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autoCompressPictures="0"/>
  <bookViews>
    <workbookView xWindow="0" yWindow="0" windowWidth="21600" windowHeight="8850"/>
  </bookViews>
  <sheets>
    <sheet name="CZĘŚĆ I - Zadanie 1" sheetId="1" r:id="rId1"/>
    <sheet name="CZĘŚĆ I - Zadanie 2" sheetId="3" r:id="rId2"/>
    <sheet name="CZĘŚĆ I - Zadanie 3" sheetId="5" r:id="rId3"/>
    <sheet name="CZĘŚĆ II Konserwacja właściwa" sheetId="4" r:id="rId4"/>
    <sheet name="CZĘŚĆ I - Zestawienie" sheetId="6" r:id="rId5"/>
    <sheet name="CZĘŚĆ II - Zestawienie" sheetId="7" r:id="rId6"/>
    <sheet name="Arkusz1" sheetId="8" r:id="rId7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8" i="3" l="1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</calcChain>
</file>

<file path=xl/comments1.xml><?xml version="1.0" encoding="utf-8"?>
<comments xmlns="http://schemas.openxmlformats.org/spreadsheetml/2006/main">
  <authors>
    <author>Autor</author>
  </authors>
  <commentList>
    <comment ref="E5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Uwaga w arkuszu 1</t>
        </r>
      </text>
    </comment>
  </commentList>
</comments>
</file>

<file path=xl/sharedStrings.xml><?xml version="1.0" encoding="utf-8"?>
<sst xmlns="http://schemas.openxmlformats.org/spreadsheetml/2006/main" count="289" uniqueCount="176">
  <si>
    <t>Zakres czasowy</t>
  </si>
  <si>
    <t>Cena netto</t>
  </si>
  <si>
    <t>Cena brutto</t>
  </si>
  <si>
    <t>2017 - ETAP I</t>
  </si>
  <si>
    <t>I/34</t>
  </si>
  <si>
    <t>II/36</t>
  </si>
  <si>
    <t>IX/35</t>
  </si>
  <si>
    <t>V/1</t>
  </si>
  <si>
    <t>V/2</t>
  </si>
  <si>
    <t>V/3</t>
  </si>
  <si>
    <t>V/4</t>
  </si>
  <si>
    <t>V/5</t>
  </si>
  <si>
    <t>V/6</t>
  </si>
  <si>
    <t>V/7</t>
  </si>
  <si>
    <t>V/8</t>
  </si>
  <si>
    <t>V/9</t>
  </si>
  <si>
    <t>III/10</t>
  </si>
  <si>
    <t>III/11</t>
  </si>
  <si>
    <t>III/12</t>
  </si>
  <si>
    <t>III/13</t>
  </si>
  <si>
    <t>III/14</t>
  </si>
  <si>
    <t>III/15</t>
  </si>
  <si>
    <t>III/16</t>
  </si>
  <si>
    <t>IV/17</t>
  </si>
  <si>
    <t>VI/19</t>
  </si>
  <si>
    <t>VI/20</t>
  </si>
  <si>
    <t>VI/21</t>
  </si>
  <si>
    <t>VI/22</t>
  </si>
  <si>
    <t>Powierzchnia [dm2]</t>
  </si>
  <si>
    <t>Razem:</t>
  </si>
  <si>
    <t>Razem ETAP I</t>
  </si>
  <si>
    <t>VII/23</t>
  </si>
  <si>
    <t>VII/24</t>
  </si>
  <si>
    <t>VII/25</t>
  </si>
  <si>
    <t>VII/26</t>
  </si>
  <si>
    <t>VIII/18</t>
  </si>
  <si>
    <t>X/27</t>
  </si>
  <si>
    <t>X/28</t>
  </si>
  <si>
    <t>X/29</t>
  </si>
  <si>
    <t>XI/30</t>
  </si>
  <si>
    <t>XI/31</t>
  </si>
  <si>
    <t>XI/32</t>
  </si>
  <si>
    <t>XII/33</t>
  </si>
  <si>
    <t>2018 - ETAP II</t>
  </si>
  <si>
    <t>Razem ETAP II</t>
  </si>
  <si>
    <t>X</t>
  </si>
  <si>
    <t>2019 - ETAP III</t>
  </si>
  <si>
    <t>Razem: ETAP I + ETAP II + ETAP III</t>
  </si>
  <si>
    <t>I</t>
  </si>
  <si>
    <t>Numer ekranu</t>
  </si>
  <si>
    <t>Numer brytu</t>
  </si>
  <si>
    <t>Wymiary</t>
  </si>
  <si>
    <t>II</t>
  </si>
  <si>
    <t>III</t>
  </si>
  <si>
    <t>zielony o wymiarach 56x 227 cm</t>
  </si>
  <si>
    <t xml:space="preserve"> czerwony o wymiarach 56 x 228 cm</t>
  </si>
  <si>
    <t>zielony o wymiarach 56x 228 cm</t>
  </si>
  <si>
    <t>czerwony o wymiarach 56x230 cm</t>
  </si>
  <si>
    <t>zielony o wymiarach 56x224 cm</t>
  </si>
  <si>
    <t>czerwony o wymiarach 56 x 225 cm</t>
  </si>
  <si>
    <t>IV</t>
  </si>
  <si>
    <t>czerwony o wymiarach  56x 219</t>
  </si>
  <si>
    <t>V</t>
  </si>
  <si>
    <t xml:space="preserve"> zielony o wymiarach 48 cm x 228 cm </t>
  </si>
  <si>
    <t xml:space="preserve">czerwony  o wymiarach 56 cm x 221 cm </t>
  </si>
  <si>
    <t xml:space="preserve"> zielony  o wymiarach 56 cm x 217 cm </t>
  </si>
  <si>
    <t xml:space="preserve">czerwony o wymiarach 56 cm x 224 cm </t>
  </si>
  <si>
    <t xml:space="preserve">zielony  o wymiarach 56 cm x 227 cm </t>
  </si>
  <si>
    <t xml:space="preserve">czerwony o wymiarach 56 cm x 226 cm </t>
  </si>
  <si>
    <t xml:space="preserve">V/7 </t>
  </si>
  <si>
    <t xml:space="preserve">zielony o wymiarach 56 cm x 225 cm </t>
  </si>
  <si>
    <t xml:space="preserve">zielony o wymiarach 56 cm x 227 cm </t>
  </si>
  <si>
    <t>VI</t>
  </si>
  <si>
    <t>zielony (bez podkładu) o wymiarach 56 x 225 cm</t>
  </si>
  <si>
    <t xml:space="preserve">zielony  o wymiarach 56x 225 cm </t>
  </si>
  <si>
    <t>czerwony  o wymiarach 56x 225 cm</t>
  </si>
  <si>
    <t>VII</t>
  </si>
  <si>
    <t>zielony o wymiarach 56x 225 cm</t>
  </si>
  <si>
    <t>czerwony o wymiarach 56x 225 cm</t>
  </si>
  <si>
    <t xml:space="preserve"> zielony o wymiarach 56x 225 cm </t>
  </si>
  <si>
    <t xml:space="preserve">czerwony o wymiarach 56x 225 cm </t>
  </si>
  <si>
    <t>VIII</t>
  </si>
  <si>
    <t xml:space="preserve">zielony o wymiarach 48x 272 </t>
  </si>
  <si>
    <t>IX</t>
  </si>
  <si>
    <t xml:space="preserve">czerwony o wymiarach 56 x 130 cm </t>
  </si>
  <si>
    <t xml:space="preserve">czerwony o wymiarach 56 x 244 cm </t>
  </si>
  <si>
    <t xml:space="preserve">zielony o wymiarach 56 x 244 cm </t>
  </si>
  <si>
    <t xml:space="preserve">czerwony o wymiarach 56 x 227 cm </t>
  </si>
  <si>
    <t>XI</t>
  </si>
  <si>
    <t xml:space="preserve"> czerwony o wymiarach  56x 197 cm </t>
  </si>
  <si>
    <t xml:space="preserve">zielony o wymiarach 56x 196 cm </t>
  </si>
  <si>
    <t>czerwony  o wymiarach 56x195 cm</t>
  </si>
  <si>
    <t>XII</t>
  </si>
  <si>
    <t xml:space="preserve">czerwony o wymiarach 56 x 288 cm </t>
  </si>
  <si>
    <t>czerwony o wymiarach 56 x 54 cm</t>
  </si>
  <si>
    <t xml:space="preserve">zielony o wymiarach 56 x  49,5 cm </t>
  </si>
  <si>
    <t xml:space="preserve">zielony o wymiarach 56  x 88 cm </t>
  </si>
  <si>
    <t xml:space="preserve">czerwony  o wymiarach 56 x 234 cm </t>
  </si>
  <si>
    <t xml:space="preserve">czerwony o wymiarach 56 x 236 cm </t>
  </si>
  <si>
    <t xml:space="preserve">zielony o wymiarach 56 x 236 cm </t>
  </si>
  <si>
    <t xml:space="preserve">czerwony  o wymiarach 56 x 236 cm </t>
  </si>
  <si>
    <t>zielony  o wymiarach 56 x 236 cm</t>
  </si>
  <si>
    <t>czerwony o wymiarach 16x 119 cm</t>
  </si>
  <si>
    <t>czerwony o wymiarach  56 x 118 cm</t>
  </si>
  <si>
    <t xml:space="preserve">zielony o wymiarach 56x 118 cm </t>
  </si>
  <si>
    <t xml:space="preserve">czerwony o wymiarach 56 x 220 cm </t>
  </si>
  <si>
    <t>czerwony o wymiarach 56 x 222 cm</t>
  </si>
  <si>
    <t>Drewniana rama z konstrukcją sznurową</t>
  </si>
  <si>
    <t>2/1.</t>
  </si>
  <si>
    <t>2/2.</t>
  </si>
  <si>
    <t>czerwony  113 x 15 cm</t>
  </si>
  <si>
    <t xml:space="preserve">zielony 56 x 103 cm </t>
  </si>
  <si>
    <t xml:space="preserve">czerwony  56x97 cm </t>
  </si>
  <si>
    <t>zielony  56x109 cm</t>
  </si>
  <si>
    <t>Razem: ETAP III</t>
  </si>
  <si>
    <r>
      <t>czerwony 56 x 113 cm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</t>
    </r>
  </si>
  <si>
    <r>
      <t>czerwony o wymiarach 36x233 cm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</t>
    </r>
  </si>
  <si>
    <r>
      <t>VI/20 czerwony (bez podkładu) o wymiarach 56x 225 cm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</t>
    </r>
  </si>
  <si>
    <r>
      <t>zielony o wymiarach 56 x 100 cm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 </t>
    </r>
  </si>
  <si>
    <t>Lp.</t>
  </si>
  <si>
    <t>Obiekt</t>
  </si>
  <si>
    <t>Ornat - dar Anny Jagiellonki (1)</t>
  </si>
  <si>
    <t>Ornat - dar Anny Jagiellonki (2)</t>
  </si>
  <si>
    <t>Zakres</t>
  </si>
  <si>
    <t>Montaż tkanin i instalacja obicia w boazerii na ścianach Kapitularza</t>
  </si>
  <si>
    <t>Zadanie 1: PRZYGOTOWANIE DO KONSERWACJI I CZYSZCZENIE NA MOKRO</t>
  </si>
  <si>
    <t>Zadanie 2: KONSERWACJA WŁAŚCIWA</t>
  </si>
  <si>
    <t>Zadanie 3: MONTAŻ TKANIN I INSTALACJA OBICIA W BOAZERII NA ŚCIANACH KAPITULARZA</t>
  </si>
  <si>
    <t>Zadanie 1.1: PRZYGOTOWANIE DO KONSERWACJI</t>
  </si>
  <si>
    <t>Zadanie 1.2: CZYSZCZENIE NA MOKRO</t>
  </si>
  <si>
    <t>2020 - ETAP IV</t>
  </si>
  <si>
    <t xml:space="preserve">Razem: </t>
  </si>
  <si>
    <t>Cena netto [zł.]</t>
  </si>
  <si>
    <t>Cena brutto [zł.]</t>
  </si>
  <si>
    <t>Jednostka</t>
  </si>
  <si>
    <t>kpl</t>
  </si>
  <si>
    <t>CZĘŚĆ 1. Kompleksowa konserwacja tkanin obiciowych ze ścian kapitularza Archiwum Krakowskiej Kapituły Katedralnej na Wawelu ok. XVII w.;</t>
  </si>
  <si>
    <t>CZĘŚĆ II. Konserwacja kapy koronacyjnej oraz ornatów;</t>
  </si>
  <si>
    <t>Zadanie 1.1: KONSERWACJA KAPY KORONACYJNEJ</t>
  </si>
  <si>
    <t>2019-ETAP III</t>
  </si>
  <si>
    <t>Zadanie 2: KONSERWACJA ORNATU FUNDACJI BISKUPA PIOTRA GAMRATA</t>
  </si>
  <si>
    <t>2019 - ETAP I</t>
  </si>
  <si>
    <t>Zadanie 1.2: KONSERWACJA ORNATÓW OKRESLANYCH JAKO DAR ANNY JAGIELLONKI</t>
  </si>
  <si>
    <t>2017- ETAP I</t>
  </si>
  <si>
    <t>Ornat fundacji bp Piotra Gamrata</t>
  </si>
  <si>
    <t>125 (27,3)cm X 49 (55,6)cm</t>
  </si>
  <si>
    <t>Kapa koronacyjna bryt 1,</t>
  </si>
  <si>
    <t>Kapa koronacyjna bryt 2,</t>
  </si>
  <si>
    <t xml:space="preserve">  52 (?)cm X 89 (94,8)cm</t>
  </si>
  <si>
    <t>Kapa koronacyjna bryt 3</t>
  </si>
  <si>
    <t>53 (?)cm X 97,3 (102,5)cm</t>
  </si>
  <si>
    <t>Kapa koronacyjna bryt 4</t>
  </si>
  <si>
    <t>53,2 (?)cm X 90 (95,8)cm</t>
  </si>
  <si>
    <t>52 (?)cm X 97,3 (102,5)cm</t>
  </si>
  <si>
    <t>24 (26,7)cm X 49,7 (55,6) cm</t>
  </si>
  <si>
    <t>46cm X 43 cm</t>
  </si>
  <si>
    <t>267 (273)cm  X 21,8 (27,5)cm</t>
  </si>
  <si>
    <t>2018-ETAP II</t>
  </si>
  <si>
    <t>Kapa koronacyjna bryt 5</t>
  </si>
  <si>
    <t>kapa koronacyjna bryt 6</t>
  </si>
  <si>
    <t>kapa koronacyjna kaptur</t>
  </si>
  <si>
    <t>kapa koronacyjna pas kapy</t>
  </si>
  <si>
    <t xml:space="preserve">2020-ETAP IV </t>
  </si>
  <si>
    <t>(WYS. 116,5 CM, SZER.  73 CM Z FRĘDZLAMI (PRZÓD) ORAZ 74,5 CM Z FRĘDZLAMI (TYŁ)</t>
  </si>
  <si>
    <t>(WYS. 112 CM, SZER. 78 CM Z FRĘDZLAMI, (PRZÓD) 79,5 CM Z FRĘDZLAMI (TYŁ)</t>
  </si>
  <si>
    <t>WYS. 118,5 CM, SZER. 75 CM (PRZÓD) ORAZ 76,5 CM  (TYŁ)</t>
  </si>
  <si>
    <t>2019 - ORNAT (1)</t>
  </si>
  <si>
    <t>2019 - ORNAT (2)</t>
  </si>
  <si>
    <t>KONSERWACJA WŁAŚCIWA</t>
  </si>
  <si>
    <t>Cena netto za decymetr</t>
  </si>
  <si>
    <t xml:space="preserve">Wartość netto </t>
  </si>
  <si>
    <t xml:space="preserve">Wartość brutto </t>
  </si>
  <si>
    <t>Wartość netto</t>
  </si>
  <si>
    <t>zgodnie z zał. E</t>
  </si>
  <si>
    <t>Przygotowanie do prania i czyszczenie na mokro</t>
  </si>
  <si>
    <t>Przygotowanie do konserwacji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</si>
</sst>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3">
    <xf numFmtId="0" fontId="0" fillId="0" borderId="0" xfId="0"/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/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14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2" borderId="4" xfId="0" applyFont="1" applyFill="1" applyBorder="1"/>
    <xf numFmtId="0" fontId="2" fillId="0" borderId="4" xfId="0" applyFont="1" applyBorder="1"/>
    <xf numFmtId="0" fontId="2" fillId="2" borderId="1" xfId="0" applyFont="1" applyFill="1" applyBorder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2" fillId="2" borderId="14" xfId="0" applyFont="1" applyFill="1" applyBorder="1"/>
    <xf numFmtId="0" fontId="2" fillId="0" borderId="1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7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16" xfId="0" applyFont="1" applyBorder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/>
    </xf>
    <xf numFmtId="2" fontId="2" fillId="0" borderId="4" xfId="0" applyNumberFormat="1" applyFont="1" applyBorder="1" applyAlignment="1">
      <alignment horizontal="right"/>
    </xf>
    <xf numFmtId="0" fontId="1" fillId="2" borderId="5" xfId="0" applyFont="1" applyFill="1" applyBorder="1" applyAlignment="1">
      <alignment horizontal="left" vertical="center"/>
    </xf>
    <xf numFmtId="2" fontId="1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7" fillId="2" borderId="1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2" borderId="18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1" fillId="3" borderId="1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</cellXfs>
  <cellStyles count="3">
    <cellStyle name="Hiperłącze" xfId="1" builtinId="8" hidden="1"/>
    <cellStyle name="Normalny" xfId="0" builtinId="0"/>
    <cellStyle name="Odwiedzone hiperłącze" xfId="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44</xdr:row>
      <xdr:rowOff>66675</xdr:rowOff>
    </xdr:from>
    <xdr:to>
      <xdr:col>0</xdr:col>
      <xdr:colOff>438151</xdr:colOff>
      <xdr:row>58</xdr:row>
      <xdr:rowOff>209552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 rot="16200000">
          <a:off x="-1519238" y="12644439"/>
          <a:ext cx="3609977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100" b="1"/>
            <a:t>PONADWYMIAROWY FRAGMENT OBICIA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selection activeCell="E3" sqref="E3:F3"/>
    </sheetView>
  </sheetViews>
  <sheetFormatPr defaultColWidth="8.85546875" defaultRowHeight="12.75" x14ac:dyDescent="0.2"/>
  <cols>
    <col min="1" max="1" width="15" style="26" customWidth="1"/>
    <col min="2" max="2" width="18.42578125" style="26" customWidth="1"/>
    <col min="3" max="3" width="17.7109375" style="26" customWidth="1"/>
    <col min="4" max="4" width="18.28515625" style="26" customWidth="1"/>
    <col min="5" max="5" width="17.42578125" style="26" customWidth="1"/>
    <col min="6" max="6" width="18.28515625" style="26" customWidth="1"/>
    <col min="7" max="16384" width="8.85546875" style="26"/>
  </cols>
  <sheetData>
    <row r="1" spans="1:14" ht="37.5" customHeight="1" thickBot="1" x14ac:dyDescent="0.25">
      <c r="A1" s="73" t="s">
        <v>136</v>
      </c>
      <c r="B1" s="74"/>
      <c r="C1" s="74"/>
      <c r="D1" s="74"/>
      <c r="E1" s="74"/>
      <c r="F1" s="75"/>
    </row>
    <row r="2" spans="1:14" ht="15.75" customHeight="1" thickBot="1" x14ac:dyDescent="0.25">
      <c r="A2" s="89" t="s">
        <v>125</v>
      </c>
      <c r="B2" s="90"/>
      <c r="C2" s="86"/>
      <c r="D2" s="86"/>
      <c r="E2" s="86"/>
      <c r="F2" s="87"/>
      <c r="H2" s="82"/>
      <c r="I2" s="82"/>
      <c r="J2" s="82"/>
      <c r="K2" s="82"/>
      <c r="L2" s="82"/>
      <c r="M2" s="82"/>
      <c r="N2" s="82"/>
    </row>
    <row r="3" spans="1:14" ht="13.5" thickBot="1" x14ac:dyDescent="0.25">
      <c r="A3" s="76"/>
      <c r="B3" s="77"/>
      <c r="C3" s="86" t="s">
        <v>175</v>
      </c>
      <c r="D3" s="87"/>
      <c r="E3" s="88" t="s">
        <v>174</v>
      </c>
      <c r="F3" s="87"/>
      <c r="H3" s="82"/>
      <c r="I3" s="82"/>
      <c r="J3" s="82"/>
      <c r="K3" s="82"/>
      <c r="L3" s="82"/>
      <c r="M3" s="82"/>
      <c r="N3" s="82"/>
    </row>
    <row r="4" spans="1:14" ht="13.5" thickBot="1" x14ac:dyDescent="0.25">
      <c r="A4" s="78"/>
      <c r="B4" s="79"/>
      <c r="C4" s="23" t="s">
        <v>1</v>
      </c>
      <c r="D4" s="24" t="s">
        <v>2</v>
      </c>
      <c r="E4" s="25" t="s">
        <v>1</v>
      </c>
      <c r="F4" s="23" t="s">
        <v>2</v>
      </c>
      <c r="H4" s="82"/>
      <c r="I4" s="82"/>
      <c r="J4" s="82"/>
      <c r="K4" s="82"/>
      <c r="L4" s="82"/>
      <c r="M4" s="82"/>
      <c r="N4" s="82"/>
    </row>
    <row r="5" spans="1:14" x14ac:dyDescent="0.2">
      <c r="A5" s="9">
        <v>1</v>
      </c>
      <c r="B5" s="9">
        <v>2</v>
      </c>
      <c r="C5" s="27">
        <v>3</v>
      </c>
      <c r="D5" s="27">
        <v>4</v>
      </c>
      <c r="E5" s="9">
        <v>5</v>
      </c>
      <c r="F5" s="9">
        <v>6</v>
      </c>
      <c r="H5" s="82"/>
      <c r="I5" s="82"/>
      <c r="J5" s="82"/>
      <c r="K5" s="82"/>
      <c r="L5" s="82"/>
      <c r="M5" s="82"/>
      <c r="N5" s="82"/>
    </row>
    <row r="6" spans="1:14" x14ac:dyDescent="0.2">
      <c r="A6" s="28" t="s">
        <v>3</v>
      </c>
      <c r="B6" s="28" t="s">
        <v>4</v>
      </c>
      <c r="C6" s="13"/>
      <c r="D6" s="13"/>
      <c r="E6" s="13"/>
      <c r="F6" s="13"/>
      <c r="H6" s="82"/>
      <c r="I6" s="82"/>
      <c r="J6" s="82"/>
      <c r="K6" s="82"/>
      <c r="L6" s="82"/>
      <c r="M6" s="82"/>
      <c r="N6" s="82"/>
    </row>
    <row r="7" spans="1:14" x14ac:dyDescent="0.2">
      <c r="A7" s="28" t="s">
        <v>3</v>
      </c>
      <c r="B7" s="28" t="s">
        <v>5</v>
      </c>
      <c r="C7" s="13"/>
      <c r="D7" s="13"/>
      <c r="E7" s="13"/>
      <c r="F7" s="13"/>
      <c r="H7" s="82"/>
      <c r="I7" s="82"/>
      <c r="J7" s="82"/>
      <c r="K7" s="82"/>
      <c r="L7" s="82"/>
      <c r="M7" s="82"/>
      <c r="N7" s="82"/>
    </row>
    <row r="8" spans="1:14" x14ac:dyDescent="0.2">
      <c r="A8" s="28" t="s">
        <v>3</v>
      </c>
      <c r="B8" s="28" t="s">
        <v>6</v>
      </c>
      <c r="C8" s="13"/>
      <c r="D8" s="13"/>
      <c r="E8" s="13"/>
      <c r="F8" s="13"/>
      <c r="H8" s="82"/>
      <c r="I8" s="82"/>
      <c r="J8" s="82"/>
      <c r="K8" s="82"/>
      <c r="L8" s="82"/>
      <c r="M8" s="82"/>
      <c r="N8" s="82"/>
    </row>
    <row r="9" spans="1:14" x14ac:dyDescent="0.2">
      <c r="A9" s="28" t="s">
        <v>3</v>
      </c>
      <c r="B9" s="28" t="s">
        <v>7</v>
      </c>
      <c r="C9" s="13"/>
      <c r="D9" s="13"/>
      <c r="E9" s="13"/>
      <c r="F9" s="13"/>
      <c r="H9" s="82"/>
      <c r="I9" s="82"/>
      <c r="J9" s="82"/>
      <c r="K9" s="82"/>
      <c r="L9" s="82"/>
      <c r="M9" s="82"/>
      <c r="N9" s="82"/>
    </row>
    <row r="10" spans="1:14" x14ac:dyDescent="0.2">
      <c r="A10" s="28" t="s">
        <v>3</v>
      </c>
      <c r="B10" s="28" t="s">
        <v>8</v>
      </c>
      <c r="C10" s="13"/>
      <c r="D10" s="13"/>
      <c r="E10" s="13"/>
      <c r="F10" s="13"/>
      <c r="H10" s="82"/>
      <c r="I10" s="82"/>
      <c r="J10" s="82"/>
      <c r="K10" s="82"/>
      <c r="L10" s="82"/>
      <c r="M10" s="82"/>
      <c r="N10" s="82"/>
    </row>
    <row r="11" spans="1:14" x14ac:dyDescent="0.2">
      <c r="A11" s="28" t="s">
        <v>3</v>
      </c>
      <c r="B11" s="28" t="s">
        <v>9</v>
      </c>
      <c r="C11" s="13"/>
      <c r="D11" s="13"/>
      <c r="E11" s="13"/>
      <c r="F11" s="13"/>
      <c r="H11" s="82"/>
      <c r="I11" s="82"/>
      <c r="J11" s="82"/>
      <c r="K11" s="82"/>
      <c r="L11" s="82"/>
      <c r="M11" s="82"/>
      <c r="N11" s="82"/>
    </row>
    <row r="12" spans="1:14" x14ac:dyDescent="0.2">
      <c r="A12" s="28" t="s">
        <v>3</v>
      </c>
      <c r="B12" s="28" t="s">
        <v>10</v>
      </c>
      <c r="C12" s="13"/>
      <c r="D12" s="13"/>
      <c r="E12" s="13"/>
      <c r="F12" s="13"/>
      <c r="H12" s="82"/>
      <c r="I12" s="82"/>
      <c r="J12" s="82"/>
      <c r="K12" s="82"/>
      <c r="L12" s="82"/>
      <c r="M12" s="82"/>
      <c r="N12" s="82"/>
    </row>
    <row r="13" spans="1:14" x14ac:dyDescent="0.2">
      <c r="A13" s="28" t="s">
        <v>3</v>
      </c>
      <c r="B13" s="28" t="s">
        <v>11</v>
      </c>
      <c r="C13" s="13"/>
      <c r="D13" s="13"/>
      <c r="E13" s="13"/>
      <c r="F13" s="13"/>
      <c r="H13" s="82"/>
      <c r="I13" s="82"/>
      <c r="J13" s="82"/>
      <c r="K13" s="82"/>
      <c r="L13" s="82"/>
      <c r="M13" s="82"/>
      <c r="N13" s="82"/>
    </row>
    <row r="14" spans="1:14" x14ac:dyDescent="0.2">
      <c r="A14" s="28" t="s">
        <v>3</v>
      </c>
      <c r="B14" s="28" t="s">
        <v>12</v>
      </c>
      <c r="C14" s="13"/>
      <c r="D14" s="13"/>
      <c r="E14" s="13"/>
      <c r="F14" s="13"/>
      <c r="H14" s="82"/>
      <c r="I14" s="82"/>
      <c r="J14" s="82"/>
      <c r="K14" s="82"/>
      <c r="L14" s="82"/>
      <c r="M14" s="82"/>
      <c r="N14" s="82"/>
    </row>
    <row r="15" spans="1:14" x14ac:dyDescent="0.2">
      <c r="A15" s="28" t="s">
        <v>3</v>
      </c>
      <c r="B15" s="28" t="s">
        <v>13</v>
      </c>
      <c r="C15" s="13"/>
      <c r="D15" s="13"/>
      <c r="E15" s="13"/>
      <c r="F15" s="13"/>
      <c r="H15" s="82"/>
      <c r="I15" s="82"/>
      <c r="J15" s="82"/>
      <c r="K15" s="82"/>
      <c r="L15" s="82"/>
      <c r="M15" s="82"/>
      <c r="N15" s="82"/>
    </row>
    <row r="16" spans="1:14" x14ac:dyDescent="0.2">
      <c r="A16" s="28" t="s">
        <v>3</v>
      </c>
      <c r="B16" s="28" t="s">
        <v>14</v>
      </c>
      <c r="C16" s="13"/>
      <c r="D16" s="13"/>
      <c r="E16" s="13"/>
      <c r="F16" s="13"/>
      <c r="H16" s="82"/>
      <c r="I16" s="82"/>
      <c r="J16" s="82"/>
      <c r="K16" s="82"/>
      <c r="L16" s="82"/>
      <c r="M16" s="82"/>
      <c r="N16" s="82"/>
    </row>
    <row r="17" spans="1:14" x14ac:dyDescent="0.2">
      <c r="A17" s="28" t="s">
        <v>3</v>
      </c>
      <c r="B17" s="28" t="s">
        <v>15</v>
      </c>
      <c r="C17" s="13"/>
      <c r="D17" s="13"/>
      <c r="E17" s="13"/>
      <c r="F17" s="13"/>
      <c r="H17" s="82"/>
      <c r="I17" s="82"/>
      <c r="J17" s="82"/>
      <c r="K17" s="82"/>
      <c r="L17" s="82"/>
      <c r="M17" s="82"/>
      <c r="N17" s="82"/>
    </row>
    <row r="18" spans="1:14" x14ac:dyDescent="0.2">
      <c r="A18" s="28" t="s">
        <v>3</v>
      </c>
      <c r="B18" s="28" t="s">
        <v>16</v>
      </c>
      <c r="C18" s="13"/>
      <c r="D18" s="13"/>
      <c r="E18" s="13"/>
      <c r="F18" s="13"/>
      <c r="H18" s="82"/>
      <c r="I18" s="82"/>
      <c r="J18" s="82"/>
      <c r="K18" s="82"/>
      <c r="L18" s="82"/>
      <c r="M18" s="82"/>
      <c r="N18" s="82"/>
    </row>
    <row r="19" spans="1:14" x14ac:dyDescent="0.2">
      <c r="A19" s="28" t="s">
        <v>3</v>
      </c>
      <c r="B19" s="28" t="s">
        <v>17</v>
      </c>
      <c r="C19" s="13"/>
      <c r="D19" s="13"/>
      <c r="E19" s="13"/>
      <c r="F19" s="13"/>
      <c r="H19" s="82"/>
      <c r="I19" s="82"/>
      <c r="J19" s="82"/>
      <c r="K19" s="82"/>
      <c r="L19" s="82"/>
      <c r="M19" s="82"/>
      <c r="N19" s="82"/>
    </row>
    <row r="20" spans="1:14" x14ac:dyDescent="0.2">
      <c r="A20" s="28" t="s">
        <v>3</v>
      </c>
      <c r="B20" s="28" t="s">
        <v>18</v>
      </c>
      <c r="C20" s="13"/>
      <c r="D20" s="13"/>
      <c r="E20" s="13"/>
      <c r="F20" s="13"/>
      <c r="H20" s="82"/>
      <c r="I20" s="82"/>
      <c r="J20" s="82"/>
      <c r="K20" s="82"/>
      <c r="L20" s="82"/>
      <c r="M20" s="82"/>
      <c r="N20" s="82"/>
    </row>
    <row r="21" spans="1:14" x14ac:dyDescent="0.2">
      <c r="A21" s="28" t="s">
        <v>3</v>
      </c>
      <c r="B21" s="28" t="s">
        <v>19</v>
      </c>
      <c r="C21" s="13"/>
      <c r="D21" s="13"/>
      <c r="E21" s="13"/>
      <c r="F21" s="13"/>
      <c r="H21" s="82"/>
      <c r="I21" s="82"/>
      <c r="J21" s="82"/>
      <c r="K21" s="82"/>
      <c r="L21" s="82"/>
      <c r="M21" s="82"/>
      <c r="N21" s="82"/>
    </row>
    <row r="22" spans="1:14" x14ac:dyDescent="0.2">
      <c r="A22" s="28" t="s">
        <v>3</v>
      </c>
      <c r="B22" s="28" t="s">
        <v>20</v>
      </c>
      <c r="C22" s="13"/>
      <c r="D22" s="13"/>
      <c r="E22" s="13"/>
      <c r="F22" s="13"/>
      <c r="H22" s="82"/>
      <c r="I22" s="82"/>
      <c r="J22" s="82"/>
      <c r="K22" s="82"/>
      <c r="L22" s="82"/>
      <c r="M22" s="82"/>
      <c r="N22" s="82"/>
    </row>
    <row r="23" spans="1:14" x14ac:dyDescent="0.2">
      <c r="A23" s="28" t="s">
        <v>3</v>
      </c>
      <c r="B23" s="28" t="s">
        <v>21</v>
      </c>
      <c r="C23" s="13"/>
      <c r="D23" s="13"/>
      <c r="E23" s="13"/>
      <c r="F23" s="13"/>
      <c r="H23" s="82"/>
      <c r="I23" s="82"/>
      <c r="J23" s="82"/>
      <c r="K23" s="82"/>
      <c r="L23" s="82"/>
      <c r="M23" s="82"/>
      <c r="N23" s="82"/>
    </row>
    <row r="24" spans="1:14" x14ac:dyDescent="0.2">
      <c r="A24" s="28" t="s">
        <v>3</v>
      </c>
      <c r="B24" s="28" t="s">
        <v>22</v>
      </c>
      <c r="C24" s="13"/>
      <c r="D24" s="13"/>
      <c r="E24" s="13"/>
      <c r="F24" s="13"/>
      <c r="H24" s="82"/>
      <c r="I24" s="82"/>
      <c r="J24" s="82"/>
      <c r="K24" s="82"/>
      <c r="L24" s="82"/>
      <c r="M24" s="82"/>
      <c r="N24" s="82"/>
    </row>
    <row r="25" spans="1:14" x14ac:dyDescent="0.2">
      <c r="A25" s="28" t="s">
        <v>3</v>
      </c>
      <c r="B25" s="28" t="s">
        <v>23</v>
      </c>
      <c r="C25" s="13"/>
      <c r="D25" s="13"/>
      <c r="E25" s="13"/>
      <c r="F25" s="13"/>
      <c r="H25" s="82"/>
      <c r="I25" s="82"/>
      <c r="J25" s="82"/>
      <c r="K25" s="82"/>
      <c r="L25" s="82"/>
      <c r="M25" s="82"/>
      <c r="N25" s="82"/>
    </row>
    <row r="26" spans="1:14" x14ac:dyDescent="0.2">
      <c r="A26" s="28" t="s">
        <v>3</v>
      </c>
      <c r="B26" s="28" t="s">
        <v>24</v>
      </c>
      <c r="C26" s="13"/>
      <c r="D26" s="13"/>
      <c r="E26" s="13"/>
      <c r="F26" s="13"/>
      <c r="H26" s="82"/>
      <c r="I26" s="82"/>
      <c r="J26" s="82"/>
      <c r="K26" s="82"/>
      <c r="L26" s="82"/>
      <c r="M26" s="82"/>
      <c r="N26" s="82"/>
    </row>
    <row r="27" spans="1:14" x14ac:dyDescent="0.2">
      <c r="A27" s="28" t="s">
        <v>3</v>
      </c>
      <c r="B27" s="28" t="s">
        <v>25</v>
      </c>
      <c r="C27" s="13"/>
      <c r="D27" s="13"/>
      <c r="E27" s="13"/>
      <c r="F27" s="13"/>
      <c r="H27" s="82"/>
      <c r="I27" s="82"/>
      <c r="J27" s="82"/>
      <c r="K27" s="82"/>
      <c r="L27" s="82"/>
      <c r="M27" s="82"/>
      <c r="N27" s="82"/>
    </row>
    <row r="28" spans="1:14" x14ac:dyDescent="0.2">
      <c r="A28" s="28" t="s">
        <v>3</v>
      </c>
      <c r="B28" s="28" t="s">
        <v>26</v>
      </c>
      <c r="C28" s="13"/>
      <c r="D28" s="13"/>
      <c r="E28" s="13"/>
      <c r="F28" s="13"/>
      <c r="H28" s="82"/>
      <c r="I28" s="82"/>
      <c r="J28" s="82"/>
      <c r="K28" s="82"/>
      <c r="L28" s="82"/>
      <c r="M28" s="82"/>
      <c r="N28" s="82"/>
    </row>
    <row r="29" spans="1:14" x14ac:dyDescent="0.2">
      <c r="A29" s="29" t="s">
        <v>3</v>
      </c>
      <c r="B29" s="29" t="s">
        <v>27</v>
      </c>
      <c r="C29" s="30"/>
      <c r="D29" s="30"/>
      <c r="E29" s="30"/>
      <c r="F29" s="30"/>
      <c r="H29" s="82"/>
      <c r="I29" s="82"/>
      <c r="J29" s="82"/>
      <c r="K29" s="82"/>
      <c r="L29" s="82"/>
      <c r="M29" s="82"/>
      <c r="N29" s="82"/>
    </row>
    <row r="30" spans="1:14" x14ac:dyDescent="0.2">
      <c r="A30" s="28" t="s">
        <v>3</v>
      </c>
      <c r="B30" s="31">
        <v>9</v>
      </c>
      <c r="C30" s="30"/>
      <c r="D30" s="30"/>
      <c r="E30" s="30"/>
      <c r="F30" s="30"/>
      <c r="H30" s="82"/>
      <c r="I30" s="82"/>
      <c r="J30" s="82"/>
      <c r="K30" s="82"/>
      <c r="L30" s="82"/>
      <c r="M30" s="82"/>
      <c r="N30" s="82"/>
    </row>
    <row r="31" spans="1:14" x14ac:dyDescent="0.2">
      <c r="A31" s="28" t="s">
        <v>3</v>
      </c>
      <c r="B31" s="31">
        <v>10</v>
      </c>
      <c r="C31" s="30"/>
      <c r="D31" s="30"/>
      <c r="E31" s="30"/>
      <c r="F31" s="30"/>
      <c r="H31" s="82"/>
      <c r="I31" s="82"/>
      <c r="J31" s="82"/>
      <c r="K31" s="82"/>
      <c r="L31" s="82"/>
      <c r="M31" s="82"/>
      <c r="N31" s="82"/>
    </row>
    <row r="32" spans="1:14" x14ac:dyDescent="0.2">
      <c r="A32" s="28" t="s">
        <v>3</v>
      </c>
      <c r="B32" s="31">
        <v>11</v>
      </c>
      <c r="C32" s="30"/>
      <c r="D32" s="30"/>
      <c r="E32" s="30"/>
      <c r="F32" s="30"/>
      <c r="H32" s="82"/>
      <c r="I32" s="82"/>
      <c r="J32" s="82"/>
      <c r="K32" s="82"/>
      <c r="L32" s="82"/>
      <c r="M32" s="82"/>
      <c r="N32" s="82"/>
    </row>
    <row r="33" spans="1:15" x14ac:dyDescent="0.2">
      <c r="A33" s="28" t="s">
        <v>3</v>
      </c>
      <c r="B33" s="31">
        <v>12</v>
      </c>
      <c r="C33" s="30"/>
      <c r="D33" s="30"/>
      <c r="E33" s="30"/>
      <c r="F33" s="30"/>
      <c r="H33" s="82"/>
      <c r="I33" s="82"/>
      <c r="J33" s="82"/>
      <c r="K33" s="82"/>
      <c r="L33" s="82"/>
      <c r="M33" s="82"/>
      <c r="N33" s="82"/>
    </row>
    <row r="34" spans="1:15" ht="13.5" thickBot="1" x14ac:dyDescent="0.25">
      <c r="A34" s="28" t="s">
        <v>3</v>
      </c>
      <c r="B34" s="31">
        <v>13</v>
      </c>
      <c r="C34" s="30"/>
      <c r="D34" s="30"/>
      <c r="E34" s="30"/>
      <c r="F34" s="30"/>
      <c r="H34" s="82"/>
      <c r="I34" s="82"/>
      <c r="J34" s="82"/>
      <c r="K34" s="82"/>
      <c r="L34" s="82"/>
      <c r="M34" s="82"/>
      <c r="N34" s="82"/>
    </row>
    <row r="35" spans="1:15" s="34" customFormat="1" ht="13.5" thickBot="1" x14ac:dyDescent="0.25">
      <c r="A35" s="80" t="s">
        <v>30</v>
      </c>
      <c r="B35" s="81"/>
      <c r="C35" s="32"/>
      <c r="D35" s="32"/>
      <c r="E35" s="32"/>
      <c r="F35" s="33"/>
      <c r="H35" s="82"/>
      <c r="I35" s="82"/>
      <c r="J35" s="82"/>
      <c r="K35" s="82"/>
      <c r="L35" s="82"/>
      <c r="M35" s="82"/>
      <c r="N35" s="82"/>
    </row>
    <row r="36" spans="1:15" x14ac:dyDescent="0.2">
      <c r="A36" s="35" t="s">
        <v>43</v>
      </c>
      <c r="B36" s="35" t="s">
        <v>31</v>
      </c>
      <c r="C36" s="11"/>
      <c r="D36" s="11"/>
      <c r="E36" s="11"/>
      <c r="F36" s="11"/>
      <c r="H36" s="82"/>
      <c r="I36" s="82"/>
      <c r="J36" s="82"/>
      <c r="K36" s="82"/>
      <c r="L36" s="82"/>
      <c r="M36" s="82"/>
      <c r="N36" s="82"/>
    </row>
    <row r="37" spans="1:15" x14ac:dyDescent="0.2">
      <c r="A37" s="28" t="s">
        <v>43</v>
      </c>
      <c r="B37" s="28" t="s">
        <v>32</v>
      </c>
      <c r="C37" s="13"/>
      <c r="D37" s="13"/>
      <c r="E37" s="13"/>
      <c r="F37" s="13"/>
      <c r="H37" s="82"/>
      <c r="I37" s="82"/>
      <c r="J37" s="82"/>
      <c r="K37" s="82"/>
      <c r="L37" s="82"/>
      <c r="M37" s="82"/>
      <c r="N37" s="82"/>
    </row>
    <row r="38" spans="1:15" x14ac:dyDescent="0.2">
      <c r="A38" s="28" t="s">
        <v>43</v>
      </c>
      <c r="B38" s="28" t="s">
        <v>33</v>
      </c>
      <c r="C38" s="13"/>
      <c r="D38" s="13"/>
      <c r="E38" s="13"/>
      <c r="F38" s="13"/>
      <c r="H38" s="82"/>
      <c r="I38" s="82"/>
      <c r="J38" s="82"/>
      <c r="K38" s="82"/>
      <c r="L38" s="82"/>
      <c r="M38" s="82"/>
      <c r="N38" s="82"/>
    </row>
    <row r="39" spans="1:15" x14ac:dyDescent="0.2">
      <c r="A39" s="28" t="s">
        <v>43</v>
      </c>
      <c r="B39" s="28" t="s">
        <v>34</v>
      </c>
      <c r="C39" s="13"/>
      <c r="D39" s="13"/>
      <c r="E39" s="13"/>
      <c r="F39" s="13"/>
      <c r="H39" s="82"/>
      <c r="I39" s="82"/>
      <c r="J39" s="82"/>
      <c r="K39" s="82"/>
      <c r="L39" s="82"/>
      <c r="M39" s="82"/>
      <c r="N39" s="82"/>
    </row>
    <row r="40" spans="1:15" x14ac:dyDescent="0.2">
      <c r="A40" s="28" t="s">
        <v>43</v>
      </c>
      <c r="B40" s="28" t="s">
        <v>35</v>
      </c>
      <c r="C40" s="13"/>
      <c r="D40" s="13"/>
      <c r="E40" s="13"/>
      <c r="F40" s="13"/>
      <c r="H40" s="82"/>
      <c r="I40" s="82"/>
      <c r="J40" s="82"/>
      <c r="K40" s="82"/>
      <c r="L40" s="82"/>
      <c r="M40" s="82"/>
      <c r="N40" s="82"/>
    </row>
    <row r="41" spans="1:15" x14ac:dyDescent="0.2">
      <c r="A41" s="28" t="s">
        <v>43</v>
      </c>
      <c r="B41" s="28" t="s">
        <v>36</v>
      </c>
      <c r="C41" s="13"/>
      <c r="D41" s="13"/>
      <c r="E41" s="13"/>
      <c r="F41" s="13"/>
      <c r="H41" s="82"/>
      <c r="I41" s="82"/>
      <c r="J41" s="82"/>
      <c r="K41" s="82"/>
      <c r="L41" s="82"/>
      <c r="M41" s="82"/>
      <c r="N41" s="82"/>
    </row>
    <row r="42" spans="1:15" x14ac:dyDescent="0.2">
      <c r="A42" s="28" t="s">
        <v>43</v>
      </c>
      <c r="B42" s="28" t="s">
        <v>37</v>
      </c>
      <c r="C42" s="13"/>
      <c r="D42" s="13"/>
      <c r="E42" s="13"/>
      <c r="F42" s="13"/>
      <c r="H42" s="82"/>
      <c r="I42" s="82"/>
      <c r="J42" s="82"/>
      <c r="K42" s="82"/>
      <c r="L42" s="82"/>
      <c r="M42" s="82"/>
      <c r="N42" s="82"/>
    </row>
    <row r="43" spans="1:15" x14ac:dyDescent="0.2">
      <c r="A43" s="28" t="s">
        <v>43</v>
      </c>
      <c r="B43" s="28" t="s">
        <v>38</v>
      </c>
      <c r="C43" s="13"/>
      <c r="D43" s="13"/>
      <c r="E43" s="13"/>
      <c r="F43" s="13"/>
      <c r="H43" s="82"/>
      <c r="I43" s="82"/>
      <c r="J43" s="82"/>
      <c r="K43" s="82"/>
      <c r="L43" s="82"/>
      <c r="M43" s="82"/>
      <c r="N43" s="82"/>
    </row>
    <row r="44" spans="1:15" x14ac:dyDescent="0.2">
      <c r="A44" s="28" t="s">
        <v>43</v>
      </c>
      <c r="B44" s="28" t="s">
        <v>39</v>
      </c>
      <c r="C44" s="13"/>
      <c r="D44" s="13"/>
      <c r="E44" s="13"/>
      <c r="F44" s="13"/>
      <c r="H44" s="82"/>
      <c r="I44" s="82"/>
      <c r="J44" s="82"/>
      <c r="K44" s="82"/>
      <c r="L44" s="82"/>
      <c r="M44" s="82"/>
      <c r="N44" s="82"/>
    </row>
    <row r="45" spans="1:15" x14ac:dyDescent="0.2">
      <c r="A45" s="28" t="s">
        <v>43</v>
      </c>
      <c r="B45" s="28" t="s">
        <v>40</v>
      </c>
      <c r="C45" s="13"/>
      <c r="D45" s="13"/>
      <c r="E45" s="13"/>
      <c r="F45" s="13"/>
      <c r="H45" s="82"/>
      <c r="I45" s="82"/>
      <c r="J45" s="82"/>
      <c r="K45" s="82"/>
      <c r="L45" s="82"/>
      <c r="M45" s="82"/>
      <c r="N45" s="82"/>
    </row>
    <row r="46" spans="1:15" ht="12.75" customHeight="1" x14ac:dyDescent="0.2">
      <c r="A46" s="28" t="s">
        <v>43</v>
      </c>
      <c r="B46" s="28" t="s">
        <v>41</v>
      </c>
      <c r="C46" s="13"/>
      <c r="D46" s="13"/>
      <c r="E46" s="13"/>
      <c r="F46" s="13"/>
      <c r="H46" s="82"/>
      <c r="I46" s="82"/>
      <c r="J46" s="82"/>
      <c r="K46" s="82"/>
      <c r="L46" s="82"/>
      <c r="M46" s="82"/>
      <c r="N46" s="82"/>
      <c r="O46" s="66"/>
    </row>
    <row r="47" spans="1:15" ht="13.5" thickBot="1" x14ac:dyDescent="0.25">
      <c r="A47" s="28" t="s">
        <v>43</v>
      </c>
      <c r="B47" s="28" t="s">
        <v>42</v>
      </c>
      <c r="C47" s="13"/>
      <c r="D47" s="13"/>
      <c r="E47" s="13"/>
      <c r="F47" s="13"/>
      <c r="H47" s="82"/>
      <c r="I47" s="82"/>
      <c r="J47" s="82"/>
      <c r="K47" s="82"/>
      <c r="L47" s="82"/>
      <c r="M47" s="82"/>
      <c r="N47" s="82"/>
      <c r="O47" s="66"/>
    </row>
    <row r="48" spans="1:15" ht="13.5" thickBot="1" x14ac:dyDescent="0.25">
      <c r="A48" s="80" t="s">
        <v>44</v>
      </c>
      <c r="B48" s="81"/>
      <c r="C48" s="32"/>
      <c r="D48" s="32"/>
      <c r="E48" s="32"/>
      <c r="F48" s="33"/>
      <c r="H48" s="82"/>
      <c r="I48" s="82"/>
      <c r="J48" s="82"/>
      <c r="K48" s="82"/>
      <c r="L48" s="82"/>
      <c r="M48" s="82"/>
      <c r="N48" s="82"/>
      <c r="O48" s="66"/>
    </row>
    <row r="49" spans="1:15" x14ac:dyDescent="0.2">
      <c r="A49" s="35" t="s">
        <v>46</v>
      </c>
      <c r="B49" s="71">
        <v>3</v>
      </c>
      <c r="C49" s="11"/>
      <c r="D49" s="11"/>
      <c r="E49" s="11"/>
      <c r="F49" s="11"/>
      <c r="H49" s="82"/>
      <c r="I49" s="82"/>
      <c r="J49" s="82"/>
      <c r="K49" s="82"/>
      <c r="L49" s="82"/>
      <c r="M49" s="82"/>
      <c r="N49" s="82"/>
      <c r="O49" s="66"/>
    </row>
    <row r="50" spans="1:15" x14ac:dyDescent="0.2">
      <c r="A50" s="28" t="s">
        <v>46</v>
      </c>
      <c r="B50" s="72">
        <v>4</v>
      </c>
      <c r="C50" s="13"/>
      <c r="D50" s="13"/>
      <c r="E50" s="13"/>
      <c r="F50" s="13"/>
      <c r="H50" s="82"/>
      <c r="I50" s="82"/>
      <c r="J50" s="82"/>
      <c r="K50" s="82"/>
      <c r="L50" s="82"/>
      <c r="M50" s="82"/>
      <c r="N50" s="82"/>
      <c r="O50" s="66"/>
    </row>
    <row r="51" spans="1:15" x14ac:dyDescent="0.2">
      <c r="A51" s="28" t="s">
        <v>46</v>
      </c>
      <c r="B51" s="72">
        <v>5</v>
      </c>
      <c r="C51" s="13"/>
      <c r="D51" s="13"/>
      <c r="E51" s="13"/>
      <c r="F51" s="13"/>
      <c r="H51" s="82"/>
      <c r="I51" s="82"/>
      <c r="J51" s="82"/>
      <c r="K51" s="82"/>
      <c r="L51" s="82"/>
      <c r="M51" s="82"/>
      <c r="N51" s="82"/>
      <c r="O51" s="66"/>
    </row>
    <row r="52" spans="1:15" x14ac:dyDescent="0.2">
      <c r="A52" s="28" t="s">
        <v>46</v>
      </c>
      <c r="B52" s="72">
        <v>6</v>
      </c>
      <c r="C52" s="13"/>
      <c r="D52" s="13"/>
      <c r="E52" s="13"/>
      <c r="F52" s="13"/>
      <c r="H52" s="82"/>
      <c r="I52" s="82"/>
      <c r="J52" s="82"/>
      <c r="K52" s="82"/>
      <c r="L52" s="82"/>
      <c r="M52" s="82"/>
      <c r="N52" s="82"/>
      <c r="O52" s="66"/>
    </row>
    <row r="53" spans="1:15" x14ac:dyDescent="0.2">
      <c r="A53" s="28" t="s">
        <v>46</v>
      </c>
      <c r="B53" s="72">
        <v>7</v>
      </c>
      <c r="C53" s="13"/>
      <c r="D53" s="13"/>
      <c r="E53" s="13"/>
      <c r="F53" s="13"/>
      <c r="H53" s="82"/>
      <c r="I53" s="82"/>
      <c r="J53" s="82"/>
      <c r="K53" s="82"/>
      <c r="L53" s="82"/>
      <c r="M53" s="82"/>
      <c r="N53" s="82"/>
      <c r="O53" s="66"/>
    </row>
    <row r="54" spans="1:15" ht="13.5" thickBot="1" x14ac:dyDescent="0.25">
      <c r="A54" s="28" t="s">
        <v>46</v>
      </c>
      <c r="B54" s="72">
        <v>8</v>
      </c>
      <c r="C54" s="30"/>
      <c r="D54" s="30"/>
      <c r="E54" s="30"/>
      <c r="F54" s="30"/>
      <c r="H54" s="82"/>
      <c r="I54" s="82"/>
      <c r="J54" s="82"/>
      <c r="K54" s="82"/>
      <c r="L54" s="82"/>
      <c r="M54" s="82"/>
      <c r="N54" s="82"/>
      <c r="O54" s="66"/>
    </row>
    <row r="55" spans="1:15" ht="13.5" thickBot="1" x14ac:dyDescent="0.25">
      <c r="A55" s="83" t="s">
        <v>114</v>
      </c>
      <c r="B55" s="84"/>
      <c r="C55" s="36"/>
      <c r="D55" s="37"/>
      <c r="E55" s="37"/>
      <c r="F55" s="38"/>
      <c r="H55" s="82"/>
      <c r="I55" s="82"/>
      <c r="J55" s="82"/>
      <c r="K55" s="82"/>
      <c r="L55" s="82"/>
      <c r="M55" s="82"/>
      <c r="N55" s="82"/>
      <c r="O55" s="66"/>
    </row>
    <row r="56" spans="1:15" ht="30" customHeight="1" thickBot="1" x14ac:dyDescent="0.25">
      <c r="A56" s="80" t="s">
        <v>47</v>
      </c>
      <c r="B56" s="85"/>
      <c r="C56" s="39"/>
      <c r="D56" s="40"/>
      <c r="E56" s="40"/>
      <c r="F56" s="41"/>
      <c r="H56" s="66"/>
      <c r="I56" s="66"/>
      <c r="J56" s="66"/>
      <c r="K56" s="66"/>
      <c r="L56" s="66"/>
      <c r="M56" s="66"/>
      <c r="N56" s="66"/>
      <c r="O56" s="66"/>
    </row>
  </sheetData>
  <mergeCells count="11">
    <mergeCell ref="A56:B56"/>
    <mergeCell ref="C3:D3"/>
    <mergeCell ref="E3:F3"/>
    <mergeCell ref="A2:F2"/>
    <mergeCell ref="A1:F1"/>
    <mergeCell ref="A3:B3"/>
    <mergeCell ref="A4:B4"/>
    <mergeCell ref="A35:B35"/>
    <mergeCell ref="H2:N55"/>
    <mergeCell ref="A48:B48"/>
    <mergeCell ref="A55:B5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1"/>
  <sheetViews>
    <sheetView topLeftCell="A46" workbookViewId="0">
      <selection activeCell="E59" sqref="E59"/>
    </sheetView>
  </sheetViews>
  <sheetFormatPr defaultColWidth="8.85546875" defaultRowHeight="12.75" x14ac:dyDescent="0.2"/>
  <cols>
    <col min="1" max="2" width="8.85546875" style="42"/>
    <col min="3" max="3" width="8.85546875" style="26"/>
    <col min="4" max="4" width="36.42578125" style="26" customWidth="1"/>
    <col min="5" max="5" width="14.85546875" style="26" customWidth="1"/>
    <col min="6" max="6" width="18.42578125" style="26" customWidth="1"/>
    <col min="7" max="7" width="18" style="26" customWidth="1"/>
    <col min="8" max="16384" width="8.85546875" style="26"/>
  </cols>
  <sheetData>
    <row r="1" spans="1:7" ht="27" customHeight="1" thickBot="1" x14ac:dyDescent="0.25">
      <c r="A1" s="91" t="s">
        <v>136</v>
      </c>
      <c r="B1" s="92"/>
      <c r="C1" s="92"/>
      <c r="D1" s="92"/>
      <c r="E1" s="92"/>
      <c r="F1" s="92"/>
      <c r="G1" s="93"/>
    </row>
    <row r="2" spans="1:7" ht="13.5" thickBot="1" x14ac:dyDescent="0.25">
      <c r="A2" s="91" t="s">
        <v>126</v>
      </c>
      <c r="B2" s="92"/>
      <c r="C2" s="92"/>
      <c r="D2" s="92"/>
      <c r="E2" s="92"/>
      <c r="F2" s="92"/>
      <c r="G2" s="93"/>
    </row>
    <row r="3" spans="1:7" ht="29.25" customHeight="1" thickBot="1" x14ac:dyDescent="0.25">
      <c r="A3" s="1" t="s">
        <v>49</v>
      </c>
      <c r="B3" s="2" t="s">
        <v>50</v>
      </c>
      <c r="C3" s="100" t="s">
        <v>51</v>
      </c>
      <c r="D3" s="101"/>
      <c r="E3" s="3" t="s">
        <v>28</v>
      </c>
      <c r="F3" s="4" t="s">
        <v>170</v>
      </c>
      <c r="G3" s="4" t="s">
        <v>171</v>
      </c>
    </row>
    <row r="4" spans="1:7" ht="13.5" thickBot="1" x14ac:dyDescent="0.25">
      <c r="A4" s="4">
        <v>1</v>
      </c>
      <c r="B4" s="5">
        <v>2</v>
      </c>
      <c r="C4" s="96">
        <v>3</v>
      </c>
      <c r="D4" s="97"/>
      <c r="E4" s="6">
        <v>4</v>
      </c>
      <c r="F4" s="7">
        <v>7</v>
      </c>
      <c r="G4" s="8">
        <v>8</v>
      </c>
    </row>
    <row r="5" spans="1:7" ht="20.100000000000001" customHeight="1" x14ac:dyDescent="0.2">
      <c r="A5" s="102" t="s">
        <v>48</v>
      </c>
      <c r="B5" s="103" t="s">
        <v>4</v>
      </c>
      <c r="C5" s="104" t="s">
        <v>110</v>
      </c>
      <c r="D5" s="104"/>
      <c r="E5" s="10">
        <f>113*15/100</f>
        <v>16.95</v>
      </c>
      <c r="F5" s="11"/>
      <c r="G5" s="11"/>
    </row>
    <row r="6" spans="1:7" ht="20.100000000000001" customHeight="1" x14ac:dyDescent="0.2">
      <c r="A6" s="95"/>
      <c r="B6" s="99"/>
      <c r="C6" s="94" t="s">
        <v>111</v>
      </c>
      <c r="D6" s="94"/>
      <c r="E6" s="12">
        <f>56*103/100</f>
        <v>57.68</v>
      </c>
      <c r="F6" s="13"/>
      <c r="G6" s="13"/>
    </row>
    <row r="7" spans="1:7" ht="20.100000000000001" customHeight="1" x14ac:dyDescent="0.2">
      <c r="A7" s="95"/>
      <c r="B7" s="99"/>
      <c r="C7" s="94" t="s">
        <v>115</v>
      </c>
      <c r="D7" s="94"/>
      <c r="E7" s="12">
        <f>56*113/100</f>
        <v>63.28</v>
      </c>
      <c r="F7" s="13"/>
      <c r="G7" s="13"/>
    </row>
    <row r="8" spans="1:7" ht="20.100000000000001" customHeight="1" x14ac:dyDescent="0.2">
      <c r="A8" s="95" t="s">
        <v>52</v>
      </c>
      <c r="B8" s="99" t="s">
        <v>5</v>
      </c>
      <c r="C8" s="94" t="s">
        <v>112</v>
      </c>
      <c r="D8" s="94"/>
      <c r="E8" s="12">
        <f>56*97/100</f>
        <v>54.32</v>
      </c>
      <c r="F8" s="13"/>
      <c r="G8" s="13"/>
    </row>
    <row r="9" spans="1:7" ht="20.100000000000001" customHeight="1" x14ac:dyDescent="0.2">
      <c r="A9" s="95"/>
      <c r="B9" s="99"/>
      <c r="C9" s="94" t="s">
        <v>113</v>
      </c>
      <c r="D9" s="94"/>
      <c r="E9" s="12">
        <f>56*109/100</f>
        <v>61.04</v>
      </c>
      <c r="F9" s="13"/>
      <c r="G9" s="13"/>
    </row>
    <row r="10" spans="1:7" ht="20.100000000000001" customHeight="1" x14ac:dyDescent="0.2">
      <c r="A10" s="95" t="s">
        <v>53</v>
      </c>
      <c r="B10" s="14" t="s">
        <v>16</v>
      </c>
      <c r="C10" s="94" t="s">
        <v>116</v>
      </c>
      <c r="D10" s="94"/>
      <c r="E10" s="12">
        <f>36*233/100</f>
        <v>83.88</v>
      </c>
      <c r="F10" s="13"/>
      <c r="G10" s="13"/>
    </row>
    <row r="11" spans="1:7" ht="20.100000000000001" customHeight="1" x14ac:dyDescent="0.2">
      <c r="A11" s="95"/>
      <c r="B11" s="14" t="s">
        <v>17</v>
      </c>
      <c r="C11" s="94" t="s">
        <v>54</v>
      </c>
      <c r="D11" s="94"/>
      <c r="E11" s="12">
        <f>56*227/100</f>
        <v>127.12</v>
      </c>
      <c r="F11" s="13"/>
      <c r="G11" s="13"/>
    </row>
    <row r="12" spans="1:7" ht="20.100000000000001" customHeight="1" x14ac:dyDescent="0.2">
      <c r="A12" s="95"/>
      <c r="B12" s="14" t="s">
        <v>18</v>
      </c>
      <c r="C12" s="94" t="s">
        <v>55</v>
      </c>
      <c r="D12" s="94"/>
      <c r="E12" s="12">
        <f>56*228/100</f>
        <v>127.68</v>
      </c>
      <c r="F12" s="13"/>
      <c r="G12" s="13"/>
    </row>
    <row r="13" spans="1:7" ht="20.100000000000001" customHeight="1" x14ac:dyDescent="0.2">
      <c r="A13" s="95"/>
      <c r="B13" s="14" t="s">
        <v>19</v>
      </c>
      <c r="C13" s="94" t="s">
        <v>56</v>
      </c>
      <c r="D13" s="94"/>
      <c r="E13" s="12">
        <f>56*228/100</f>
        <v>127.68</v>
      </c>
      <c r="F13" s="13"/>
      <c r="G13" s="13"/>
    </row>
    <row r="14" spans="1:7" ht="20.100000000000001" customHeight="1" x14ac:dyDescent="0.2">
      <c r="A14" s="95"/>
      <c r="B14" s="14" t="s">
        <v>20</v>
      </c>
      <c r="C14" s="94" t="s">
        <v>57</v>
      </c>
      <c r="D14" s="94"/>
      <c r="E14" s="12">
        <f>56*230/100</f>
        <v>128.80000000000001</v>
      </c>
      <c r="F14" s="13"/>
      <c r="G14" s="13"/>
    </row>
    <row r="15" spans="1:7" ht="20.100000000000001" customHeight="1" x14ac:dyDescent="0.2">
      <c r="A15" s="95"/>
      <c r="B15" s="14" t="s">
        <v>21</v>
      </c>
      <c r="C15" s="94" t="s">
        <v>58</v>
      </c>
      <c r="D15" s="94"/>
      <c r="E15" s="12">
        <f>56*224/100</f>
        <v>125.44</v>
      </c>
      <c r="F15" s="13"/>
      <c r="G15" s="13"/>
    </row>
    <row r="16" spans="1:7" ht="20.100000000000001" customHeight="1" x14ac:dyDescent="0.2">
      <c r="A16" s="95"/>
      <c r="B16" s="14" t="s">
        <v>22</v>
      </c>
      <c r="C16" s="94" t="s">
        <v>59</v>
      </c>
      <c r="D16" s="94"/>
      <c r="E16" s="12">
        <f>56*225/100</f>
        <v>126</v>
      </c>
      <c r="F16" s="13"/>
      <c r="G16" s="13"/>
    </row>
    <row r="17" spans="1:7" ht="20.100000000000001" customHeight="1" x14ac:dyDescent="0.2">
      <c r="A17" s="15" t="s">
        <v>60</v>
      </c>
      <c r="B17" s="14" t="s">
        <v>23</v>
      </c>
      <c r="C17" s="94" t="s">
        <v>61</v>
      </c>
      <c r="D17" s="94"/>
      <c r="E17" s="12">
        <f>56*219/100</f>
        <v>122.64</v>
      </c>
      <c r="F17" s="13"/>
      <c r="G17" s="13"/>
    </row>
    <row r="18" spans="1:7" ht="20.100000000000001" customHeight="1" x14ac:dyDescent="0.2">
      <c r="A18" s="95" t="s">
        <v>62</v>
      </c>
      <c r="B18" s="14" t="s">
        <v>7</v>
      </c>
      <c r="C18" s="94" t="s">
        <v>63</v>
      </c>
      <c r="D18" s="94"/>
      <c r="E18" s="12">
        <f>48*228/100</f>
        <v>109.44</v>
      </c>
      <c r="F18" s="13"/>
      <c r="G18" s="13"/>
    </row>
    <row r="19" spans="1:7" ht="20.100000000000001" customHeight="1" x14ac:dyDescent="0.2">
      <c r="A19" s="95"/>
      <c r="B19" s="14" t="s">
        <v>8</v>
      </c>
      <c r="C19" s="94" t="s">
        <v>64</v>
      </c>
      <c r="D19" s="94"/>
      <c r="E19" s="12">
        <f>56*221/100</f>
        <v>123.76</v>
      </c>
      <c r="F19" s="13"/>
      <c r="G19" s="13"/>
    </row>
    <row r="20" spans="1:7" ht="20.100000000000001" customHeight="1" x14ac:dyDescent="0.2">
      <c r="A20" s="95"/>
      <c r="B20" s="14" t="s">
        <v>9</v>
      </c>
      <c r="C20" s="94" t="s">
        <v>65</v>
      </c>
      <c r="D20" s="94"/>
      <c r="E20" s="12">
        <f>56*217/100</f>
        <v>121.52</v>
      </c>
      <c r="F20" s="13"/>
      <c r="G20" s="13"/>
    </row>
    <row r="21" spans="1:7" ht="20.100000000000001" customHeight="1" x14ac:dyDescent="0.2">
      <c r="A21" s="95"/>
      <c r="B21" s="14" t="s">
        <v>10</v>
      </c>
      <c r="C21" s="94" t="s">
        <v>66</v>
      </c>
      <c r="D21" s="94"/>
      <c r="E21" s="12">
        <f>56*224/100</f>
        <v>125.44</v>
      </c>
      <c r="F21" s="13"/>
      <c r="G21" s="13"/>
    </row>
    <row r="22" spans="1:7" ht="20.100000000000001" customHeight="1" x14ac:dyDescent="0.2">
      <c r="A22" s="95"/>
      <c r="B22" s="14" t="s">
        <v>11</v>
      </c>
      <c r="C22" s="94" t="s">
        <v>67</v>
      </c>
      <c r="D22" s="94"/>
      <c r="E22" s="12">
        <f>56*227/100</f>
        <v>127.12</v>
      </c>
      <c r="F22" s="13"/>
      <c r="G22" s="13"/>
    </row>
    <row r="23" spans="1:7" ht="20.100000000000001" customHeight="1" x14ac:dyDescent="0.2">
      <c r="A23" s="95"/>
      <c r="B23" s="14" t="s">
        <v>12</v>
      </c>
      <c r="C23" s="94" t="s">
        <v>68</v>
      </c>
      <c r="D23" s="94"/>
      <c r="E23" s="12">
        <f>56*226/100</f>
        <v>126.56</v>
      </c>
      <c r="F23" s="13"/>
      <c r="G23" s="13"/>
    </row>
    <row r="24" spans="1:7" ht="20.100000000000001" customHeight="1" x14ac:dyDescent="0.2">
      <c r="A24" s="95"/>
      <c r="B24" s="14" t="s">
        <v>69</v>
      </c>
      <c r="C24" s="94" t="s">
        <v>70</v>
      </c>
      <c r="D24" s="94"/>
      <c r="E24" s="12">
        <f>56*225/100</f>
        <v>126</v>
      </c>
      <c r="F24" s="13"/>
      <c r="G24" s="13"/>
    </row>
    <row r="25" spans="1:7" ht="20.100000000000001" customHeight="1" x14ac:dyDescent="0.2">
      <c r="A25" s="95"/>
      <c r="B25" s="14" t="s">
        <v>14</v>
      </c>
      <c r="C25" s="94" t="s">
        <v>66</v>
      </c>
      <c r="D25" s="94"/>
      <c r="E25" s="12">
        <f>56*224/100</f>
        <v>125.44</v>
      </c>
      <c r="F25" s="13"/>
      <c r="G25" s="13"/>
    </row>
    <row r="26" spans="1:7" ht="20.100000000000001" customHeight="1" x14ac:dyDescent="0.2">
      <c r="A26" s="95"/>
      <c r="B26" s="14" t="s">
        <v>15</v>
      </c>
      <c r="C26" s="94" t="s">
        <v>71</v>
      </c>
      <c r="D26" s="94"/>
      <c r="E26" s="12">
        <f>56*227/100</f>
        <v>127.12</v>
      </c>
      <c r="F26" s="13"/>
      <c r="G26" s="13"/>
    </row>
    <row r="27" spans="1:7" ht="20.100000000000001" customHeight="1" x14ac:dyDescent="0.2">
      <c r="A27" s="95" t="s">
        <v>72</v>
      </c>
      <c r="B27" s="14" t="s">
        <v>24</v>
      </c>
      <c r="C27" s="94" t="s">
        <v>73</v>
      </c>
      <c r="D27" s="94"/>
      <c r="E27" s="12">
        <f t="shared" ref="E27:E34" si="0">56*225/100</f>
        <v>126</v>
      </c>
      <c r="F27" s="13"/>
      <c r="G27" s="13"/>
    </row>
    <row r="28" spans="1:7" ht="20.100000000000001" customHeight="1" x14ac:dyDescent="0.2">
      <c r="A28" s="95"/>
      <c r="B28" s="14" t="s">
        <v>25</v>
      </c>
      <c r="C28" s="94" t="s">
        <v>117</v>
      </c>
      <c r="D28" s="94"/>
      <c r="E28" s="12">
        <f t="shared" si="0"/>
        <v>126</v>
      </c>
      <c r="F28" s="13"/>
      <c r="G28" s="13"/>
    </row>
    <row r="29" spans="1:7" ht="20.100000000000001" customHeight="1" x14ac:dyDescent="0.2">
      <c r="A29" s="95"/>
      <c r="B29" s="14" t="s">
        <v>26</v>
      </c>
      <c r="C29" s="94" t="s">
        <v>74</v>
      </c>
      <c r="D29" s="94"/>
      <c r="E29" s="12">
        <f t="shared" si="0"/>
        <v>126</v>
      </c>
      <c r="F29" s="13"/>
      <c r="G29" s="13"/>
    </row>
    <row r="30" spans="1:7" ht="20.100000000000001" customHeight="1" x14ac:dyDescent="0.2">
      <c r="A30" s="95"/>
      <c r="B30" s="14" t="s">
        <v>27</v>
      </c>
      <c r="C30" s="94" t="s">
        <v>75</v>
      </c>
      <c r="D30" s="94"/>
      <c r="E30" s="12">
        <f t="shared" si="0"/>
        <v>126</v>
      </c>
      <c r="F30" s="13"/>
      <c r="G30" s="13"/>
    </row>
    <row r="31" spans="1:7" ht="20.100000000000001" customHeight="1" x14ac:dyDescent="0.2">
      <c r="A31" s="95" t="s">
        <v>76</v>
      </c>
      <c r="B31" s="14" t="s">
        <v>31</v>
      </c>
      <c r="C31" s="94" t="s">
        <v>77</v>
      </c>
      <c r="D31" s="94"/>
      <c r="E31" s="12">
        <f t="shared" si="0"/>
        <v>126</v>
      </c>
      <c r="F31" s="13"/>
      <c r="G31" s="13"/>
    </row>
    <row r="32" spans="1:7" ht="20.100000000000001" customHeight="1" x14ac:dyDescent="0.2">
      <c r="A32" s="95"/>
      <c r="B32" s="14" t="s">
        <v>32</v>
      </c>
      <c r="C32" s="94" t="s">
        <v>78</v>
      </c>
      <c r="D32" s="94"/>
      <c r="E32" s="12">
        <f t="shared" si="0"/>
        <v>126</v>
      </c>
      <c r="F32" s="13"/>
      <c r="G32" s="13"/>
    </row>
    <row r="33" spans="1:7" ht="20.100000000000001" customHeight="1" x14ac:dyDescent="0.2">
      <c r="A33" s="95"/>
      <c r="B33" s="14" t="s">
        <v>33</v>
      </c>
      <c r="C33" s="94" t="s">
        <v>79</v>
      </c>
      <c r="D33" s="94"/>
      <c r="E33" s="12">
        <f t="shared" si="0"/>
        <v>126</v>
      </c>
      <c r="F33" s="13"/>
      <c r="G33" s="13"/>
    </row>
    <row r="34" spans="1:7" ht="20.100000000000001" customHeight="1" x14ac:dyDescent="0.2">
      <c r="A34" s="95"/>
      <c r="B34" s="14" t="s">
        <v>34</v>
      </c>
      <c r="C34" s="94" t="s">
        <v>80</v>
      </c>
      <c r="D34" s="94"/>
      <c r="E34" s="12">
        <f t="shared" si="0"/>
        <v>126</v>
      </c>
      <c r="F34" s="13"/>
      <c r="G34" s="13"/>
    </row>
    <row r="35" spans="1:7" ht="20.100000000000001" customHeight="1" x14ac:dyDescent="0.2">
      <c r="A35" s="15" t="s">
        <v>81</v>
      </c>
      <c r="B35" s="14"/>
      <c r="C35" s="94" t="s">
        <v>82</v>
      </c>
      <c r="D35" s="94"/>
      <c r="E35" s="12">
        <f>48*272/100</f>
        <v>130.56</v>
      </c>
      <c r="F35" s="13"/>
      <c r="G35" s="13"/>
    </row>
    <row r="36" spans="1:7" ht="20.100000000000001" customHeight="1" x14ac:dyDescent="0.2">
      <c r="A36" s="95" t="s">
        <v>83</v>
      </c>
      <c r="B36" s="99" t="s">
        <v>6</v>
      </c>
      <c r="C36" s="94" t="s">
        <v>84</v>
      </c>
      <c r="D36" s="94"/>
      <c r="E36" s="12">
        <f>56*130/100</f>
        <v>72.8</v>
      </c>
      <c r="F36" s="13"/>
      <c r="G36" s="13"/>
    </row>
    <row r="37" spans="1:7" ht="20.100000000000001" customHeight="1" x14ac:dyDescent="0.2">
      <c r="A37" s="95"/>
      <c r="B37" s="99"/>
      <c r="C37" s="94" t="s">
        <v>118</v>
      </c>
      <c r="D37" s="94"/>
      <c r="E37" s="12">
        <f>56*100/100</f>
        <v>56</v>
      </c>
      <c r="F37" s="13"/>
      <c r="G37" s="13"/>
    </row>
    <row r="38" spans="1:7" ht="20.100000000000001" customHeight="1" x14ac:dyDescent="0.2">
      <c r="A38" s="95" t="s">
        <v>45</v>
      </c>
      <c r="B38" s="14" t="s">
        <v>36</v>
      </c>
      <c r="C38" s="94" t="s">
        <v>85</v>
      </c>
      <c r="D38" s="94"/>
      <c r="E38" s="12">
        <f>56*244/100</f>
        <v>136.63999999999999</v>
      </c>
      <c r="F38" s="13"/>
      <c r="G38" s="13"/>
    </row>
    <row r="39" spans="1:7" ht="20.100000000000001" customHeight="1" x14ac:dyDescent="0.2">
      <c r="A39" s="95"/>
      <c r="B39" s="14" t="s">
        <v>37</v>
      </c>
      <c r="C39" s="94" t="s">
        <v>86</v>
      </c>
      <c r="D39" s="94"/>
      <c r="E39" s="12">
        <f>56*244/100</f>
        <v>136.63999999999999</v>
      </c>
      <c r="F39" s="13"/>
      <c r="G39" s="13"/>
    </row>
    <row r="40" spans="1:7" ht="20.100000000000001" customHeight="1" x14ac:dyDescent="0.2">
      <c r="A40" s="95"/>
      <c r="B40" s="14" t="s">
        <v>38</v>
      </c>
      <c r="C40" s="94" t="s">
        <v>87</v>
      </c>
      <c r="D40" s="94"/>
      <c r="E40" s="12">
        <f>56*227/100</f>
        <v>127.12</v>
      </c>
      <c r="F40" s="13"/>
      <c r="G40" s="13"/>
    </row>
    <row r="41" spans="1:7" ht="20.100000000000001" customHeight="1" x14ac:dyDescent="0.2">
      <c r="A41" s="95" t="s">
        <v>88</v>
      </c>
      <c r="B41" s="14" t="s">
        <v>39</v>
      </c>
      <c r="C41" s="94" t="s">
        <v>89</v>
      </c>
      <c r="D41" s="94"/>
      <c r="E41" s="12">
        <f>56*197/100</f>
        <v>110.32</v>
      </c>
      <c r="F41" s="13"/>
      <c r="G41" s="13"/>
    </row>
    <row r="42" spans="1:7" ht="20.100000000000001" customHeight="1" x14ac:dyDescent="0.2">
      <c r="A42" s="95"/>
      <c r="B42" s="14" t="s">
        <v>40</v>
      </c>
      <c r="C42" s="94" t="s">
        <v>90</v>
      </c>
      <c r="D42" s="94"/>
      <c r="E42" s="12">
        <f>56*196/100</f>
        <v>109.76</v>
      </c>
      <c r="F42" s="13"/>
      <c r="G42" s="13"/>
    </row>
    <row r="43" spans="1:7" ht="20.100000000000001" customHeight="1" x14ac:dyDescent="0.2">
      <c r="A43" s="95"/>
      <c r="B43" s="14" t="s">
        <v>41</v>
      </c>
      <c r="C43" s="94" t="s">
        <v>91</v>
      </c>
      <c r="D43" s="94"/>
      <c r="E43" s="12">
        <f>56*195/100</f>
        <v>109.2</v>
      </c>
      <c r="F43" s="13"/>
      <c r="G43" s="13"/>
    </row>
    <row r="44" spans="1:7" ht="20.100000000000001" customHeight="1" x14ac:dyDescent="0.2">
      <c r="A44" s="15" t="s">
        <v>92</v>
      </c>
      <c r="B44" s="14" t="s">
        <v>42</v>
      </c>
      <c r="C44" s="94" t="s">
        <v>93</v>
      </c>
      <c r="D44" s="94"/>
      <c r="E44" s="12">
        <f>56*288/100</f>
        <v>161.28</v>
      </c>
      <c r="F44" s="13"/>
      <c r="G44" s="13"/>
    </row>
    <row r="45" spans="1:7" ht="20.100000000000001" customHeight="1" x14ac:dyDescent="0.2">
      <c r="A45" s="95"/>
      <c r="B45" s="14">
        <v>1</v>
      </c>
      <c r="C45" s="94" t="s">
        <v>94</v>
      </c>
      <c r="D45" s="94"/>
      <c r="E45" s="16">
        <f>56*54/100</f>
        <v>30.24</v>
      </c>
      <c r="F45" s="13"/>
      <c r="G45" s="13"/>
    </row>
    <row r="46" spans="1:7" ht="20.100000000000001" customHeight="1" x14ac:dyDescent="0.2">
      <c r="A46" s="95"/>
      <c r="B46" s="14" t="s">
        <v>108</v>
      </c>
      <c r="C46" s="94" t="s">
        <v>95</v>
      </c>
      <c r="D46" s="94"/>
      <c r="E46" s="16">
        <f>56*49.5/100</f>
        <v>27.72</v>
      </c>
      <c r="F46" s="13"/>
      <c r="G46" s="13"/>
    </row>
    <row r="47" spans="1:7" ht="20.100000000000001" customHeight="1" x14ac:dyDescent="0.2">
      <c r="A47" s="95"/>
      <c r="B47" s="14" t="s">
        <v>109</v>
      </c>
      <c r="C47" s="94" t="s">
        <v>96</v>
      </c>
      <c r="D47" s="94"/>
      <c r="E47" s="16">
        <f>56*88/100</f>
        <v>49.28</v>
      </c>
      <c r="F47" s="13"/>
      <c r="G47" s="13"/>
    </row>
    <row r="48" spans="1:7" ht="20.100000000000001" customHeight="1" x14ac:dyDescent="0.2">
      <c r="A48" s="95"/>
      <c r="B48" s="14">
        <v>3</v>
      </c>
      <c r="C48" s="94" t="s">
        <v>97</v>
      </c>
      <c r="D48" s="94"/>
      <c r="E48" s="16">
        <f>56*234/100</f>
        <v>131.04</v>
      </c>
      <c r="F48" s="13"/>
      <c r="G48" s="13"/>
    </row>
    <row r="49" spans="1:7" ht="20.100000000000001" customHeight="1" x14ac:dyDescent="0.2">
      <c r="A49" s="95"/>
      <c r="B49" s="14">
        <v>4</v>
      </c>
      <c r="C49" s="94" t="s">
        <v>98</v>
      </c>
      <c r="D49" s="94"/>
      <c r="E49" s="16">
        <f>56*236/100</f>
        <v>132.16</v>
      </c>
      <c r="F49" s="13"/>
      <c r="G49" s="13"/>
    </row>
    <row r="50" spans="1:7" ht="20.100000000000001" customHeight="1" x14ac:dyDescent="0.2">
      <c r="A50" s="95"/>
      <c r="B50" s="14">
        <v>5</v>
      </c>
      <c r="C50" s="94" t="s">
        <v>98</v>
      </c>
      <c r="D50" s="94"/>
      <c r="E50" s="16">
        <f>56*236/100</f>
        <v>132.16</v>
      </c>
      <c r="F50" s="13"/>
      <c r="G50" s="13"/>
    </row>
    <row r="51" spans="1:7" ht="20.100000000000001" customHeight="1" x14ac:dyDescent="0.2">
      <c r="A51" s="95"/>
      <c r="B51" s="14">
        <v>6</v>
      </c>
      <c r="C51" s="94" t="s">
        <v>99</v>
      </c>
      <c r="D51" s="94"/>
      <c r="E51" s="16">
        <f>56*236/100</f>
        <v>132.16</v>
      </c>
      <c r="F51" s="13"/>
      <c r="G51" s="13"/>
    </row>
    <row r="52" spans="1:7" ht="20.100000000000001" customHeight="1" x14ac:dyDescent="0.2">
      <c r="A52" s="95"/>
      <c r="B52" s="14">
        <v>7</v>
      </c>
      <c r="C52" s="94" t="s">
        <v>100</v>
      </c>
      <c r="D52" s="94"/>
      <c r="E52" s="16">
        <f>56*236/100</f>
        <v>132.16</v>
      </c>
      <c r="F52" s="13"/>
      <c r="G52" s="13"/>
    </row>
    <row r="53" spans="1:7" ht="20.100000000000001" customHeight="1" x14ac:dyDescent="0.2">
      <c r="A53" s="95"/>
      <c r="B53" s="14">
        <v>8</v>
      </c>
      <c r="C53" s="94" t="s">
        <v>101</v>
      </c>
      <c r="D53" s="94"/>
      <c r="E53" s="16">
        <f>56*236/100</f>
        <v>132.16</v>
      </c>
      <c r="F53" s="13"/>
      <c r="G53" s="13"/>
    </row>
    <row r="54" spans="1:7" ht="20.100000000000001" customHeight="1" x14ac:dyDescent="0.2">
      <c r="A54" s="95"/>
      <c r="B54" s="14">
        <v>9</v>
      </c>
      <c r="C54" s="94" t="s">
        <v>102</v>
      </c>
      <c r="D54" s="94"/>
      <c r="E54" s="16">
        <f>16*119/100</f>
        <v>19.04</v>
      </c>
      <c r="F54" s="13"/>
      <c r="G54" s="13"/>
    </row>
    <row r="55" spans="1:7" ht="20.100000000000001" customHeight="1" x14ac:dyDescent="0.2">
      <c r="A55" s="95"/>
      <c r="B55" s="14">
        <v>10</v>
      </c>
      <c r="C55" s="94" t="s">
        <v>103</v>
      </c>
      <c r="D55" s="94"/>
      <c r="E55" s="16">
        <f>56*118/100</f>
        <v>66.08</v>
      </c>
      <c r="F55" s="13"/>
      <c r="G55" s="13"/>
    </row>
    <row r="56" spans="1:7" ht="20.100000000000001" customHeight="1" x14ac:dyDescent="0.2">
      <c r="A56" s="95"/>
      <c r="B56" s="14">
        <v>11</v>
      </c>
      <c r="C56" s="94" t="s">
        <v>104</v>
      </c>
      <c r="D56" s="94"/>
      <c r="E56" s="16">
        <f>56*118/100</f>
        <v>66.08</v>
      </c>
      <c r="F56" s="13"/>
      <c r="G56" s="13"/>
    </row>
    <row r="57" spans="1:7" ht="20.100000000000001" customHeight="1" x14ac:dyDescent="0.2">
      <c r="A57" s="95"/>
      <c r="B57" s="14">
        <v>12</v>
      </c>
      <c r="C57" s="94" t="s">
        <v>105</v>
      </c>
      <c r="D57" s="94"/>
      <c r="E57" s="16">
        <f>56*220/100</f>
        <v>123.2</v>
      </c>
      <c r="F57" s="13"/>
      <c r="G57" s="13"/>
    </row>
    <row r="58" spans="1:7" ht="20.100000000000001" customHeight="1" x14ac:dyDescent="0.2">
      <c r="A58" s="95"/>
      <c r="B58" s="14">
        <v>13</v>
      </c>
      <c r="C58" s="94" t="s">
        <v>106</v>
      </c>
      <c r="D58" s="94"/>
      <c r="E58" s="16">
        <f>56*222/100</f>
        <v>124.32</v>
      </c>
      <c r="F58" s="13"/>
      <c r="G58" s="13"/>
    </row>
    <row r="59" spans="1:7" ht="20.100000000000001" customHeight="1" x14ac:dyDescent="0.2">
      <c r="A59" s="95"/>
      <c r="B59" s="14">
        <v>14</v>
      </c>
      <c r="C59" s="98" t="s">
        <v>107</v>
      </c>
      <c r="D59" s="98"/>
      <c r="E59" s="17" t="s">
        <v>173</v>
      </c>
      <c r="F59" s="13"/>
      <c r="G59" s="13"/>
    </row>
    <row r="61" spans="1:7" x14ac:dyDescent="0.2">
      <c r="A61" s="42" t="s">
        <v>169</v>
      </c>
    </row>
  </sheetData>
  <mergeCells count="72">
    <mergeCell ref="C6:D6"/>
    <mergeCell ref="C7:D7"/>
    <mergeCell ref="C3:D3"/>
    <mergeCell ref="A5:A7"/>
    <mergeCell ref="B5:B7"/>
    <mergeCell ref="C5:D5"/>
    <mergeCell ref="A10:A16"/>
    <mergeCell ref="C10:D10"/>
    <mergeCell ref="C11:D11"/>
    <mergeCell ref="C12:D12"/>
    <mergeCell ref="A8:A9"/>
    <mergeCell ref="B8:B9"/>
    <mergeCell ref="C8:D8"/>
    <mergeCell ref="C9:D9"/>
    <mergeCell ref="C17:D17"/>
    <mergeCell ref="C15:D15"/>
    <mergeCell ref="C16:D16"/>
    <mergeCell ref="C13:D13"/>
    <mergeCell ref="C14:D14"/>
    <mergeCell ref="C28:D28"/>
    <mergeCell ref="C26:D26"/>
    <mergeCell ref="A27:A30"/>
    <mergeCell ref="C27:D27"/>
    <mergeCell ref="C29:D29"/>
    <mergeCell ref="A18:A26"/>
    <mergeCell ref="C18:D18"/>
    <mergeCell ref="C19:D19"/>
    <mergeCell ref="C24:D24"/>
    <mergeCell ref="C25:D25"/>
    <mergeCell ref="C22:D22"/>
    <mergeCell ref="C23:D23"/>
    <mergeCell ref="C20:D20"/>
    <mergeCell ref="C21:D21"/>
    <mergeCell ref="C33:D33"/>
    <mergeCell ref="A31:A34"/>
    <mergeCell ref="C31:D31"/>
    <mergeCell ref="C32:D32"/>
    <mergeCell ref="C30:D30"/>
    <mergeCell ref="A36:A37"/>
    <mergeCell ref="B36:B37"/>
    <mergeCell ref="C36:D36"/>
    <mergeCell ref="C37:D37"/>
    <mergeCell ref="C34:D34"/>
    <mergeCell ref="C35:D35"/>
    <mergeCell ref="C42:D42"/>
    <mergeCell ref="C40:D40"/>
    <mergeCell ref="A41:A43"/>
    <mergeCell ref="C41:D41"/>
    <mergeCell ref="A38:A40"/>
    <mergeCell ref="C38:D38"/>
    <mergeCell ref="C39:D39"/>
    <mergeCell ref="C48:D48"/>
    <mergeCell ref="C46:D46"/>
    <mergeCell ref="C47:D47"/>
    <mergeCell ref="C43:D43"/>
    <mergeCell ref="C44:D44"/>
    <mergeCell ref="A2:G2"/>
    <mergeCell ref="A1:G1"/>
    <mergeCell ref="C45:D45"/>
    <mergeCell ref="A45:A59"/>
    <mergeCell ref="C4:D4"/>
    <mergeCell ref="C59:D59"/>
    <mergeCell ref="C57:D57"/>
    <mergeCell ref="C58:D58"/>
    <mergeCell ref="C55:D55"/>
    <mergeCell ref="C56:D56"/>
    <mergeCell ref="C53:D53"/>
    <mergeCell ref="C54:D54"/>
    <mergeCell ref="C51:D51"/>
    <mergeCell ref="C52:D52"/>
    <mergeCell ref="C49:D49"/>
    <mergeCell ref="C50:D50"/>
  </mergeCells>
  <pageMargins left="0.7" right="0.7" top="0.75" bottom="0.75" header="0.3" footer="0.3"/>
  <pageSetup paperSize="9"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2" workbookViewId="0">
      <selection activeCell="B5" sqref="B5"/>
    </sheetView>
  </sheetViews>
  <sheetFormatPr defaultColWidth="8.85546875" defaultRowHeight="12.75" x14ac:dyDescent="0.2"/>
  <cols>
    <col min="1" max="1" width="8.85546875" style="26"/>
    <col min="2" max="2" width="37.7109375" style="26" customWidth="1"/>
    <col min="3" max="3" width="17" style="26" customWidth="1"/>
    <col min="4" max="4" width="22.140625" style="26" customWidth="1"/>
    <col min="5" max="5" width="23" style="26" customWidth="1"/>
    <col min="6" max="16384" width="8.85546875" style="26"/>
  </cols>
  <sheetData>
    <row r="1" spans="1:5" ht="29.25" customHeight="1" thickBot="1" x14ac:dyDescent="0.25">
      <c r="A1" s="73" t="s">
        <v>136</v>
      </c>
      <c r="B1" s="74"/>
      <c r="C1" s="74"/>
      <c r="D1" s="74"/>
      <c r="E1" s="75"/>
    </row>
    <row r="2" spans="1:5" ht="13.5" thickBot="1" x14ac:dyDescent="0.25">
      <c r="A2" s="105" t="s">
        <v>127</v>
      </c>
      <c r="B2" s="106"/>
      <c r="C2" s="106"/>
      <c r="D2" s="106"/>
      <c r="E2" s="107"/>
    </row>
    <row r="3" spans="1:5" ht="13.5" thickBot="1" x14ac:dyDescent="0.25">
      <c r="A3" s="43" t="s">
        <v>119</v>
      </c>
      <c r="B3" s="43" t="s">
        <v>123</v>
      </c>
      <c r="C3" s="43" t="s">
        <v>134</v>
      </c>
      <c r="D3" s="43" t="s">
        <v>1</v>
      </c>
      <c r="E3" s="43" t="s">
        <v>2</v>
      </c>
    </row>
    <row r="4" spans="1:5" ht="13.5" thickBot="1" x14ac:dyDescent="0.25">
      <c r="A4" s="44">
        <v>1</v>
      </c>
      <c r="B4" s="44">
        <v>2</v>
      </c>
      <c r="C4" s="44">
        <v>3</v>
      </c>
      <c r="D4" s="45">
        <v>4</v>
      </c>
      <c r="E4" s="45">
        <v>5</v>
      </c>
    </row>
    <row r="5" spans="1:5" ht="30.75" customHeight="1" thickBot="1" x14ac:dyDescent="0.25">
      <c r="A5" s="46">
        <v>1</v>
      </c>
      <c r="B5" s="47" t="s">
        <v>124</v>
      </c>
      <c r="C5" s="48" t="s">
        <v>135</v>
      </c>
      <c r="D5" s="49"/>
      <c r="E5" s="49"/>
    </row>
  </sheetData>
  <mergeCells count="2">
    <mergeCell ref="A1:E1"/>
    <mergeCell ref="A2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5" workbookViewId="0">
      <selection activeCell="A19" sqref="A19"/>
    </sheetView>
  </sheetViews>
  <sheetFormatPr defaultColWidth="8.85546875" defaultRowHeight="12.75" x14ac:dyDescent="0.2"/>
  <cols>
    <col min="1" max="1" width="15.85546875" style="26" customWidth="1"/>
    <col min="2" max="2" width="29.28515625" style="26" customWidth="1"/>
    <col min="3" max="3" width="21.85546875" style="26" customWidth="1"/>
    <col min="4" max="4" width="12.85546875" style="26" customWidth="1"/>
    <col min="5" max="5" width="16.28515625" style="26" customWidth="1"/>
    <col min="6" max="6" width="15.85546875" style="26" customWidth="1"/>
    <col min="7" max="16384" width="8.85546875" style="26"/>
  </cols>
  <sheetData>
    <row r="1" spans="1:6" ht="13.5" thickBot="1" x14ac:dyDescent="0.25">
      <c r="A1" s="88" t="s">
        <v>137</v>
      </c>
      <c r="B1" s="86"/>
      <c r="C1" s="86"/>
      <c r="D1" s="86"/>
      <c r="E1" s="86"/>
      <c r="F1" s="87"/>
    </row>
    <row r="2" spans="1:6" ht="13.5" thickBot="1" x14ac:dyDescent="0.25">
      <c r="A2" s="110" t="s">
        <v>168</v>
      </c>
      <c r="B2" s="111"/>
      <c r="C2" s="111"/>
      <c r="D2" s="111"/>
      <c r="E2" s="111"/>
      <c r="F2" s="112"/>
    </row>
    <row r="3" spans="1:6" ht="26.25" thickBot="1" x14ac:dyDescent="0.25">
      <c r="A3" s="1" t="s">
        <v>0</v>
      </c>
      <c r="B3" s="2" t="s">
        <v>120</v>
      </c>
      <c r="C3" s="3" t="s">
        <v>51</v>
      </c>
      <c r="D3" s="3" t="s">
        <v>28</v>
      </c>
      <c r="E3" s="4" t="s">
        <v>172</v>
      </c>
      <c r="F3" s="4" t="s">
        <v>171</v>
      </c>
    </row>
    <row r="4" spans="1:6" x14ac:dyDescent="0.2">
      <c r="A4" s="18">
        <v>1</v>
      </c>
      <c r="B4" s="19">
        <v>2</v>
      </c>
      <c r="C4" s="20">
        <v>3</v>
      </c>
      <c r="D4" s="20">
        <v>4</v>
      </c>
      <c r="E4" s="21">
        <v>7</v>
      </c>
      <c r="F4" s="22">
        <v>8</v>
      </c>
    </row>
    <row r="5" spans="1:6" x14ac:dyDescent="0.2">
      <c r="A5" s="50" t="s">
        <v>143</v>
      </c>
      <c r="B5" s="28" t="s">
        <v>146</v>
      </c>
      <c r="C5" s="13" t="s">
        <v>145</v>
      </c>
      <c r="D5" s="13"/>
      <c r="E5" s="13"/>
      <c r="F5" s="13"/>
    </row>
    <row r="6" spans="1:6" ht="15" x14ac:dyDescent="0.25">
      <c r="A6" s="50"/>
      <c r="B6" s="28" t="s">
        <v>147</v>
      </c>
      <c r="C6" t="s">
        <v>148</v>
      </c>
      <c r="D6" s="13"/>
      <c r="E6" s="13"/>
      <c r="F6" s="13"/>
    </row>
    <row r="7" spans="1:6" x14ac:dyDescent="0.2">
      <c r="A7" s="50"/>
      <c r="B7" s="28"/>
      <c r="C7" s="13"/>
      <c r="D7" s="13"/>
      <c r="E7" s="13"/>
      <c r="F7" s="13"/>
    </row>
    <row r="8" spans="1:6" x14ac:dyDescent="0.2">
      <c r="A8" s="50" t="s">
        <v>157</v>
      </c>
      <c r="B8" s="28" t="s">
        <v>149</v>
      </c>
      <c r="C8" s="13" t="s">
        <v>150</v>
      </c>
      <c r="D8" s="13"/>
      <c r="E8" s="13"/>
      <c r="F8" s="13"/>
    </row>
    <row r="9" spans="1:6" ht="15" x14ac:dyDescent="0.25">
      <c r="A9" s="50"/>
      <c r="B9" s="28" t="s">
        <v>151</v>
      </c>
      <c r="C9" t="s">
        <v>153</v>
      </c>
      <c r="D9" s="13"/>
      <c r="E9" s="13"/>
      <c r="F9" s="13"/>
    </row>
    <row r="10" spans="1:6" x14ac:dyDescent="0.2">
      <c r="A10" s="50"/>
      <c r="B10" s="28" t="s">
        <v>160</v>
      </c>
      <c r="C10" s="13" t="s">
        <v>155</v>
      </c>
      <c r="D10" s="13"/>
      <c r="E10" s="13"/>
      <c r="F10" s="13"/>
    </row>
    <row r="11" spans="1:6" x14ac:dyDescent="0.2">
      <c r="A11" s="50"/>
      <c r="B11" s="28"/>
      <c r="C11" s="70"/>
      <c r="D11" s="13"/>
      <c r="E11" s="13"/>
      <c r="F11" s="13"/>
    </row>
    <row r="12" spans="1:6" ht="15" x14ac:dyDescent="0.25">
      <c r="A12" s="50" t="s">
        <v>139</v>
      </c>
      <c r="B12" s="28" t="s">
        <v>158</v>
      </c>
      <c r="C12" t="s">
        <v>152</v>
      </c>
      <c r="D12" s="13"/>
      <c r="E12" s="13"/>
      <c r="F12" s="13"/>
    </row>
    <row r="13" spans="1:6" x14ac:dyDescent="0.2">
      <c r="A13" s="50"/>
      <c r="B13" s="28" t="s">
        <v>161</v>
      </c>
      <c r="C13" s="13" t="s">
        <v>156</v>
      </c>
      <c r="D13" s="13"/>
      <c r="E13" s="13"/>
      <c r="F13" s="13"/>
    </row>
    <row r="14" spans="1:6" x14ac:dyDescent="0.2">
      <c r="A14" s="50"/>
      <c r="B14" s="28"/>
      <c r="C14" s="70"/>
      <c r="D14" s="13"/>
      <c r="E14" s="13"/>
      <c r="F14" s="13"/>
    </row>
    <row r="15" spans="1:6" ht="15" x14ac:dyDescent="0.25">
      <c r="A15" s="50" t="s">
        <v>162</v>
      </c>
      <c r="B15" s="28" t="s">
        <v>159</v>
      </c>
      <c r="C15" t="s">
        <v>154</v>
      </c>
      <c r="D15" s="13"/>
      <c r="E15" s="13"/>
      <c r="F15" s="13"/>
    </row>
    <row r="16" spans="1:6" x14ac:dyDescent="0.2">
      <c r="A16" s="50"/>
      <c r="D16" s="13"/>
      <c r="E16" s="13"/>
      <c r="F16" s="13"/>
    </row>
    <row r="17" spans="1:6" x14ac:dyDescent="0.2">
      <c r="A17" s="50" t="s">
        <v>46</v>
      </c>
      <c r="B17" s="28" t="s">
        <v>121</v>
      </c>
      <c r="C17" s="13" t="s">
        <v>163</v>
      </c>
      <c r="D17" s="13"/>
      <c r="E17" s="13"/>
      <c r="F17" s="13"/>
    </row>
    <row r="18" spans="1:6" x14ac:dyDescent="0.2">
      <c r="A18" s="50" t="s">
        <v>46</v>
      </c>
      <c r="B18" s="28" t="s">
        <v>122</v>
      </c>
      <c r="C18" s="13" t="s">
        <v>164</v>
      </c>
      <c r="D18" s="13"/>
      <c r="E18" s="13"/>
      <c r="F18" s="13"/>
    </row>
    <row r="19" spans="1:6" ht="13.5" thickBot="1" x14ac:dyDescent="0.25">
      <c r="A19" s="50" t="s">
        <v>46</v>
      </c>
      <c r="B19" s="29" t="s">
        <v>144</v>
      </c>
      <c r="C19" s="30" t="s">
        <v>165</v>
      </c>
      <c r="D19" s="30"/>
      <c r="E19" s="30"/>
      <c r="F19" s="30"/>
    </row>
    <row r="20" spans="1:6" ht="13.5" thickBot="1" x14ac:dyDescent="0.25">
      <c r="A20" s="108" t="s">
        <v>29</v>
      </c>
      <c r="B20" s="109"/>
      <c r="C20" s="109"/>
      <c r="D20" s="109"/>
      <c r="E20" s="51"/>
      <c r="F20" s="52"/>
    </row>
  </sheetData>
  <mergeCells count="3">
    <mergeCell ref="A20:D20"/>
    <mergeCell ref="A2:F2"/>
    <mergeCell ref="A1:F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36" sqref="C36"/>
    </sheetView>
  </sheetViews>
  <sheetFormatPr defaultColWidth="8.85546875" defaultRowHeight="12.75" x14ac:dyDescent="0.2"/>
  <cols>
    <col min="1" max="1" width="82.85546875" style="26" customWidth="1"/>
    <col min="2" max="2" width="22.140625" style="65" customWidth="1"/>
    <col min="3" max="3" width="22.140625" style="26" customWidth="1"/>
    <col min="4" max="16384" width="8.85546875" style="26"/>
  </cols>
  <sheetData>
    <row r="1" spans="1:3" ht="30.75" customHeight="1" x14ac:dyDescent="0.2">
      <c r="A1" s="67" t="s">
        <v>136</v>
      </c>
      <c r="B1" s="53" t="s">
        <v>132</v>
      </c>
      <c r="C1" s="53" t="s">
        <v>133</v>
      </c>
    </row>
    <row r="2" spans="1:3" x14ac:dyDescent="0.2">
      <c r="A2" s="54" t="s">
        <v>128</v>
      </c>
      <c r="B2" s="55"/>
      <c r="C2" s="55"/>
    </row>
    <row r="3" spans="1:3" x14ac:dyDescent="0.2">
      <c r="A3" s="56" t="s">
        <v>3</v>
      </c>
      <c r="B3" s="57"/>
      <c r="C3" s="57"/>
    </row>
    <row r="4" spans="1:3" x14ac:dyDescent="0.2">
      <c r="A4" s="56" t="s">
        <v>43</v>
      </c>
      <c r="B4" s="57"/>
      <c r="C4" s="57"/>
    </row>
    <row r="5" spans="1:3" x14ac:dyDescent="0.2">
      <c r="A5" s="56" t="s">
        <v>46</v>
      </c>
      <c r="B5" s="57"/>
      <c r="C5" s="57"/>
    </row>
    <row r="6" spans="1:3" x14ac:dyDescent="0.2">
      <c r="A6" s="54" t="s">
        <v>129</v>
      </c>
      <c r="B6" s="55"/>
      <c r="C6" s="55"/>
    </row>
    <row r="7" spans="1:3" x14ac:dyDescent="0.2">
      <c r="A7" s="56" t="s">
        <v>3</v>
      </c>
      <c r="B7" s="57"/>
      <c r="C7" s="57"/>
    </row>
    <row r="8" spans="1:3" x14ac:dyDescent="0.2">
      <c r="A8" s="56" t="s">
        <v>43</v>
      </c>
      <c r="B8" s="57"/>
      <c r="C8" s="57"/>
    </row>
    <row r="9" spans="1:3" x14ac:dyDescent="0.2">
      <c r="A9" s="56" t="s">
        <v>46</v>
      </c>
      <c r="B9" s="57"/>
      <c r="C9" s="57"/>
    </row>
    <row r="10" spans="1:3" x14ac:dyDescent="0.2">
      <c r="A10" s="54" t="s">
        <v>126</v>
      </c>
      <c r="B10" s="58"/>
      <c r="C10" s="58"/>
    </row>
    <row r="11" spans="1:3" x14ac:dyDescent="0.2">
      <c r="A11" s="56" t="s">
        <v>3</v>
      </c>
      <c r="B11" s="59"/>
      <c r="C11" s="59"/>
    </row>
    <row r="12" spans="1:3" x14ac:dyDescent="0.2">
      <c r="A12" s="56" t="s">
        <v>43</v>
      </c>
      <c r="B12" s="59"/>
      <c r="C12" s="59"/>
    </row>
    <row r="13" spans="1:3" x14ac:dyDescent="0.2">
      <c r="A13" s="56" t="s">
        <v>46</v>
      </c>
      <c r="B13" s="59"/>
      <c r="C13" s="59"/>
    </row>
    <row r="14" spans="1:3" x14ac:dyDescent="0.2">
      <c r="A14" s="56" t="s">
        <v>130</v>
      </c>
      <c r="B14" s="68"/>
      <c r="C14" s="68"/>
    </row>
    <row r="15" spans="1:3" ht="16.5" customHeight="1" x14ac:dyDescent="0.2">
      <c r="A15" s="60" t="s">
        <v>127</v>
      </c>
      <c r="B15" s="55"/>
      <c r="C15" s="55"/>
    </row>
    <row r="16" spans="1:3" ht="13.5" thickBot="1" x14ac:dyDescent="0.25">
      <c r="A16" s="61" t="s">
        <v>130</v>
      </c>
      <c r="B16" s="62"/>
      <c r="C16" s="62"/>
    </row>
    <row r="17" spans="1:3" ht="20.25" customHeight="1" thickBot="1" x14ac:dyDescent="0.25">
      <c r="A17" s="63" t="s">
        <v>131</v>
      </c>
      <c r="B17" s="64"/>
      <c r="C17" s="6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42" sqref="C42"/>
    </sheetView>
  </sheetViews>
  <sheetFormatPr defaultColWidth="8.85546875" defaultRowHeight="15" x14ac:dyDescent="0.25"/>
  <cols>
    <col min="1" max="1" width="55.7109375" customWidth="1"/>
    <col min="2" max="2" width="18.42578125" customWidth="1"/>
    <col min="3" max="3" width="18.28515625" customWidth="1"/>
  </cols>
  <sheetData>
    <row r="1" spans="1:3" ht="30" customHeight="1" x14ac:dyDescent="0.25">
      <c r="A1" s="53" t="s">
        <v>137</v>
      </c>
      <c r="B1" s="53" t="s">
        <v>132</v>
      </c>
      <c r="C1" s="53" t="s">
        <v>133</v>
      </c>
    </row>
    <row r="2" spans="1:3" x14ac:dyDescent="0.25">
      <c r="A2" s="54" t="s">
        <v>138</v>
      </c>
      <c r="B2" s="55"/>
      <c r="C2" s="55"/>
    </row>
    <row r="3" spans="1:3" x14ac:dyDescent="0.25">
      <c r="A3" s="56" t="s">
        <v>3</v>
      </c>
      <c r="B3" s="57"/>
      <c r="C3" s="57"/>
    </row>
    <row r="4" spans="1:3" x14ac:dyDescent="0.25">
      <c r="A4" s="56" t="s">
        <v>43</v>
      </c>
      <c r="B4" s="57"/>
      <c r="C4" s="57"/>
    </row>
    <row r="5" spans="1:3" x14ac:dyDescent="0.25">
      <c r="A5" s="56" t="s">
        <v>139</v>
      </c>
      <c r="B5" s="69"/>
      <c r="C5" s="69"/>
    </row>
    <row r="6" spans="1:3" x14ac:dyDescent="0.25">
      <c r="A6" s="56" t="s">
        <v>130</v>
      </c>
      <c r="B6" s="69"/>
      <c r="C6" s="69"/>
    </row>
    <row r="7" spans="1:3" x14ac:dyDescent="0.25">
      <c r="A7" s="54" t="s">
        <v>142</v>
      </c>
      <c r="B7" s="55"/>
      <c r="C7" s="55"/>
    </row>
    <row r="8" spans="1:3" x14ac:dyDescent="0.25">
      <c r="A8" s="56" t="s">
        <v>166</v>
      </c>
      <c r="B8" s="57"/>
      <c r="C8" s="57"/>
    </row>
    <row r="9" spans="1:3" x14ac:dyDescent="0.25">
      <c r="A9" s="56" t="s">
        <v>167</v>
      </c>
      <c r="B9" s="57"/>
      <c r="C9" s="57"/>
    </row>
    <row r="10" spans="1:3" x14ac:dyDescent="0.25">
      <c r="A10" s="54" t="s">
        <v>140</v>
      </c>
      <c r="B10" s="58"/>
      <c r="C10" s="58"/>
    </row>
    <row r="11" spans="1:3" ht="15.75" thickBot="1" x14ac:dyDescent="0.3">
      <c r="A11" s="56" t="s">
        <v>141</v>
      </c>
      <c r="B11" s="59"/>
      <c r="C11" s="59"/>
    </row>
    <row r="12" spans="1:3" ht="15.75" thickBot="1" x14ac:dyDescent="0.3">
      <c r="A12" s="63" t="s">
        <v>131</v>
      </c>
      <c r="B12" s="64"/>
      <c r="C12" s="6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CZĘŚĆ I - Zadanie 1</vt:lpstr>
      <vt:lpstr>CZĘŚĆ I - Zadanie 2</vt:lpstr>
      <vt:lpstr>CZĘŚĆ I - Zadanie 3</vt:lpstr>
      <vt:lpstr>CZĘŚĆ II Konserwacja właściwa</vt:lpstr>
      <vt:lpstr>CZĘŚĆ I - Zestawienie</vt:lpstr>
      <vt:lpstr>CZĘŚĆ II - Zestawienie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2017-07-21T14:26:00Z</dcterms:modified>
</cp:coreProperties>
</file>