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885" windowWidth="17640" windowHeight="13170"/>
  </bookViews>
  <sheets>
    <sheet name="Arkusz1" sheetId="23" r:id="rId1"/>
  </sheets>
  <definedNames>
    <definedName name="_xlnm._FilterDatabase" localSheetId="0" hidden="1">Arkusz1!#REF!</definedName>
    <definedName name="_xlnm.Print_Area" localSheetId="0">Arkusz1!$A$1:$L$28</definedName>
  </definedNames>
  <calcPr calcId="125725"/>
</workbook>
</file>

<file path=xl/calcChain.xml><?xml version="1.0" encoding="utf-8"?>
<calcChain xmlns="http://schemas.openxmlformats.org/spreadsheetml/2006/main">
  <c r="G18" i="23"/>
  <c r="H18"/>
  <c r="I18"/>
  <c r="J18"/>
  <c r="K18"/>
  <c r="L18"/>
  <c r="G22"/>
  <c r="G23"/>
  <c r="K23" s="1"/>
  <c r="G21"/>
  <c r="K21" s="1"/>
  <c r="G17"/>
  <c r="H17" s="1"/>
  <c r="G19"/>
  <c r="K19" s="1"/>
  <c r="G20"/>
  <c r="K20" s="1"/>
  <c r="G16"/>
  <c r="L23"/>
  <c r="J23"/>
  <c r="I23"/>
  <c r="H23"/>
  <c r="L22"/>
  <c r="K22"/>
  <c r="J22"/>
  <c r="I22"/>
  <c r="H22"/>
  <c r="L21"/>
  <c r="J21"/>
  <c r="I21"/>
  <c r="H21"/>
  <c r="L20"/>
  <c r="J20"/>
  <c r="I20"/>
  <c r="H20"/>
  <c r="L19"/>
  <c r="J19"/>
  <c r="I19"/>
  <c r="H19"/>
  <c r="L17"/>
  <c r="J17"/>
  <c r="I17"/>
  <c r="K17"/>
  <c r="L16"/>
  <c r="J16"/>
  <c r="I16"/>
  <c r="H16"/>
  <c r="K16"/>
  <c r="L24" l="1"/>
  <c r="L26" s="1"/>
  <c r="I24"/>
  <c r="I26" s="1"/>
  <c r="J24"/>
  <c r="J26" s="1"/>
  <c r="H24"/>
  <c r="H26" s="1"/>
  <c r="K24"/>
  <c r="K26" s="1"/>
  <c r="H27" l="1"/>
</calcChain>
</file>

<file path=xl/sharedStrings.xml><?xml version="1.0" encoding="utf-8"?>
<sst xmlns="http://schemas.openxmlformats.org/spreadsheetml/2006/main" count="50" uniqueCount="43">
  <si>
    <r>
      <t>f</t>
    </r>
    <r>
      <rPr>
        <sz val="10"/>
        <rFont val="Arial CE"/>
        <charset val="238"/>
      </rPr>
      <t xml:space="preserve"> PRĘTA</t>
    </r>
  </si>
  <si>
    <t>DŁUGOŚĆ PRĘTA</t>
  </si>
  <si>
    <t>PRĘTÓW W ELEM.</t>
  </si>
  <si>
    <t>ELEMENTÓW</t>
  </si>
  <si>
    <t>RAZEM PRĘTÓW</t>
  </si>
  <si>
    <t>[mm]</t>
  </si>
  <si>
    <t>[szt]</t>
  </si>
  <si>
    <t>[m]</t>
  </si>
  <si>
    <t>RAZEM DŁUGOŚĆ [m]</t>
  </si>
  <si>
    <t>RAZEM MASA [kg]</t>
  </si>
  <si>
    <t>MASA PRĘTÓW [kg]</t>
  </si>
  <si>
    <t>CIĘŻAR JEDNOSTKOWY [kg/m]</t>
  </si>
  <si>
    <t>NAZWA ELEM.</t>
  </si>
  <si>
    <t>STRON:</t>
  </si>
  <si>
    <t>BIURO PROJEKTÓW:</t>
  </si>
  <si>
    <t>PROJEKT:</t>
  </si>
  <si>
    <t>35-083 RZESZÓW, UL. SALETYŃSKA 7</t>
  </si>
  <si>
    <t>OBIEKT:</t>
  </si>
  <si>
    <t>DATA</t>
  </si>
  <si>
    <t>INWESTOR:</t>
  </si>
  <si>
    <t>LICZBA</t>
  </si>
  <si>
    <t>WYKONAŁ:</t>
  </si>
  <si>
    <t>mgr inż. Marcin OSTROWSKI</t>
  </si>
  <si>
    <t>LP.</t>
  </si>
  <si>
    <t>SPRAWDZIŁ:</t>
  </si>
  <si>
    <t>dr inż. Wiesław KUBISZYN</t>
  </si>
  <si>
    <t>WYKAZ STALI ZBROJENIOWEJ</t>
  </si>
  <si>
    <t>PRĘTY ZBROJENIOWE</t>
  </si>
  <si>
    <r>
      <t xml:space="preserve">WIK </t>
    </r>
    <r>
      <rPr>
        <b/>
        <sz val="10"/>
        <rFont val="Arial CE"/>
        <family val="2"/>
        <charset val="238"/>
      </rPr>
      <t>K.WRÓBEL i W.KUBISZYN</t>
    </r>
  </si>
  <si>
    <r>
      <t xml:space="preserve">f </t>
    </r>
    <r>
      <rPr>
        <sz val="10"/>
        <rFont val="Arial"/>
        <family val="2"/>
      </rPr>
      <t>8</t>
    </r>
    <r>
      <rPr>
        <sz val="10"/>
        <rFont val="Arial CE"/>
        <charset val="238"/>
      </rPr>
      <t xml:space="preserve">              B</t>
    </r>
  </si>
  <si>
    <r>
      <t xml:space="preserve">f </t>
    </r>
    <r>
      <rPr>
        <sz val="10"/>
        <rFont val="Arial"/>
        <family val="2"/>
      </rPr>
      <t>10</t>
    </r>
    <r>
      <rPr>
        <sz val="10"/>
        <rFont val="Arial CE"/>
        <charset val="238"/>
      </rPr>
      <t xml:space="preserve">              B</t>
    </r>
  </si>
  <si>
    <r>
      <t xml:space="preserve">f </t>
    </r>
    <r>
      <rPr>
        <sz val="10"/>
        <rFont val="Arial"/>
        <family val="2"/>
      </rPr>
      <t>12</t>
    </r>
    <r>
      <rPr>
        <sz val="10"/>
        <rFont val="Arial CE"/>
        <charset val="238"/>
      </rPr>
      <t xml:space="preserve">              B</t>
    </r>
  </si>
  <si>
    <r>
      <t xml:space="preserve">f </t>
    </r>
    <r>
      <rPr>
        <sz val="10"/>
        <rFont val="Arial"/>
        <family val="2"/>
      </rPr>
      <t>16</t>
    </r>
    <r>
      <rPr>
        <sz val="10"/>
        <rFont val="Arial CE"/>
        <charset val="238"/>
      </rPr>
      <t xml:space="preserve">              B</t>
    </r>
  </si>
  <si>
    <t>B (RB 500 W)</t>
  </si>
  <si>
    <r>
      <t xml:space="preserve">f </t>
    </r>
    <r>
      <rPr>
        <sz val="10"/>
        <rFont val="Arial"/>
        <family val="2"/>
      </rPr>
      <t>6</t>
    </r>
    <r>
      <rPr>
        <sz val="10"/>
        <rFont val="Arial CE"/>
        <charset val="238"/>
      </rPr>
      <t xml:space="preserve">              B</t>
    </r>
  </si>
  <si>
    <t>SPGK Sp. z o.o.</t>
  </si>
  <si>
    <t>38-500 SANOK, ul. Jana Pawła II 59</t>
  </si>
  <si>
    <t>PROJEKT REMONTU WIATY STALOWEJ NAD ZSYPNICĄ</t>
  </si>
  <si>
    <t>WIATA STALOWA</t>
  </si>
  <si>
    <t>01.2019</t>
  </si>
  <si>
    <t>STOPA FUNDAMEN-TOWA FS-1</t>
  </si>
  <si>
    <t>STOPA FUNDAMEN-TOWA FS-2</t>
  </si>
  <si>
    <t>2a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</si>
</sst>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0"/>
      <name val="Arial CE"/>
      <charset val="238"/>
    </font>
    <font>
      <sz val="10"/>
      <name val="Symbol"/>
      <family val="1"/>
      <charset val="2"/>
    </font>
    <font>
      <sz val="10"/>
      <name val="Arial"/>
      <family val="2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b/>
      <sz val="2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7" xfId="0" applyNumberFormat="1" applyBorder="1"/>
    <xf numFmtId="0" fontId="0" fillId="0" borderId="2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5" fontId="0" fillId="0" borderId="26" xfId="0" applyNumberFormat="1" applyBorder="1"/>
    <xf numFmtId="0" fontId="0" fillId="0" borderId="27" xfId="0" applyBorder="1" applyAlignment="1">
      <alignment horizontal="center"/>
    </xf>
    <xf numFmtId="164" fontId="0" fillId="0" borderId="1" xfId="0" applyNumberFormat="1" applyBorder="1"/>
    <xf numFmtId="165" fontId="4" fillId="0" borderId="3" xfId="0" applyNumberFormat="1" applyFont="1" applyBorder="1"/>
    <xf numFmtId="165" fontId="4" fillId="0" borderId="23" xfId="0" applyNumberFormat="1" applyFont="1" applyBorder="1"/>
    <xf numFmtId="0" fontId="0" fillId="0" borderId="22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20" xfId="0" applyNumberFormat="1" applyBorder="1"/>
    <xf numFmtId="0" fontId="0" fillId="0" borderId="1" xfId="0" applyFont="1" applyFill="1" applyBorder="1"/>
    <xf numFmtId="0" fontId="8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37" xfId="0" applyFont="1" applyBorder="1" applyAlignment="1">
      <alignment vertical="top"/>
    </xf>
    <xf numFmtId="0" fontId="8" fillId="0" borderId="12" xfId="0" applyFont="1" applyBorder="1" applyAlignment="1"/>
    <xf numFmtId="0" fontId="11" fillId="0" borderId="28" xfId="0" applyFont="1" applyBorder="1" applyAlignment="1">
      <alignment vertical="top"/>
    </xf>
    <xf numFmtId="0" fontId="8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 wrapText="1"/>
    </xf>
    <xf numFmtId="165" fontId="0" fillId="0" borderId="25" xfId="0" applyNumberFormat="1" applyBorder="1"/>
    <xf numFmtId="164" fontId="0" fillId="0" borderId="5" xfId="0" applyNumberFormat="1" applyBorder="1" applyAlignment="1">
      <alignment horizontal="right"/>
    </xf>
    <xf numFmtId="165" fontId="4" fillId="0" borderId="2" xfId="0" applyNumberFormat="1" applyFont="1" applyBorder="1"/>
    <xf numFmtId="0" fontId="0" fillId="0" borderId="3" xfId="0" applyFont="1" applyFill="1" applyBorder="1"/>
    <xf numFmtId="0" fontId="14" fillId="0" borderId="38" xfId="0" applyFont="1" applyBorder="1" applyAlignment="1">
      <alignment horizontal="left" vertical="center"/>
    </xf>
    <xf numFmtId="0" fontId="8" fillId="0" borderId="21" xfId="0" applyFont="1" applyBorder="1" applyAlignment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60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18" xfId="0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0" fontId="8" fillId="0" borderId="5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BreakPreview" zoomScale="115" zoomScaleNormal="100" zoomScaleSheetLayoutView="115" workbookViewId="0">
      <selection activeCell="O15" sqref="O15"/>
    </sheetView>
  </sheetViews>
  <sheetFormatPr defaultRowHeight="12.75"/>
  <cols>
    <col min="1" max="1" width="12.85546875" customWidth="1"/>
    <col min="2" max="2" width="5.7109375" customWidth="1"/>
    <col min="3" max="3" width="7" customWidth="1"/>
    <col min="4" max="4" width="9.7109375" customWidth="1"/>
    <col min="5" max="5" width="9" customWidth="1"/>
    <col min="6" max="6" width="8.140625" customWidth="1"/>
    <col min="7" max="7" width="8.85546875" customWidth="1"/>
    <col min="8" max="8" width="9.28515625" customWidth="1"/>
    <col min="9" max="9" width="8.140625" customWidth="1"/>
    <col min="10" max="11" width="8.85546875" customWidth="1"/>
    <col min="12" max="12" width="8.7109375" customWidth="1"/>
  </cols>
  <sheetData>
    <row r="1" spans="1:12" ht="13.5" customHeight="1" thickTop="1">
      <c r="A1" s="79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35" t="s">
        <v>13</v>
      </c>
    </row>
    <row r="2" spans="1:12" ht="16.5" customHeight="1" thickBo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36">
        <v>1</v>
      </c>
    </row>
    <row r="3" spans="1:12" ht="29.25" customHeight="1" thickTop="1">
      <c r="A3" s="37" t="s">
        <v>14</v>
      </c>
      <c r="B3" s="38"/>
      <c r="C3" s="38"/>
      <c r="D3" s="38"/>
      <c r="E3" s="39"/>
      <c r="F3" s="40" t="s">
        <v>15</v>
      </c>
      <c r="G3" s="89" t="s">
        <v>37</v>
      </c>
      <c r="H3" s="90"/>
      <c r="I3" s="90"/>
      <c r="J3" s="90"/>
      <c r="K3" s="90"/>
      <c r="L3" s="91"/>
    </row>
    <row r="4" spans="1:12" ht="32.25" customHeight="1">
      <c r="A4" s="74" t="s">
        <v>28</v>
      </c>
      <c r="B4" s="75"/>
      <c r="C4" s="75"/>
      <c r="D4" s="75"/>
      <c r="E4" s="41"/>
      <c r="F4" s="42"/>
      <c r="G4" s="86"/>
      <c r="H4" s="87"/>
      <c r="I4" s="87"/>
      <c r="J4" s="87"/>
      <c r="K4" s="87"/>
      <c r="L4" s="92"/>
    </row>
    <row r="5" spans="1:12" ht="12.75" customHeight="1">
      <c r="A5" s="43" t="s">
        <v>16</v>
      </c>
      <c r="B5" s="44"/>
      <c r="C5" s="44"/>
      <c r="D5" s="44"/>
      <c r="E5" s="45"/>
      <c r="F5" s="46" t="s">
        <v>17</v>
      </c>
      <c r="G5" s="83" t="s">
        <v>38</v>
      </c>
      <c r="H5" s="84"/>
      <c r="I5" s="84"/>
      <c r="J5" s="84"/>
      <c r="K5" s="85"/>
      <c r="L5" s="47" t="s">
        <v>18</v>
      </c>
    </row>
    <row r="6" spans="1:12" ht="15.75" customHeight="1">
      <c r="A6" s="48" t="s">
        <v>19</v>
      </c>
      <c r="B6" s="49"/>
      <c r="C6" s="49"/>
      <c r="D6" s="50"/>
      <c r="E6" s="51"/>
      <c r="F6" s="52"/>
      <c r="G6" s="86"/>
      <c r="H6" s="87"/>
      <c r="I6" s="87"/>
      <c r="J6" s="87"/>
      <c r="K6" s="88"/>
      <c r="L6" s="53" t="s">
        <v>39</v>
      </c>
    </row>
    <row r="7" spans="1:12" ht="15.75">
      <c r="A7" s="54" t="s">
        <v>35</v>
      </c>
      <c r="B7" s="55"/>
      <c r="C7" s="55"/>
      <c r="D7" s="55"/>
      <c r="E7" s="56"/>
      <c r="F7" s="57" t="s">
        <v>21</v>
      </c>
      <c r="G7" s="58"/>
      <c r="H7" s="58" t="s">
        <v>22</v>
      </c>
      <c r="I7" s="59"/>
      <c r="J7" s="51"/>
      <c r="K7" s="50"/>
      <c r="L7" s="60"/>
    </row>
    <row r="8" spans="1:12" ht="16.5" thickBot="1">
      <c r="A8" s="61" t="s">
        <v>36</v>
      </c>
      <c r="B8" s="62"/>
      <c r="C8" s="62"/>
      <c r="D8" s="62"/>
      <c r="E8" s="63"/>
      <c r="F8" s="64" t="s">
        <v>24</v>
      </c>
      <c r="G8" s="65"/>
      <c r="H8" s="65" t="s">
        <v>25</v>
      </c>
      <c r="I8" s="66"/>
      <c r="J8" s="67"/>
      <c r="K8" s="68"/>
      <c r="L8" s="69"/>
    </row>
    <row r="9" spans="1:12" ht="16.5" customHeight="1" thickTop="1" thickBot="1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2" ht="12.75" customHeight="1" thickBot="1">
      <c r="A10" s="93" t="s">
        <v>27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ht="12.75" customHeight="1">
      <c r="A11" s="96" t="s">
        <v>12</v>
      </c>
      <c r="B11" s="98" t="s">
        <v>23</v>
      </c>
      <c r="C11" s="100" t="s">
        <v>0</v>
      </c>
      <c r="D11" s="98" t="s">
        <v>1</v>
      </c>
      <c r="E11" s="102" t="s">
        <v>20</v>
      </c>
      <c r="F11" s="103"/>
      <c r="G11" s="103"/>
      <c r="H11" s="104" t="s">
        <v>33</v>
      </c>
      <c r="I11" s="105"/>
      <c r="J11" s="105"/>
      <c r="K11" s="105"/>
      <c r="L11" s="106"/>
    </row>
    <row r="12" spans="1:12" ht="12.75" customHeight="1">
      <c r="A12" s="97"/>
      <c r="B12" s="99"/>
      <c r="C12" s="101"/>
      <c r="D12" s="99"/>
      <c r="E12" s="99" t="s">
        <v>2</v>
      </c>
      <c r="F12" s="99" t="s">
        <v>3</v>
      </c>
      <c r="G12" s="107" t="s">
        <v>4</v>
      </c>
      <c r="H12" s="108" t="s">
        <v>34</v>
      </c>
      <c r="I12" s="108" t="s">
        <v>29</v>
      </c>
      <c r="J12" s="109" t="s">
        <v>30</v>
      </c>
      <c r="K12" s="110" t="s">
        <v>31</v>
      </c>
      <c r="L12" s="113" t="s">
        <v>32</v>
      </c>
    </row>
    <row r="13" spans="1:12" ht="12.75" customHeight="1">
      <c r="A13" s="97"/>
      <c r="B13" s="99"/>
      <c r="C13" s="101"/>
      <c r="D13" s="99"/>
      <c r="E13" s="99"/>
      <c r="F13" s="99"/>
      <c r="G13" s="107"/>
      <c r="H13" s="99"/>
      <c r="I13" s="99"/>
      <c r="J13" s="110"/>
      <c r="K13" s="111"/>
      <c r="L13" s="114"/>
    </row>
    <row r="14" spans="1:12" ht="12.75" customHeight="1">
      <c r="A14" s="97"/>
      <c r="B14" s="99"/>
      <c r="C14" s="101"/>
      <c r="D14" s="99"/>
      <c r="E14" s="99"/>
      <c r="F14" s="99"/>
      <c r="G14" s="107"/>
      <c r="H14" s="99"/>
      <c r="I14" s="99"/>
      <c r="J14" s="108"/>
      <c r="K14" s="112"/>
      <c r="L14" s="115"/>
    </row>
    <row r="15" spans="1:12" ht="12.75" customHeight="1" thickBot="1">
      <c r="A15" s="2"/>
      <c r="B15" s="3"/>
      <c r="C15" s="3" t="s">
        <v>5</v>
      </c>
      <c r="D15" s="3" t="s">
        <v>5</v>
      </c>
      <c r="E15" s="3" t="s">
        <v>6</v>
      </c>
      <c r="F15" s="3" t="s">
        <v>6</v>
      </c>
      <c r="G15" s="27" t="s">
        <v>6</v>
      </c>
      <c r="H15" s="3" t="s">
        <v>7</v>
      </c>
      <c r="I15" s="3" t="s">
        <v>7</v>
      </c>
      <c r="J15" s="3" t="s">
        <v>7</v>
      </c>
      <c r="K15" s="3" t="s">
        <v>7</v>
      </c>
      <c r="L15" s="20" t="s">
        <v>7</v>
      </c>
    </row>
    <row r="16" spans="1:12" ht="12.75" customHeight="1">
      <c r="A16" s="119" t="s">
        <v>40</v>
      </c>
      <c r="B16" s="11">
        <v>1</v>
      </c>
      <c r="C16" s="12">
        <v>12</v>
      </c>
      <c r="D16" s="12">
        <v>2600</v>
      </c>
      <c r="E16" s="12">
        <v>8</v>
      </c>
      <c r="F16" s="122">
        <v>2</v>
      </c>
      <c r="G16" s="5">
        <f>E16*$F$16</f>
        <v>16</v>
      </c>
      <c r="H16" s="16" t="str">
        <f t="shared" ref="H16:H23" si="0">IF(C16=6,G16*D16/1000,"-")</f>
        <v>-</v>
      </c>
      <c r="I16" s="16" t="str">
        <f t="shared" ref="I16:I23" si="1">IF(C16=8,G16*D16/1000,"-")</f>
        <v>-</v>
      </c>
      <c r="J16" s="16" t="str">
        <f t="shared" ref="J16:J23" si="2">IF(C16=10,G16*D16/1000,"-")</f>
        <v>-</v>
      </c>
      <c r="K16" s="16">
        <f t="shared" ref="K16:K23" si="3">IF(C16=12,G16*D16/1000,"-")</f>
        <v>41.6</v>
      </c>
      <c r="L16" s="13" t="str">
        <f t="shared" ref="L16:L23" si="4">IF(C16=16,G16*D16/1000,"-")</f>
        <v>-</v>
      </c>
    </row>
    <row r="17" spans="1:12" ht="12.75" customHeight="1">
      <c r="A17" s="120"/>
      <c r="B17" s="17">
        <v>2</v>
      </c>
      <c r="C17" s="18">
        <v>6</v>
      </c>
      <c r="D17" s="34">
        <v>1780</v>
      </c>
      <c r="E17" s="34">
        <v>12</v>
      </c>
      <c r="F17" s="123"/>
      <c r="G17" s="1">
        <f t="shared" ref="G17:G20" si="5">E17*$F$16</f>
        <v>24</v>
      </c>
      <c r="H17" s="15">
        <f t="shared" si="0"/>
        <v>42.72</v>
      </c>
      <c r="I17" s="15" t="str">
        <f t="shared" si="1"/>
        <v>-</v>
      </c>
      <c r="J17" s="15" t="str">
        <f t="shared" si="2"/>
        <v>-</v>
      </c>
      <c r="K17" s="15" t="str">
        <f t="shared" si="3"/>
        <v>-</v>
      </c>
      <c r="L17" s="14" t="str">
        <f t="shared" si="4"/>
        <v>-</v>
      </c>
    </row>
    <row r="18" spans="1:12" ht="12.75" customHeight="1">
      <c r="A18" s="120"/>
      <c r="B18" s="17" t="s">
        <v>42</v>
      </c>
      <c r="C18" s="18">
        <v>6</v>
      </c>
      <c r="D18" s="34">
        <v>1320</v>
      </c>
      <c r="E18" s="34">
        <v>12</v>
      </c>
      <c r="F18" s="123"/>
      <c r="G18" s="1">
        <f t="shared" ref="G18" si="6">E18*$F$16</f>
        <v>24</v>
      </c>
      <c r="H18" s="15">
        <f t="shared" ref="H18" si="7">IF(C18=6,G18*D18/1000,"-")</f>
        <v>31.68</v>
      </c>
      <c r="I18" s="15" t="str">
        <f t="shared" ref="I18" si="8">IF(C18=8,G18*D18/1000,"-")</f>
        <v>-</v>
      </c>
      <c r="J18" s="15" t="str">
        <f t="shared" ref="J18" si="9">IF(C18=10,G18*D18/1000,"-")</f>
        <v>-</v>
      </c>
      <c r="K18" s="15" t="str">
        <f t="shared" ref="K18" si="10">IF(C18=12,G18*D18/1000,"-")</f>
        <v>-</v>
      </c>
      <c r="L18" s="14" t="str">
        <f t="shared" ref="L18" si="11">IF(C18=16,G18*D18/1000,"-")</f>
        <v>-</v>
      </c>
    </row>
    <row r="19" spans="1:12" ht="12.75" customHeight="1">
      <c r="A19" s="120"/>
      <c r="B19" s="17">
        <v>3</v>
      </c>
      <c r="C19" s="18">
        <v>12</v>
      </c>
      <c r="D19" s="34">
        <v>1550</v>
      </c>
      <c r="E19" s="34">
        <v>16</v>
      </c>
      <c r="F19" s="123"/>
      <c r="G19" s="1">
        <f t="shared" si="5"/>
        <v>32</v>
      </c>
      <c r="H19" s="15" t="str">
        <f t="shared" si="0"/>
        <v>-</v>
      </c>
      <c r="I19" s="15" t="str">
        <f t="shared" si="1"/>
        <v>-</v>
      </c>
      <c r="J19" s="15" t="str">
        <f t="shared" si="2"/>
        <v>-</v>
      </c>
      <c r="K19" s="15">
        <f t="shared" si="3"/>
        <v>49.6</v>
      </c>
      <c r="L19" s="14" t="str">
        <f t="shared" si="4"/>
        <v>-</v>
      </c>
    </row>
    <row r="20" spans="1:12" ht="12.75" customHeight="1" thickBot="1">
      <c r="A20" s="121"/>
      <c r="B20" s="24">
        <v>4</v>
      </c>
      <c r="C20" s="25">
        <v>12</v>
      </c>
      <c r="D20" s="73">
        <v>1100</v>
      </c>
      <c r="E20" s="73">
        <v>22</v>
      </c>
      <c r="F20" s="124"/>
      <c r="G20" s="23">
        <f t="shared" si="5"/>
        <v>44</v>
      </c>
      <c r="H20" s="21" t="str">
        <f t="shared" si="0"/>
        <v>-</v>
      </c>
      <c r="I20" s="21" t="str">
        <f t="shared" si="1"/>
        <v>-</v>
      </c>
      <c r="J20" s="21" t="str">
        <f t="shared" si="2"/>
        <v>-</v>
      </c>
      <c r="K20" s="21">
        <f t="shared" si="3"/>
        <v>48.4</v>
      </c>
      <c r="L20" s="22" t="str">
        <f t="shared" si="4"/>
        <v>-</v>
      </c>
    </row>
    <row r="21" spans="1:12" ht="12.75" customHeight="1">
      <c r="A21" s="119" t="s">
        <v>41</v>
      </c>
      <c r="B21" s="11">
        <v>5</v>
      </c>
      <c r="C21" s="12">
        <v>12</v>
      </c>
      <c r="D21" s="12">
        <v>1550</v>
      </c>
      <c r="E21" s="12">
        <v>4</v>
      </c>
      <c r="F21" s="122">
        <v>2</v>
      </c>
      <c r="G21" s="5">
        <f>E21*$F$21</f>
        <v>8</v>
      </c>
      <c r="H21" s="16" t="str">
        <f t="shared" si="0"/>
        <v>-</v>
      </c>
      <c r="I21" s="16" t="str">
        <f t="shared" si="1"/>
        <v>-</v>
      </c>
      <c r="J21" s="16" t="str">
        <f t="shared" si="2"/>
        <v>-</v>
      </c>
      <c r="K21" s="16">
        <f t="shared" si="3"/>
        <v>12.4</v>
      </c>
      <c r="L21" s="13" t="str">
        <f t="shared" si="4"/>
        <v>-</v>
      </c>
    </row>
    <row r="22" spans="1:12" ht="12.75" customHeight="1">
      <c r="A22" s="120"/>
      <c r="B22" s="17">
        <v>6</v>
      </c>
      <c r="C22" s="18">
        <v>6</v>
      </c>
      <c r="D22" s="18">
        <v>1380</v>
      </c>
      <c r="E22" s="18">
        <v>8</v>
      </c>
      <c r="F22" s="123"/>
      <c r="G22" s="1">
        <f t="shared" ref="G22:G23" si="12">E22*$F$21</f>
        <v>16</v>
      </c>
      <c r="H22" s="15">
        <f t="shared" si="0"/>
        <v>22.08</v>
      </c>
      <c r="I22" s="15" t="str">
        <f t="shared" si="1"/>
        <v>-</v>
      </c>
      <c r="J22" s="15" t="str">
        <f t="shared" si="2"/>
        <v>-</v>
      </c>
      <c r="K22" s="15" t="str">
        <f t="shared" si="3"/>
        <v>-</v>
      </c>
      <c r="L22" s="14" t="str">
        <f t="shared" si="4"/>
        <v>-</v>
      </c>
    </row>
    <row r="23" spans="1:12" ht="12.75" customHeight="1" thickBot="1">
      <c r="A23" s="121"/>
      <c r="B23" s="24">
        <v>7</v>
      </c>
      <c r="C23" s="25">
        <v>12</v>
      </c>
      <c r="D23" s="25">
        <v>900</v>
      </c>
      <c r="E23" s="25">
        <v>28</v>
      </c>
      <c r="F23" s="124"/>
      <c r="G23" s="23">
        <f t="shared" si="12"/>
        <v>56</v>
      </c>
      <c r="H23" s="21" t="str">
        <f t="shared" si="0"/>
        <v>-</v>
      </c>
      <c r="I23" s="21" t="str">
        <f t="shared" si="1"/>
        <v>-</v>
      </c>
      <c r="J23" s="21" t="str">
        <f t="shared" si="2"/>
        <v>-</v>
      </c>
      <c r="K23" s="21">
        <f t="shared" si="3"/>
        <v>50.4</v>
      </c>
      <c r="L23" s="22" t="str">
        <f t="shared" si="4"/>
        <v>-</v>
      </c>
    </row>
    <row r="24" spans="1:12" ht="12.75" customHeight="1">
      <c r="A24" s="125"/>
      <c r="B24" s="126"/>
      <c r="C24" s="127"/>
      <c r="D24" s="131" t="s">
        <v>8</v>
      </c>
      <c r="E24" s="132"/>
      <c r="F24" s="132"/>
      <c r="G24" s="132"/>
      <c r="H24" s="70">
        <f>SUM(H16:H23)</f>
        <v>96.48</v>
      </c>
      <c r="I24" s="33">
        <f>SUM(I16:I23)</f>
        <v>0</v>
      </c>
      <c r="J24" s="33">
        <f>SUM(J16:J23)</f>
        <v>0</v>
      </c>
      <c r="K24" s="33">
        <f>SUM(K16:K23)</f>
        <v>202.4</v>
      </c>
      <c r="L24" s="26">
        <f>SUM(L16:L23)</f>
        <v>0</v>
      </c>
    </row>
    <row r="25" spans="1:12" ht="12.75" customHeight="1">
      <c r="A25" s="125"/>
      <c r="B25" s="126"/>
      <c r="C25" s="127"/>
      <c r="D25" s="8"/>
      <c r="E25" s="1"/>
      <c r="F25" s="1"/>
      <c r="G25" s="31" t="s">
        <v>11</v>
      </c>
      <c r="H25" s="71">
        <v>0.22195352099999999</v>
      </c>
      <c r="I25" s="32">
        <v>0.394584037</v>
      </c>
      <c r="J25" s="28">
        <v>0.61653755799999999</v>
      </c>
      <c r="K25" s="28">
        <v>0.88781408399999995</v>
      </c>
      <c r="L25" s="19">
        <v>1.5783361490000001</v>
      </c>
    </row>
    <row r="26" spans="1:12" ht="12.75" customHeight="1" thickBot="1">
      <c r="A26" s="125"/>
      <c r="B26" s="126"/>
      <c r="C26" s="127"/>
      <c r="D26" s="133" t="s">
        <v>10</v>
      </c>
      <c r="E26" s="134"/>
      <c r="F26" s="134"/>
      <c r="G26" s="134"/>
      <c r="H26" s="72">
        <f t="shared" ref="H26:L26" si="13">H25*H24</f>
        <v>21.414075706079998</v>
      </c>
      <c r="I26" s="29">
        <f t="shared" si="13"/>
        <v>0</v>
      </c>
      <c r="J26" s="29">
        <f t="shared" si="13"/>
        <v>0</v>
      </c>
      <c r="K26" s="29">
        <f t="shared" si="13"/>
        <v>179.69357060159999</v>
      </c>
      <c r="L26" s="30">
        <f t="shared" si="13"/>
        <v>0</v>
      </c>
    </row>
    <row r="27" spans="1:12" ht="12.75" customHeight="1" thickBot="1">
      <c r="A27" s="128"/>
      <c r="B27" s="129"/>
      <c r="C27" s="130"/>
      <c r="D27" s="135" t="s">
        <v>9</v>
      </c>
      <c r="E27" s="136"/>
      <c r="F27" s="136"/>
      <c r="G27" s="137"/>
      <c r="H27" s="116">
        <f>SUM(H26:L26)</f>
        <v>201.10764630768</v>
      </c>
      <c r="I27" s="117"/>
      <c r="J27" s="117"/>
      <c r="K27" s="117"/>
      <c r="L27" s="118"/>
    </row>
    <row r="28" spans="1:12" ht="12.75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12" ht="12.7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12" ht="12.7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12" ht="12.75" customHeight="1">
      <c r="A31" s="7"/>
      <c r="B31" s="7"/>
      <c r="C31" s="7"/>
      <c r="D31" s="7"/>
      <c r="E31" s="7"/>
      <c r="F31" s="7"/>
      <c r="G31" s="7"/>
      <c r="H31" s="7"/>
      <c r="I31" s="7"/>
      <c r="L31" s="6"/>
    </row>
    <row r="32" spans="1:12" ht="12.75" customHeight="1">
      <c r="L32" s="10"/>
    </row>
    <row r="33" spans="1:12" ht="12.75" customHeight="1">
      <c r="L33" s="9"/>
    </row>
    <row r="34" spans="1:12" ht="12.75" customHeight="1">
      <c r="L34" s="9"/>
    </row>
    <row r="35" spans="1:12" s="4" customFormat="1" ht="12.75" customHeight="1">
      <c r="A35"/>
      <c r="B35"/>
      <c r="C35"/>
      <c r="D35"/>
      <c r="E35"/>
      <c r="F35"/>
      <c r="G35"/>
      <c r="H35"/>
      <c r="I35"/>
      <c r="J35"/>
      <c r="K35"/>
      <c r="L35" s="6"/>
    </row>
    <row r="36" spans="1:12" ht="12.75" customHeight="1">
      <c r="L36" s="7"/>
    </row>
    <row r="37" spans="1:12" ht="12.75" customHeight="1"/>
    <row r="38" spans="1:12" ht="12.75" customHeight="1"/>
    <row r="39" spans="1:12" ht="12.75" customHeight="1"/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ht="12.75" customHeight="1"/>
    <row r="47" spans="1:12" ht="12.75" customHeight="1"/>
    <row r="48" spans="1:12" ht="12.75" customHeight="1"/>
    <row r="49" ht="12.75" customHeight="1"/>
    <row r="50" ht="12.75" customHeight="1"/>
    <row r="51" ht="12.75" customHeight="1"/>
    <row r="52" ht="14.2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1" ht="15" customHeight="1"/>
    <row r="72" ht="12.75" customHeight="1"/>
  </sheetData>
  <mergeCells count="29">
    <mergeCell ref="H27:L27"/>
    <mergeCell ref="A16:A20"/>
    <mergeCell ref="F16:F20"/>
    <mergeCell ref="A21:A23"/>
    <mergeCell ref="F21:F23"/>
    <mergeCell ref="A24:C27"/>
    <mergeCell ref="D24:G24"/>
    <mergeCell ref="D26:G26"/>
    <mergeCell ref="D27:G27"/>
    <mergeCell ref="A10:L10"/>
    <mergeCell ref="A11:A14"/>
    <mergeCell ref="B11:B14"/>
    <mergeCell ref="C11:C14"/>
    <mergeCell ref="D11:D14"/>
    <mergeCell ref="E11:G11"/>
    <mergeCell ref="H11:L11"/>
    <mergeCell ref="E12:E14"/>
    <mergeCell ref="F12:F14"/>
    <mergeCell ref="G12:G14"/>
    <mergeCell ref="H12:H14"/>
    <mergeCell ref="I12:I14"/>
    <mergeCell ref="J12:J14"/>
    <mergeCell ref="K12:K14"/>
    <mergeCell ref="L12:L14"/>
    <mergeCell ref="A4:D4"/>
    <mergeCell ref="A9:L9"/>
    <mergeCell ref="A1:K2"/>
    <mergeCell ref="G5:K6"/>
    <mergeCell ref="G3:L4"/>
  </mergeCells>
  <pageMargins left="1.3779527559055118" right="0.39370078740157483" top="0.98425196850393704" bottom="0.78740157480314965" header="0.51181102362204722" footer="0.51181102362204722"/>
  <pageSetup paperSize="9" scale="71" orientation="portrait" horizontalDpi="4294967295" verticalDpi="4294967295" r:id="rId1"/>
  <headerFooter scaleWithDoc="0" alignWithMargins="0">
    <oddHeader xml:space="preserve">&amp;R&amp;9BUDYNEK "E" - ZAKRES PRAC DO UMOWY nr NA/678/2014/P - LIFT 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Rafal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</dc:creator>
  <cp:lastModifiedBy>OEM</cp:lastModifiedBy>
  <cp:lastPrinted>2015-10-08T12:49:27Z</cp:lastPrinted>
  <dcterms:created xsi:type="dcterms:W3CDTF">2005-10-29T11:20:41Z</dcterms:created>
  <dcterms:modified xsi:type="dcterms:W3CDTF">2019-01-25T07:06:20Z</dcterms:modified>
</cp:coreProperties>
</file>