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10" sheetId="1" r:id="rId1"/>
  </sheets>
  <externalReferences>
    <externalReference r:id="rId4"/>
    <externalReference r:id="rId5"/>
  </externalReferences>
  <definedNames>
    <definedName name="_xlnm.Print_Area" localSheetId="0">'2008-2010'!$A$1:$R$103</definedName>
  </definedNames>
  <calcPr fullCalcOnLoad="1"/>
</workbook>
</file>

<file path=xl/sharedStrings.xml><?xml version="1.0" encoding="utf-8"?>
<sst xmlns="http://schemas.openxmlformats.org/spreadsheetml/2006/main" count="144" uniqueCount="74">
  <si>
    <t>Tabela 17</t>
  </si>
  <si>
    <t>Źródło</t>
  </si>
  <si>
    <t>Realizacja</t>
  </si>
  <si>
    <t>finansow.</t>
  </si>
  <si>
    <t>nakłady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</si>
  <si>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</si>
  <si>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</si>
  <si>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</si>
  <si>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</si>
  <si>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</si>
  <si>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</si>
  <si>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</si>
  <si>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</si>
  <si>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</si>
  <si>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</si>
  <si>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</si>
  <si>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</si>
  <si>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</si>
  <si>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</si>
  <si>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</si>
  <si>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</si>
  <si>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</si>
  <si>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</si>
  <si>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</si>
  <si>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</si>
  <si>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</si>
  <si>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</si>
  <si>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E-2 - Dotacja z funduszy strukturalnych UE</t>
  </si>
  <si>
    <t>E-3 - Dotacja z funduszy strukturalnych UE</t>
  </si>
  <si>
    <t>Poprawa infrastruktury okołosportowej poprzez budowę szatni przy boisku sportowym w Łanach Wielkich</t>
  </si>
  <si>
    <t>Kod</t>
  </si>
  <si>
    <t>Okres</t>
  </si>
  <si>
    <t>realizacji</t>
  </si>
  <si>
    <t>Łączne nakłady</t>
  </si>
  <si>
    <t>2007-2010</t>
  </si>
  <si>
    <t>2008-2009</t>
  </si>
  <si>
    <t>2008-2010</t>
  </si>
  <si>
    <t>Jednostka org. odpowiedzialna za realizację zadania</t>
  </si>
  <si>
    <t>Urząd Miejski w Sośnicowicach</t>
  </si>
  <si>
    <t>finansowe [PLN]</t>
  </si>
  <si>
    <t>Dział</t>
  </si>
  <si>
    <t>Rozdział</t>
  </si>
  <si>
    <t>926</t>
  </si>
  <si>
    <t>92601</t>
  </si>
  <si>
    <t>801</t>
  </si>
  <si>
    <t>80101</t>
  </si>
  <si>
    <t xml:space="preserve">             - w tym ze środków własnych :</t>
  </si>
  <si>
    <t>Wydatki na projekty realizowane z niepodlegających zwrotowi środków ze źródeł zagranicznych</t>
  </si>
  <si>
    <t>PROJEKT</t>
  </si>
  <si>
    <t xml:space="preserve">             - ze źródeł zagranicznych</t>
  </si>
  <si>
    <t>do 2009</t>
  </si>
  <si>
    <t>Budowa sali sportowej przy SP w Sierakowicach</t>
  </si>
  <si>
    <t>**</t>
  </si>
  <si>
    <t>środki własne budżetowe*</t>
  </si>
  <si>
    <t>***</t>
  </si>
  <si>
    <t>Remont budynku Szkoły Podstawowej w Sośnicowicach, zagospodarowanie terenu wraz z budową boiska wielofunkcyjnego</t>
  </si>
  <si>
    <t>S-4</t>
  </si>
  <si>
    <t>E-URZĄD w Sośnicowicach-Budowa elektronicznej platformy usług administracji publicznej wraz z systemem elektronicznego obiegu dokumentów</t>
  </si>
  <si>
    <t>2008-2011</t>
  </si>
  <si>
    <t>S-3 - Dotacja z funduszy strukturalnych UE</t>
  </si>
  <si>
    <t>S-4 - Dotacja z funduszy strukturalnych UE</t>
  </si>
  <si>
    <t>środki pomocowe</t>
  </si>
  <si>
    <t>2006-2010</t>
  </si>
  <si>
    <t>S-5</t>
  </si>
  <si>
    <t>S-6</t>
  </si>
  <si>
    <t>NAUCZMY SIĘ WIĘCEJ - wyrównanie szans edukacyjnych ucznió</t>
  </si>
  <si>
    <t>ZEOZiK w Łanach Wielkich</t>
  </si>
  <si>
    <t>NOWE PERSPEKTYWY. PROGRAM AKTYWNEJ INTEGRACJI W GMINIE SOŚNICOWICE</t>
  </si>
  <si>
    <t>S-7</t>
  </si>
  <si>
    <t>Wzmocnienie potencjału administracji samorządowej</t>
  </si>
  <si>
    <t>S-5 - Dotacja z funduszy strukturalnych UE</t>
  </si>
  <si>
    <t>S-6 - Dotacja z funduszy strukturalnych UE</t>
  </si>
  <si>
    <t>S-7 - Dotacja z funduszy strukturalnych UE</t>
  </si>
  <si>
    <r>
      <t>*</t>
    </r>
    <r>
      <rPr>
        <sz val="10"/>
        <rFont val="Arial"/>
        <family val="2"/>
      </rPr>
      <t xml:space="preserve">  - środki własne budżetowe (bez pożyczek i środków pomocowych)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</si>
</sst>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2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double"/>
      <top style="thin"/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double"/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19" applyFont="1">
      <alignment/>
    </xf>
    <xf numFmtId="0" fontId="5" fillId="0" borderId="0" xfId="19" applyFont="1" applyAlignment="1">
      <alignment/>
    </xf>
    <xf numFmtId="0" fontId="5" fillId="0" borderId="0" xfId="19" applyFont="1">
      <alignment/>
    </xf>
    <xf numFmtId="3" fontId="0" fillId="0" borderId="0" xfId="19" applyNumberFormat="1" applyFont="1">
      <alignment/>
    </xf>
    <xf numFmtId="0" fontId="0" fillId="0" borderId="0" xfId="19" applyFont="1" applyAlignment="1">
      <alignment horizontal="center"/>
    </xf>
    <xf numFmtId="0" fontId="6" fillId="0" borderId="0" xfId="19" applyFont="1">
      <alignment/>
    </xf>
    <xf numFmtId="0" fontId="0" fillId="2" borderId="0" xfId="18" applyFont="1" applyFill="1" applyBorder="1">
      <alignment/>
    </xf>
    <xf numFmtId="9" fontId="7" fillId="0" borderId="0" xfId="19" applyNumberFormat="1" applyFont="1">
      <alignment/>
    </xf>
    <xf numFmtId="9" fontId="8" fillId="0" borderId="0" xfId="19" applyNumberFormat="1" applyFont="1">
      <alignment/>
    </xf>
    <xf numFmtId="0" fontId="5" fillId="2" borderId="1" xfId="19" applyFont="1" applyFill="1" applyBorder="1">
      <alignment/>
    </xf>
    <xf numFmtId="3" fontId="5" fillId="2" borderId="1" xfId="19" applyNumberFormat="1" applyFont="1" applyFill="1" applyBorder="1">
      <alignment/>
    </xf>
    <xf numFmtId="3" fontId="0" fillId="2" borderId="1" xfId="19" applyNumberFormat="1" applyFont="1" applyFill="1" applyBorder="1">
      <alignment/>
    </xf>
    <xf numFmtId="0" fontId="0" fillId="2" borderId="1" xfId="19" applyFont="1" applyFill="1" applyBorder="1">
      <alignment/>
    </xf>
    <xf numFmtId="9" fontId="7" fillId="2" borderId="1" xfId="19" applyNumberFormat="1" applyFont="1" applyFill="1" applyBorder="1">
      <alignment/>
    </xf>
    <xf numFmtId="9" fontId="7" fillId="2" borderId="2" xfId="19" applyNumberFormat="1" applyFont="1" applyFill="1" applyBorder="1">
      <alignment/>
    </xf>
    <xf numFmtId="0" fontId="0" fillId="2" borderId="0" xfId="19" applyFont="1" applyFill="1">
      <alignment/>
    </xf>
    <xf numFmtId="0" fontId="0" fillId="2" borderId="2" xfId="19" applyFont="1" applyFill="1" applyBorder="1">
      <alignment/>
    </xf>
    <xf numFmtId="0" fontId="6" fillId="2" borderId="0" xfId="19" applyFont="1" applyFill="1" applyBorder="1">
      <alignment/>
    </xf>
    <xf numFmtId="0" fontId="6" fillId="2" borderId="3" xfId="19" applyFont="1" applyFill="1" applyBorder="1">
      <alignment/>
    </xf>
    <xf numFmtId="0" fontId="9" fillId="0" borderId="4" xfId="19" applyFont="1" applyBorder="1" applyAlignment="1">
      <alignment horizontal="center"/>
    </xf>
    <xf numFmtId="3" fontId="9" fillId="0" borderId="4" xfId="19" applyNumberFormat="1" applyFont="1" applyBorder="1" applyAlignment="1">
      <alignment horizontal="center"/>
    </xf>
    <xf numFmtId="0" fontId="9" fillId="0" borderId="5" xfId="19" applyFont="1" applyBorder="1" applyAlignment="1">
      <alignment horizontal="center"/>
    </xf>
    <xf numFmtId="0" fontId="9" fillId="0" borderId="6" xfId="19" applyFont="1" applyBorder="1" applyAlignment="1">
      <alignment/>
    </xf>
    <xf numFmtId="0" fontId="9" fillId="0" borderId="7" xfId="19" applyFont="1" applyBorder="1" applyAlignment="1">
      <alignment/>
    </xf>
    <xf numFmtId="0" fontId="6" fillId="0" borderId="0" xfId="19" applyFont="1" applyBorder="1">
      <alignment/>
    </xf>
    <xf numFmtId="0" fontId="6" fillId="0" borderId="3" xfId="19" applyFont="1" applyBorder="1">
      <alignment/>
    </xf>
    <xf numFmtId="0" fontId="9" fillId="0" borderId="8" xfId="19" applyFont="1" applyBorder="1" applyAlignment="1">
      <alignment horizontal="center"/>
    </xf>
    <xf numFmtId="3" fontId="9" fillId="0" borderId="8" xfId="19" applyNumberFormat="1" applyFont="1" applyBorder="1" applyAlignment="1">
      <alignment horizontal="center"/>
    </xf>
    <xf numFmtId="0" fontId="9" fillId="0" borderId="9" xfId="19" applyFont="1" applyBorder="1" applyAlignment="1">
      <alignment horizontal="center"/>
    </xf>
    <xf numFmtId="0" fontId="9" fillId="0" borderId="10" xfId="19" applyFont="1" applyBorder="1" applyAlignment="1">
      <alignment horizontal="center"/>
    </xf>
    <xf numFmtId="0" fontId="9" fillId="0" borderId="11" xfId="19" applyFont="1" applyBorder="1" applyAlignment="1">
      <alignment horizontal="center"/>
    </xf>
    <xf numFmtId="0" fontId="9" fillId="0" borderId="12" xfId="19" applyFont="1" applyBorder="1" applyAlignment="1">
      <alignment horizontal="center"/>
    </xf>
    <xf numFmtId="3" fontId="0" fillId="0" borderId="13" xfId="19" applyNumberFormat="1" applyFont="1" applyBorder="1" applyAlignment="1" applyProtection="1">
      <alignment horizontal="right"/>
      <protection/>
    </xf>
    <xf numFmtId="3" fontId="9" fillId="0" borderId="13" xfId="19" applyNumberFormat="1" applyFont="1" applyBorder="1" applyProtection="1">
      <alignment/>
      <protection/>
    </xf>
    <xf numFmtId="0" fontId="0" fillId="0" borderId="14" xfId="19" applyFont="1" applyBorder="1" applyAlignment="1" applyProtection="1">
      <alignment horizontal="center"/>
      <protection/>
    </xf>
    <xf numFmtId="3" fontId="0" fillId="0" borderId="13" xfId="19" applyNumberFormat="1" applyFont="1" applyFill="1" applyBorder="1" applyProtection="1">
      <alignment/>
      <protection/>
    </xf>
    <xf numFmtId="3" fontId="0" fillId="0" borderId="13" xfId="19" applyNumberFormat="1" applyFont="1" applyBorder="1" applyProtection="1">
      <alignment/>
      <protection/>
    </xf>
    <xf numFmtId="3" fontId="0" fillId="0" borderId="15" xfId="19" applyNumberFormat="1" applyFont="1" applyBorder="1" applyProtection="1">
      <alignment/>
      <protection/>
    </xf>
    <xf numFmtId="3" fontId="9" fillId="0" borderId="16" xfId="19" applyNumberFormat="1" applyFont="1" applyBorder="1" applyProtection="1">
      <alignment/>
      <protection/>
    </xf>
    <xf numFmtId="0" fontId="9" fillId="0" borderId="0" xfId="19" applyFont="1" applyProtection="1">
      <alignment/>
      <protection/>
    </xf>
    <xf numFmtId="3" fontId="12" fillId="0" borderId="0" xfId="19" applyNumberFormat="1" applyFont="1" applyProtection="1">
      <alignment/>
      <protection/>
    </xf>
    <xf numFmtId="0" fontId="9" fillId="0" borderId="0" xfId="19" applyFont="1" applyBorder="1" applyProtection="1">
      <alignment/>
      <protection/>
    </xf>
    <xf numFmtId="3" fontId="0" fillId="0" borderId="17" xfId="19" applyNumberFormat="1" applyFont="1" applyBorder="1" applyAlignment="1" applyProtection="1">
      <alignment horizontal="right" vertical="top"/>
      <protection/>
    </xf>
    <xf numFmtId="3" fontId="13" fillId="0" borderId="17" xfId="19" applyNumberFormat="1" applyFont="1" applyBorder="1" applyProtection="1">
      <alignment/>
      <protection/>
    </xf>
    <xf numFmtId="3" fontId="14" fillId="0" borderId="17" xfId="19" applyNumberFormat="1" applyFont="1" applyBorder="1" applyProtection="1">
      <alignment/>
      <protection/>
    </xf>
    <xf numFmtId="0" fontId="13" fillId="0" borderId="18" xfId="19" applyFont="1" applyBorder="1" applyAlignment="1" applyProtection="1">
      <alignment horizontal="center"/>
      <protection/>
    </xf>
    <xf numFmtId="3" fontId="13" fillId="0" borderId="19" xfId="19" applyNumberFormat="1" applyFont="1" applyFill="1" applyBorder="1" applyProtection="1">
      <alignment/>
      <protection/>
    </xf>
    <xf numFmtId="3" fontId="13" fillId="0" borderId="19" xfId="19" applyNumberFormat="1" applyFont="1" applyBorder="1" applyProtection="1">
      <alignment/>
      <protection/>
    </xf>
    <xf numFmtId="3" fontId="13" fillId="0" borderId="20" xfId="19" applyNumberFormat="1" applyFont="1" applyBorder="1" applyProtection="1">
      <alignment/>
      <protection/>
    </xf>
    <xf numFmtId="0" fontId="13" fillId="0" borderId="0" xfId="19" applyFont="1" applyProtection="1">
      <alignment/>
      <protection/>
    </xf>
    <xf numFmtId="0" fontId="0" fillId="0" borderId="21" xfId="19" applyFont="1" applyBorder="1" applyAlignment="1" applyProtection="1">
      <alignment horizontal="center"/>
      <protection/>
    </xf>
    <xf numFmtId="3" fontId="0" fillId="0" borderId="22" xfId="19" applyNumberFormat="1" applyFont="1" applyBorder="1" applyProtection="1">
      <alignment/>
      <protection/>
    </xf>
    <xf numFmtId="3" fontId="0" fillId="0" borderId="22" xfId="19" applyNumberFormat="1" applyFont="1" applyFill="1" applyBorder="1" applyProtection="1">
      <alignment/>
      <protection/>
    </xf>
    <xf numFmtId="3" fontId="0" fillId="0" borderId="23" xfId="19" applyNumberFormat="1" applyFont="1" applyBorder="1" applyProtection="1">
      <alignment/>
      <protection/>
    </xf>
    <xf numFmtId="0" fontId="0" fillId="0" borderId="0" xfId="19" applyFont="1" applyProtection="1">
      <alignment/>
      <protection/>
    </xf>
    <xf numFmtId="0" fontId="11" fillId="0" borderId="24" xfId="19" applyFont="1" applyBorder="1" applyAlignment="1" applyProtection="1">
      <alignment horizontal="center" vertical="center" wrapText="1"/>
      <protection/>
    </xf>
    <xf numFmtId="3" fontId="13" fillId="0" borderId="0" xfId="19" applyNumberFormat="1" applyFont="1" applyProtection="1">
      <alignment/>
      <protection/>
    </xf>
    <xf numFmtId="3" fontId="0" fillId="0" borderId="13" xfId="19" applyNumberFormat="1" applyFont="1" applyFill="1" applyBorder="1" applyAlignment="1" applyProtection="1">
      <alignment horizontal="right"/>
      <protection/>
    </xf>
    <xf numFmtId="3" fontId="13" fillId="0" borderId="13" xfId="19" applyNumberFormat="1" applyFont="1" applyBorder="1" applyProtection="1">
      <alignment/>
      <protection/>
    </xf>
    <xf numFmtId="3" fontId="13" fillId="0" borderId="21" xfId="19" applyNumberFormat="1" applyFont="1" applyBorder="1" applyProtection="1">
      <alignment/>
      <protection/>
    </xf>
    <xf numFmtId="3" fontId="13" fillId="0" borderId="25" xfId="19" applyNumberFormat="1" applyFont="1" applyBorder="1" applyProtection="1">
      <alignment/>
      <protection/>
    </xf>
    <xf numFmtId="3" fontId="0" fillId="0" borderId="13" xfId="19" applyNumberFormat="1" applyFont="1" applyBorder="1" applyAlignment="1" applyProtection="1">
      <alignment horizontal="right" vertical="top"/>
      <protection/>
    </xf>
    <xf numFmtId="3" fontId="0" fillId="0" borderId="22" xfId="19" applyNumberFormat="1" applyFont="1" applyBorder="1" applyAlignment="1" applyProtection="1">
      <alignment horizontal="right"/>
      <protection/>
    </xf>
    <xf numFmtId="0" fontId="0" fillId="0" borderId="22" xfId="19" applyFont="1" applyBorder="1" applyAlignment="1" applyProtection="1">
      <alignment horizontal="center"/>
      <protection/>
    </xf>
    <xf numFmtId="3" fontId="0" fillId="0" borderId="26" xfId="19" applyNumberFormat="1" applyFont="1" applyBorder="1" applyProtection="1">
      <alignment/>
      <protection/>
    </xf>
    <xf numFmtId="3" fontId="13" fillId="0" borderId="27" xfId="19" applyNumberFormat="1" applyFont="1" applyBorder="1" applyProtection="1">
      <alignment/>
      <protection/>
    </xf>
    <xf numFmtId="3" fontId="13" fillId="0" borderId="13" xfId="19" applyNumberFormat="1" applyFont="1" applyFill="1" applyBorder="1" applyProtection="1">
      <alignment/>
      <protection/>
    </xf>
    <xf numFmtId="3" fontId="13" fillId="0" borderId="28" xfId="19" applyNumberFormat="1" applyFont="1" applyBorder="1" applyProtection="1">
      <alignment/>
      <protection/>
    </xf>
    <xf numFmtId="3" fontId="13" fillId="0" borderId="22" xfId="19" applyNumberFormat="1" applyFont="1" applyBorder="1" applyProtection="1">
      <alignment/>
      <protection/>
    </xf>
    <xf numFmtId="3" fontId="13" fillId="0" borderId="22" xfId="19" applyNumberFormat="1" applyFont="1" applyFill="1" applyBorder="1" applyProtection="1">
      <alignment/>
      <protection/>
    </xf>
    <xf numFmtId="3" fontId="13" fillId="0" borderId="17" xfId="19" applyNumberFormat="1" applyFont="1" applyFill="1" applyBorder="1" applyProtection="1">
      <alignment/>
      <protection/>
    </xf>
    <xf numFmtId="0" fontId="0" fillId="0" borderId="29" xfId="19" applyFont="1" applyBorder="1" applyAlignment="1">
      <alignment horizontal="right"/>
    </xf>
    <xf numFmtId="0" fontId="9" fillId="0" borderId="30" xfId="19" applyFont="1" applyBorder="1">
      <alignment/>
    </xf>
    <xf numFmtId="0" fontId="0" fillId="0" borderId="1" xfId="19" applyFont="1" applyBorder="1">
      <alignment/>
    </xf>
    <xf numFmtId="3" fontId="0" fillId="0" borderId="1" xfId="19" applyNumberFormat="1" applyFont="1" applyBorder="1">
      <alignment/>
    </xf>
    <xf numFmtId="3" fontId="0" fillId="0" borderId="31" xfId="19" applyNumberFormat="1" applyFont="1" applyBorder="1">
      <alignment/>
    </xf>
    <xf numFmtId="3" fontId="9" fillId="0" borderId="32" xfId="19" applyNumberFormat="1" applyFont="1" applyBorder="1">
      <alignment/>
    </xf>
    <xf numFmtId="0" fontId="9" fillId="0" borderId="1" xfId="19" applyFont="1" applyBorder="1" applyAlignment="1">
      <alignment horizontal="center"/>
    </xf>
    <xf numFmtId="3" fontId="9" fillId="0" borderId="33" xfId="19" applyNumberFormat="1" applyFont="1" applyBorder="1">
      <alignment/>
    </xf>
    <xf numFmtId="3" fontId="9" fillId="0" borderId="34" xfId="19" applyNumberFormat="1" applyFont="1" applyBorder="1">
      <alignment/>
    </xf>
    <xf numFmtId="3" fontId="9" fillId="0" borderId="1" xfId="19" applyNumberFormat="1" applyFont="1" applyBorder="1">
      <alignment/>
    </xf>
    <xf numFmtId="3" fontId="9" fillId="0" borderId="35" xfId="19" applyNumberFormat="1" applyFont="1" applyBorder="1">
      <alignment/>
    </xf>
    <xf numFmtId="3" fontId="12" fillId="0" borderId="0" xfId="19" applyNumberFormat="1" applyFont="1">
      <alignment/>
    </xf>
    <xf numFmtId="0" fontId="0" fillId="0" borderId="0" xfId="19" applyFont="1" applyBorder="1" applyAlignment="1">
      <alignment horizontal="right"/>
    </xf>
    <xf numFmtId="0" fontId="9" fillId="0" borderId="36" xfId="19" applyFont="1" applyBorder="1">
      <alignment/>
    </xf>
    <xf numFmtId="0" fontId="0" fillId="0" borderId="6" xfId="19" applyFont="1" applyBorder="1">
      <alignment/>
    </xf>
    <xf numFmtId="3" fontId="0" fillId="0" borderId="6" xfId="19" applyNumberFormat="1" applyFont="1" applyBorder="1">
      <alignment/>
    </xf>
    <xf numFmtId="0" fontId="0" fillId="0" borderId="37" xfId="19" applyFont="1" applyBorder="1">
      <alignment/>
    </xf>
    <xf numFmtId="3" fontId="9" fillId="0" borderId="38" xfId="19" applyNumberFormat="1" applyFont="1" applyBorder="1">
      <alignment/>
    </xf>
    <xf numFmtId="3" fontId="9" fillId="0" borderId="39" xfId="19" applyNumberFormat="1" applyFont="1" applyBorder="1">
      <alignment/>
    </xf>
    <xf numFmtId="3" fontId="9" fillId="0" borderId="40" xfId="19" applyNumberFormat="1" applyFont="1" applyBorder="1">
      <alignment/>
    </xf>
    <xf numFmtId="0" fontId="15" fillId="0" borderId="41" xfId="19" applyFont="1" applyBorder="1" applyAlignment="1" applyProtection="1">
      <alignment horizontal="left"/>
      <protection/>
    </xf>
    <xf numFmtId="0" fontId="0" fillId="0" borderId="42" xfId="19" applyFont="1" applyBorder="1" applyProtection="1">
      <alignment/>
      <protection/>
    </xf>
    <xf numFmtId="3" fontId="0" fillId="0" borderId="42" xfId="19" applyNumberFormat="1" applyFont="1" applyBorder="1" applyProtection="1">
      <alignment/>
      <protection/>
    </xf>
    <xf numFmtId="3" fontId="9" fillId="0" borderId="42" xfId="19" applyNumberFormat="1" applyFont="1" applyBorder="1" applyProtection="1">
      <alignment/>
      <protection/>
    </xf>
    <xf numFmtId="3" fontId="13" fillId="0" borderId="43" xfId="19" applyNumberFormat="1" applyFont="1" applyFill="1" applyBorder="1" applyProtection="1">
      <alignment/>
      <protection/>
    </xf>
    <xf numFmtId="3" fontId="13" fillId="0" borderId="43" xfId="19" applyNumberFormat="1" applyFont="1" applyBorder="1" applyProtection="1">
      <alignment/>
      <protection/>
    </xf>
    <xf numFmtId="3" fontId="13" fillId="0" borderId="44" xfId="19" applyNumberFormat="1" applyFont="1" applyBorder="1" applyProtection="1">
      <alignment/>
      <protection/>
    </xf>
    <xf numFmtId="3" fontId="13" fillId="0" borderId="45" xfId="19" applyNumberFormat="1" applyFont="1" applyBorder="1" applyProtection="1">
      <alignment/>
      <protection/>
    </xf>
    <xf numFmtId="3" fontId="13" fillId="0" borderId="46" xfId="19" applyNumberFormat="1" applyFont="1" applyBorder="1" applyProtection="1">
      <alignment/>
      <protection/>
    </xf>
    <xf numFmtId="3" fontId="9" fillId="0" borderId="0" xfId="19" applyNumberFormat="1" applyFont="1" applyBorder="1">
      <alignment/>
    </xf>
    <xf numFmtId="0" fontId="9" fillId="0" borderId="0" xfId="19" applyFont="1" applyBorder="1">
      <alignment/>
    </xf>
    <xf numFmtId="0" fontId="0" fillId="0" borderId="0" xfId="19" applyFont="1" applyBorder="1">
      <alignment/>
    </xf>
    <xf numFmtId="3" fontId="0" fillId="0" borderId="0" xfId="19" applyNumberFormat="1" applyFont="1" applyBorder="1">
      <alignment/>
    </xf>
    <xf numFmtId="3" fontId="9" fillId="0" borderId="3" xfId="19" applyNumberFormat="1" applyFont="1" applyBorder="1">
      <alignment/>
    </xf>
    <xf numFmtId="3" fontId="9" fillId="0" borderId="6" xfId="19" applyNumberFormat="1" applyFont="1" applyBorder="1">
      <alignment/>
    </xf>
    <xf numFmtId="3" fontId="9" fillId="0" borderId="47" xfId="19" applyNumberFormat="1" applyFont="1" applyBorder="1">
      <alignment/>
    </xf>
    <xf numFmtId="3" fontId="9" fillId="0" borderId="37" xfId="19" applyNumberFormat="1" applyFont="1" applyBorder="1">
      <alignment/>
    </xf>
    <xf numFmtId="0" fontId="9" fillId="0" borderId="40" xfId="19" applyFont="1" applyBorder="1">
      <alignment/>
    </xf>
    <xf numFmtId="3" fontId="9" fillId="0" borderId="48" xfId="19" applyNumberFormat="1" applyFont="1" applyBorder="1">
      <alignment/>
    </xf>
    <xf numFmtId="3" fontId="9" fillId="0" borderId="49" xfId="19" applyNumberFormat="1" applyFont="1" applyBorder="1">
      <alignment/>
    </xf>
    <xf numFmtId="3" fontId="9" fillId="0" borderId="50" xfId="19" applyNumberFormat="1" applyFont="1" applyBorder="1">
      <alignment/>
    </xf>
    <xf numFmtId="3" fontId="9" fillId="0" borderId="51" xfId="19" applyNumberFormat="1" applyFont="1" applyBorder="1">
      <alignment/>
    </xf>
    <xf numFmtId="0" fontId="13" fillId="0" borderId="0" xfId="19" applyFont="1">
      <alignment/>
    </xf>
    <xf numFmtId="0" fontId="13" fillId="0" borderId="0" xfId="19" applyFont="1" applyBorder="1">
      <alignment/>
    </xf>
    <xf numFmtId="0" fontId="13" fillId="3" borderId="40" xfId="19" applyFont="1" applyFill="1" applyBorder="1">
      <alignment/>
    </xf>
    <xf numFmtId="0" fontId="13" fillId="3" borderId="0" xfId="19" applyFont="1" applyFill="1" applyBorder="1">
      <alignment/>
    </xf>
    <xf numFmtId="3" fontId="13" fillId="3" borderId="0" xfId="19" applyNumberFormat="1" applyFont="1" applyFill="1" applyBorder="1">
      <alignment/>
    </xf>
    <xf numFmtId="3" fontId="13" fillId="3" borderId="49" xfId="19" applyNumberFormat="1" applyFont="1" applyFill="1" applyBorder="1">
      <alignment/>
    </xf>
    <xf numFmtId="3" fontId="13" fillId="3" borderId="50" xfId="19" applyNumberFormat="1" applyFont="1" applyFill="1" applyBorder="1">
      <alignment/>
    </xf>
    <xf numFmtId="3" fontId="13" fillId="0" borderId="51" xfId="19" applyNumberFormat="1" applyFont="1" applyBorder="1">
      <alignment/>
    </xf>
    <xf numFmtId="3" fontId="13" fillId="0" borderId="50" xfId="19" applyNumberFormat="1" applyFont="1" applyBorder="1">
      <alignment/>
    </xf>
    <xf numFmtId="3" fontId="13" fillId="0" borderId="0" xfId="19" applyNumberFormat="1" applyFont="1" applyBorder="1">
      <alignment/>
    </xf>
    <xf numFmtId="0" fontId="13" fillId="3" borderId="40" xfId="19" applyFont="1" applyFill="1" applyBorder="1" quotePrefix="1">
      <alignment/>
    </xf>
    <xf numFmtId="0" fontId="13" fillId="0" borderId="52" xfId="19" applyFont="1" applyBorder="1" quotePrefix="1">
      <alignment/>
    </xf>
    <xf numFmtId="0" fontId="0" fillId="0" borderId="53" xfId="19" applyFont="1" applyBorder="1">
      <alignment/>
    </xf>
    <xf numFmtId="3" fontId="0" fillId="0" borderId="53" xfId="19" applyNumberFormat="1" applyFont="1" applyBorder="1">
      <alignment/>
    </xf>
    <xf numFmtId="3" fontId="9" fillId="0" borderId="53" xfId="19" applyNumberFormat="1" applyFont="1" applyBorder="1">
      <alignment/>
    </xf>
    <xf numFmtId="3" fontId="9" fillId="0" borderId="8" xfId="19" applyNumberFormat="1" applyFont="1" applyBorder="1">
      <alignment/>
    </xf>
    <xf numFmtId="3" fontId="9" fillId="0" borderId="9" xfId="19" applyNumberFormat="1" applyFont="1" applyBorder="1">
      <alignment/>
    </xf>
    <xf numFmtId="3" fontId="9" fillId="0" borderId="54" xfId="19" applyNumberFormat="1" applyFont="1" applyBorder="1">
      <alignment/>
    </xf>
    <xf numFmtId="3" fontId="9" fillId="0" borderId="55" xfId="19" applyNumberFormat="1" applyFont="1" applyBorder="1">
      <alignment/>
    </xf>
    <xf numFmtId="3" fontId="9" fillId="0" borderId="31" xfId="19" applyNumberFormat="1" applyFont="1" applyBorder="1">
      <alignment/>
    </xf>
    <xf numFmtId="0" fontId="10" fillId="0" borderId="56" xfId="19" applyFont="1" applyBorder="1" applyAlignment="1">
      <alignment wrapText="1"/>
    </xf>
    <xf numFmtId="0" fontId="6" fillId="2" borderId="0" xfId="19" applyFont="1" applyFill="1">
      <alignment/>
    </xf>
    <xf numFmtId="49" fontId="11" fillId="0" borderId="48" xfId="19" applyNumberFormat="1" applyFont="1" applyBorder="1" applyAlignment="1">
      <alignment horizontal="center" vertical="center"/>
    </xf>
    <xf numFmtId="0" fontId="11" fillId="0" borderId="48" xfId="19" applyFont="1" applyBorder="1" applyAlignment="1">
      <alignment horizontal="center" vertical="center"/>
    </xf>
    <xf numFmtId="3" fontId="0" fillId="0" borderId="49" xfId="19" applyNumberFormat="1" applyFont="1" applyBorder="1">
      <alignment/>
    </xf>
    <xf numFmtId="0" fontId="0" fillId="0" borderId="3" xfId="19" applyFont="1" applyBorder="1" applyAlignment="1">
      <alignment horizontal="center"/>
    </xf>
    <xf numFmtId="3" fontId="0" fillId="0" borderId="48" xfId="19" applyNumberFormat="1" applyFont="1" applyBorder="1">
      <alignment/>
    </xf>
    <xf numFmtId="3" fontId="0" fillId="0" borderId="57" xfId="19" applyNumberFormat="1" applyFont="1" applyBorder="1">
      <alignment/>
    </xf>
    <xf numFmtId="3" fontId="0" fillId="0" borderId="58" xfId="19" applyNumberFormat="1" applyFont="1" applyBorder="1">
      <alignment/>
    </xf>
    <xf numFmtId="3" fontId="13" fillId="0" borderId="59" xfId="19" applyNumberFormat="1" applyFont="1" applyBorder="1">
      <alignment/>
    </xf>
    <xf numFmtId="3" fontId="13" fillId="0" borderId="60" xfId="19" applyNumberFormat="1" applyFont="1" applyBorder="1">
      <alignment/>
    </xf>
    <xf numFmtId="3" fontId="13" fillId="0" borderId="61" xfId="19" applyNumberFormat="1" applyFont="1" applyBorder="1">
      <alignment/>
    </xf>
    <xf numFmtId="3" fontId="13" fillId="0" borderId="0" xfId="19" applyNumberFormat="1" applyFont="1">
      <alignment/>
    </xf>
    <xf numFmtId="3" fontId="13" fillId="0" borderId="49" xfId="19" applyNumberFormat="1" applyFont="1" applyBorder="1">
      <alignment/>
    </xf>
    <xf numFmtId="0" fontId="0" fillId="0" borderId="57" xfId="19" applyFont="1" applyBorder="1" applyAlignment="1">
      <alignment horizontal="center"/>
    </xf>
    <xf numFmtId="3" fontId="0" fillId="0" borderId="3" xfId="19" applyNumberFormat="1" applyFont="1" applyBorder="1">
      <alignment/>
    </xf>
    <xf numFmtId="3" fontId="0" fillId="0" borderId="50" xfId="19" applyNumberFormat="1" applyFont="1" applyBorder="1">
      <alignment/>
    </xf>
    <xf numFmtId="0" fontId="11" fillId="0" borderId="62" xfId="19" applyFont="1" applyBorder="1" applyAlignment="1">
      <alignment horizontal="center" vertical="center" wrapText="1"/>
    </xf>
    <xf numFmtId="0" fontId="13" fillId="0" borderId="63" xfId="19" applyFont="1" applyBorder="1" applyAlignment="1">
      <alignment horizontal="center"/>
    </xf>
    <xf numFmtId="3" fontId="13" fillId="0" borderId="64" xfId="19" applyNumberFormat="1" applyFont="1" applyBorder="1">
      <alignment/>
    </xf>
    <xf numFmtId="3" fontId="13" fillId="0" borderId="65" xfId="19" applyNumberFormat="1" applyFont="1" applyBorder="1">
      <alignment/>
    </xf>
    <xf numFmtId="0" fontId="11" fillId="0" borderId="66" xfId="19" applyFont="1" applyBorder="1" applyAlignment="1">
      <alignment horizontal="center" vertical="center"/>
    </xf>
    <xf numFmtId="0" fontId="0" fillId="0" borderId="48" xfId="19" applyFont="1" applyBorder="1" applyAlignment="1">
      <alignment horizontal="left" vertical="center"/>
    </xf>
    <xf numFmtId="0" fontId="0" fillId="0" borderId="67" xfId="19" applyFont="1" applyBorder="1" applyAlignment="1">
      <alignment horizontal="center"/>
    </xf>
    <xf numFmtId="0" fontId="0" fillId="0" borderId="56" xfId="19" applyFont="1" applyBorder="1" applyAlignment="1">
      <alignment horizontal="right"/>
    </xf>
    <xf numFmtId="0" fontId="9" fillId="0" borderId="1" xfId="19" applyFont="1" applyBorder="1">
      <alignment/>
    </xf>
    <xf numFmtId="0" fontId="0" fillId="0" borderId="29" xfId="19" applyFont="1" applyBorder="1">
      <alignment/>
    </xf>
    <xf numFmtId="0" fontId="0" fillId="0" borderId="68" xfId="19" applyFont="1" applyBorder="1" applyAlignment="1">
      <alignment horizontal="right"/>
    </xf>
    <xf numFmtId="0" fontId="9" fillId="0" borderId="29" xfId="19" applyFont="1" applyBorder="1">
      <alignment/>
    </xf>
    <xf numFmtId="3" fontId="0" fillId="0" borderId="29" xfId="19" applyNumberFormat="1" applyFont="1" applyBorder="1">
      <alignment/>
    </xf>
    <xf numFmtId="0" fontId="0" fillId="0" borderId="69" xfId="19" applyFont="1" applyBorder="1">
      <alignment/>
    </xf>
    <xf numFmtId="3" fontId="9" fillId="0" borderId="5" xfId="19" applyNumberFormat="1" applyFont="1" applyBorder="1">
      <alignment/>
    </xf>
    <xf numFmtId="0" fontId="0" fillId="0" borderId="70" xfId="19" applyFont="1" applyBorder="1" applyProtection="1">
      <alignment/>
      <protection/>
    </xf>
    <xf numFmtId="3" fontId="0" fillId="0" borderId="70" xfId="19" applyNumberFormat="1" applyFont="1" applyBorder="1" applyProtection="1">
      <alignment/>
      <protection/>
    </xf>
    <xf numFmtId="3" fontId="9" fillId="0" borderId="70" xfId="19" applyNumberFormat="1" applyFont="1" applyBorder="1" applyProtection="1">
      <alignment/>
      <protection/>
    </xf>
    <xf numFmtId="0" fontId="0" fillId="0" borderId="71" xfId="19" applyFont="1" applyBorder="1" applyProtection="1">
      <alignment/>
      <protection/>
    </xf>
    <xf numFmtId="3" fontId="9" fillId="0" borderId="72" xfId="19" applyNumberFormat="1" applyFont="1" applyBorder="1">
      <alignment/>
    </xf>
    <xf numFmtId="3" fontId="9" fillId="0" borderId="73" xfId="19" applyNumberFormat="1" applyFont="1" applyBorder="1">
      <alignment/>
    </xf>
    <xf numFmtId="3" fontId="9" fillId="0" borderId="7" xfId="19" applyNumberFormat="1" applyFont="1" applyBorder="1">
      <alignment/>
    </xf>
    <xf numFmtId="0" fontId="9" fillId="0" borderId="38" xfId="19" applyFont="1" applyBorder="1" applyAlignment="1">
      <alignment horizontal="center"/>
    </xf>
    <xf numFmtId="0" fontId="9" fillId="0" borderId="6" xfId="19" applyFont="1" applyBorder="1" applyAlignment="1">
      <alignment horizontal="center"/>
    </xf>
    <xf numFmtId="0" fontId="0" fillId="0" borderId="6" xfId="0" applyFont="1" applyBorder="1" applyAlignment="1">
      <alignment/>
    </xf>
    <xf numFmtId="3" fontId="9" fillId="0" borderId="68" xfId="19" applyNumberFormat="1" applyFont="1" applyBorder="1">
      <alignment/>
    </xf>
    <xf numFmtId="3" fontId="13" fillId="3" borderId="3" xfId="19" applyNumberFormat="1" applyFont="1" applyFill="1" applyBorder="1">
      <alignment/>
    </xf>
    <xf numFmtId="0" fontId="13" fillId="0" borderId="40" xfId="19" applyFont="1" applyBorder="1">
      <alignment/>
    </xf>
    <xf numFmtId="3" fontId="13" fillId="0" borderId="3" xfId="19" applyNumberFormat="1" applyFont="1" applyBorder="1">
      <alignment/>
    </xf>
    <xf numFmtId="3" fontId="9" fillId="0" borderId="74" xfId="19" applyNumberFormat="1" applyFont="1" applyBorder="1">
      <alignment/>
    </xf>
    <xf numFmtId="3" fontId="9" fillId="0" borderId="2" xfId="19" applyNumberFormat="1" applyFont="1" applyBorder="1">
      <alignment/>
    </xf>
    <xf numFmtId="3" fontId="9" fillId="0" borderId="58" xfId="19" applyNumberFormat="1" applyFont="1" applyBorder="1">
      <alignment/>
    </xf>
    <xf numFmtId="0" fontId="9" fillId="0" borderId="0" xfId="19" applyFont="1">
      <alignment/>
    </xf>
    <xf numFmtId="3" fontId="14" fillId="0" borderId="59" xfId="19" applyNumberFormat="1" applyFont="1" applyBorder="1">
      <alignment/>
    </xf>
    <xf numFmtId="3" fontId="9" fillId="0" borderId="60" xfId="19" applyNumberFormat="1" applyFont="1" applyBorder="1">
      <alignment/>
    </xf>
    <xf numFmtId="3" fontId="14" fillId="0" borderId="60" xfId="19" applyNumberFormat="1" applyFont="1" applyBorder="1">
      <alignment/>
    </xf>
    <xf numFmtId="3" fontId="14" fillId="0" borderId="75" xfId="19" applyNumberFormat="1" applyFont="1" applyBorder="1">
      <alignment/>
    </xf>
    <xf numFmtId="3" fontId="14" fillId="0" borderId="61" xfId="19" applyNumberFormat="1" applyFont="1" applyBorder="1">
      <alignment/>
    </xf>
    <xf numFmtId="3" fontId="9" fillId="0" borderId="76" xfId="19" applyNumberFormat="1" applyFont="1" applyBorder="1">
      <alignment/>
    </xf>
    <xf numFmtId="3" fontId="13" fillId="0" borderId="8" xfId="19" applyNumberFormat="1" applyFont="1" applyBorder="1">
      <alignment/>
    </xf>
    <xf numFmtId="3" fontId="13" fillId="0" borderId="9" xfId="19" applyNumberFormat="1" applyFont="1" applyBorder="1">
      <alignment/>
    </xf>
    <xf numFmtId="3" fontId="13" fillId="0" borderId="10" xfId="19" applyNumberFormat="1" applyFont="1" applyBorder="1">
      <alignment/>
    </xf>
    <xf numFmtId="3" fontId="13" fillId="0" borderId="12" xfId="19" applyNumberFormat="1" applyFont="1" applyBorder="1">
      <alignment/>
    </xf>
    <xf numFmtId="0" fontId="5" fillId="0" borderId="30" xfId="19" applyFont="1" applyBorder="1">
      <alignment/>
    </xf>
    <xf numFmtId="0" fontId="9" fillId="0" borderId="33" xfId="19" applyFont="1" applyBorder="1" applyAlignment="1">
      <alignment horizontal="center"/>
    </xf>
    <xf numFmtId="0" fontId="9" fillId="0" borderId="34" xfId="19" applyFont="1" applyBorder="1" applyAlignment="1">
      <alignment horizontal="center"/>
    </xf>
    <xf numFmtId="0" fontId="9" fillId="0" borderId="31" xfId="19" applyFont="1" applyBorder="1" applyAlignment="1">
      <alignment horizontal="center"/>
    </xf>
    <xf numFmtId="0" fontId="9" fillId="0" borderId="35" xfId="19" applyFont="1" applyBorder="1">
      <alignment/>
    </xf>
    <xf numFmtId="0" fontId="5" fillId="0" borderId="29" xfId="19" applyFont="1" applyFill="1" applyBorder="1">
      <alignment/>
    </xf>
    <xf numFmtId="3" fontId="5" fillId="0" borderId="29" xfId="19" applyNumberFormat="1" applyFont="1" applyFill="1" applyBorder="1">
      <alignment/>
    </xf>
    <xf numFmtId="3" fontId="9" fillId="0" borderId="29" xfId="19" applyNumberFormat="1" applyFont="1" applyBorder="1">
      <alignment/>
    </xf>
    <xf numFmtId="3" fontId="9" fillId="0" borderId="4" xfId="19" applyNumberFormat="1" applyFont="1" applyBorder="1">
      <alignment/>
    </xf>
    <xf numFmtId="3" fontId="9" fillId="0" borderId="69" xfId="19" applyNumberFormat="1" applyFont="1" applyBorder="1">
      <alignment/>
    </xf>
    <xf numFmtId="3" fontId="9" fillId="0" borderId="56" xfId="19" applyNumberFormat="1" applyFont="1" applyBorder="1">
      <alignment/>
    </xf>
    <xf numFmtId="0" fontId="5" fillId="0" borderId="0" xfId="19" applyFont="1" applyFill="1" applyBorder="1">
      <alignment/>
    </xf>
    <xf numFmtId="3" fontId="5" fillId="0" borderId="0" xfId="19" applyNumberFormat="1" applyFont="1" applyFill="1" applyBorder="1">
      <alignment/>
    </xf>
    <xf numFmtId="0" fontId="14" fillId="0" borderId="63" xfId="19" applyFont="1" applyBorder="1" applyAlignment="1">
      <alignment horizontal="center"/>
    </xf>
    <xf numFmtId="0" fontId="9" fillId="0" borderId="52" xfId="19" applyFont="1" applyBorder="1">
      <alignment/>
    </xf>
    <xf numFmtId="0" fontId="14" fillId="0" borderId="11" xfId="19" applyFont="1" applyBorder="1" applyAlignment="1">
      <alignment horizontal="center"/>
    </xf>
    <xf numFmtId="3" fontId="9" fillId="0" borderId="77" xfId="19" applyNumberFormat="1" applyFont="1" applyBorder="1">
      <alignment/>
    </xf>
    <xf numFmtId="3" fontId="9" fillId="0" borderId="78" xfId="19" applyNumberFormat="1" applyFont="1" applyBorder="1">
      <alignment/>
    </xf>
    <xf numFmtId="3" fontId="9" fillId="0" borderId="79" xfId="19" applyNumberFormat="1" applyFont="1" applyBorder="1">
      <alignment/>
    </xf>
    <xf numFmtId="3" fontId="9" fillId="0" borderId="80" xfId="19" applyNumberFormat="1" applyFont="1" applyBorder="1">
      <alignment/>
    </xf>
    <xf numFmtId="3" fontId="9" fillId="0" borderId="81" xfId="19" applyNumberFormat="1" applyFont="1" applyBorder="1">
      <alignment/>
    </xf>
    <xf numFmtId="0" fontId="9" fillId="0" borderId="82" xfId="19" applyFont="1" applyBorder="1" applyAlignment="1">
      <alignment horizontal="center"/>
    </xf>
    <xf numFmtId="0" fontId="7" fillId="2" borderId="0" xfId="19" applyFont="1" applyFill="1" applyBorder="1">
      <alignment/>
    </xf>
    <xf numFmtId="0" fontId="7" fillId="2" borderId="35" xfId="19" applyFont="1" applyFill="1" applyBorder="1" applyAlignment="1">
      <alignment horizontal="center"/>
    </xf>
    <xf numFmtId="0" fontId="7" fillId="2" borderId="29" xfId="19" applyFont="1" applyFill="1" applyBorder="1">
      <alignment/>
    </xf>
    <xf numFmtId="3" fontId="7" fillId="2" borderId="29" xfId="19" applyNumberFormat="1" applyFont="1" applyFill="1" applyBorder="1">
      <alignment/>
    </xf>
    <xf numFmtId="0" fontId="17" fillId="2" borderId="4" xfId="19" applyFont="1" applyFill="1" applyBorder="1">
      <alignment/>
    </xf>
    <xf numFmtId="0" fontId="17" fillId="2" borderId="5" xfId="19" applyFont="1" applyFill="1" applyBorder="1">
      <alignment/>
    </xf>
    <xf numFmtId="0" fontId="18" fillId="2" borderId="76" xfId="19" applyFont="1" applyFill="1" applyBorder="1">
      <alignment/>
    </xf>
    <xf numFmtId="0" fontId="18" fillId="2" borderId="69" xfId="19" applyFont="1" applyFill="1" applyBorder="1">
      <alignment/>
    </xf>
    <xf numFmtId="0" fontId="18" fillId="2" borderId="56" xfId="19" applyFont="1" applyFill="1" applyBorder="1">
      <alignment/>
    </xf>
    <xf numFmtId="0" fontId="18" fillId="2" borderId="0" xfId="19" applyFont="1" applyFill="1" applyBorder="1">
      <alignment/>
    </xf>
    <xf numFmtId="0" fontId="7" fillId="2" borderId="0" xfId="19" applyFont="1" applyFill="1">
      <alignment/>
    </xf>
    <xf numFmtId="0" fontId="0" fillId="2" borderId="0" xfId="19" applyFont="1" applyFill="1" applyBorder="1">
      <alignment/>
    </xf>
    <xf numFmtId="0" fontId="19" fillId="2" borderId="40" xfId="19" applyFont="1" applyFill="1" applyBorder="1" applyAlignment="1">
      <alignment horizontal="center"/>
    </xf>
    <xf numFmtId="3" fontId="0" fillId="2" borderId="0" xfId="19" applyNumberFormat="1" applyFont="1" applyFill="1" applyBorder="1">
      <alignment/>
    </xf>
    <xf numFmtId="3" fontId="19" fillId="2" borderId="49" xfId="19" applyNumberFormat="1" applyFont="1" applyFill="1" applyBorder="1">
      <alignment/>
    </xf>
    <xf numFmtId="3" fontId="19" fillId="2" borderId="3" xfId="19" applyNumberFormat="1" applyFont="1" applyFill="1" applyBorder="1">
      <alignment/>
    </xf>
    <xf numFmtId="3" fontId="19" fillId="2" borderId="50" xfId="19" applyNumberFormat="1" applyFont="1" applyFill="1" applyBorder="1">
      <alignment/>
    </xf>
    <xf numFmtId="3" fontId="19" fillId="2" borderId="51" xfId="19" applyNumberFormat="1" applyFont="1" applyFill="1" applyBorder="1">
      <alignment/>
    </xf>
    <xf numFmtId="0" fontId="5" fillId="2" borderId="0" xfId="19" applyFont="1" applyFill="1" applyBorder="1">
      <alignment/>
    </xf>
    <xf numFmtId="3" fontId="21" fillId="2" borderId="49" xfId="19" applyNumberFormat="1" applyFont="1" applyFill="1" applyBorder="1">
      <alignment/>
    </xf>
    <xf numFmtId="3" fontId="21" fillId="2" borderId="3" xfId="19" applyNumberFormat="1" applyFont="1" applyFill="1" applyBorder="1">
      <alignment/>
    </xf>
    <xf numFmtId="3" fontId="21" fillId="2" borderId="50" xfId="19" applyNumberFormat="1" applyFont="1" applyFill="1" applyBorder="1">
      <alignment/>
    </xf>
    <xf numFmtId="3" fontId="21" fillId="2" borderId="51" xfId="19" applyNumberFormat="1" applyFont="1" applyFill="1" applyBorder="1">
      <alignment/>
    </xf>
    <xf numFmtId="0" fontId="20" fillId="2" borderId="0" xfId="19" applyFont="1" applyFill="1" applyBorder="1">
      <alignment/>
    </xf>
    <xf numFmtId="3" fontId="6" fillId="2" borderId="0" xfId="19" applyNumberFormat="1" applyFont="1" applyFill="1">
      <alignment/>
    </xf>
    <xf numFmtId="3" fontId="21" fillId="3" borderId="49" xfId="19" applyNumberFormat="1" applyFont="1" applyFill="1" applyBorder="1">
      <alignment/>
    </xf>
    <xf numFmtId="3" fontId="21" fillId="3" borderId="3" xfId="19" applyNumberFormat="1" applyFont="1" applyFill="1" applyBorder="1">
      <alignment/>
    </xf>
    <xf numFmtId="3" fontId="21" fillId="3" borderId="50" xfId="19" applyNumberFormat="1" applyFont="1" applyFill="1" applyBorder="1">
      <alignment/>
    </xf>
    <xf numFmtId="3" fontId="20" fillId="2" borderId="0" xfId="19" applyNumberFormat="1" applyFont="1" applyFill="1" applyBorder="1">
      <alignment/>
    </xf>
    <xf numFmtId="0" fontId="0" fillId="2" borderId="52" xfId="19" applyFont="1" applyFill="1" applyBorder="1" applyAlignment="1">
      <alignment horizontal="center"/>
    </xf>
    <xf numFmtId="0" fontId="0" fillId="2" borderId="53" xfId="19" applyFont="1" applyFill="1" applyBorder="1">
      <alignment/>
    </xf>
    <xf numFmtId="3" fontId="0" fillId="2" borderId="53" xfId="19" applyNumberFormat="1" applyFont="1" applyFill="1" applyBorder="1">
      <alignment/>
    </xf>
    <xf numFmtId="3" fontId="21" fillId="2" borderId="8" xfId="19" applyNumberFormat="1" applyFont="1" applyFill="1" applyBorder="1">
      <alignment/>
    </xf>
    <xf numFmtId="3" fontId="21" fillId="2" borderId="9" xfId="19" applyNumberFormat="1" applyFont="1" applyFill="1" applyBorder="1">
      <alignment/>
    </xf>
    <xf numFmtId="3" fontId="0" fillId="2" borderId="54" xfId="19" applyNumberFormat="1" applyFont="1" applyFill="1" applyBorder="1">
      <alignment/>
    </xf>
    <xf numFmtId="3" fontId="0" fillId="2" borderId="55" xfId="19" applyNumberFormat="1" applyFont="1" applyFill="1" applyBorder="1">
      <alignment/>
    </xf>
    <xf numFmtId="0" fontId="0" fillId="2" borderId="74" xfId="19" applyFont="1" applyFill="1" applyBorder="1">
      <alignment/>
    </xf>
    <xf numFmtId="0" fontId="20" fillId="3" borderId="40" xfId="19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20" fillId="2" borderId="40" xfId="19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19" applyFont="1" applyBorder="1" applyAlignment="1">
      <alignment horizontal="center" vertical="center"/>
    </xf>
    <xf numFmtId="0" fontId="0" fillId="0" borderId="8" xfId="19" applyFont="1" applyBorder="1" applyAlignment="1">
      <alignment horizontal="center" vertical="center"/>
    </xf>
    <xf numFmtId="0" fontId="9" fillId="0" borderId="4" xfId="19" applyFont="1" applyBorder="1" applyAlignment="1">
      <alignment horizontal="center" vertical="center"/>
    </xf>
    <xf numFmtId="0" fontId="9" fillId="0" borderId="8" xfId="19" applyFont="1" applyBorder="1" applyAlignment="1">
      <alignment horizontal="center" vertical="center"/>
    </xf>
    <xf numFmtId="0" fontId="11" fillId="0" borderId="83" xfId="19" applyFont="1" applyBorder="1" applyAlignment="1" applyProtection="1">
      <alignment horizontal="center" vertical="center"/>
      <protection/>
    </xf>
    <xf numFmtId="0" fontId="11" fillId="0" borderId="48" xfId="19" applyFont="1" applyBorder="1" applyAlignment="1">
      <alignment horizontal="center" vertical="center"/>
    </xf>
    <xf numFmtId="0" fontId="11" fillId="0" borderId="59" xfId="19" applyFont="1" applyBorder="1" applyAlignment="1">
      <alignment horizontal="center" vertical="center"/>
    </xf>
    <xf numFmtId="0" fontId="5" fillId="2" borderId="30" xfId="19" applyFont="1" applyFill="1" applyBorder="1" applyAlignment="1">
      <alignment horizontal="center"/>
    </xf>
    <xf numFmtId="0" fontId="5" fillId="2" borderId="1" xfId="19" applyFont="1" applyFill="1" applyBorder="1" applyAlignment="1">
      <alignment horizontal="center"/>
    </xf>
    <xf numFmtId="49" fontId="11" fillId="0" borderId="83" xfId="19" applyNumberFormat="1" applyFont="1" applyBorder="1" applyAlignment="1" applyProtection="1">
      <alignment horizontal="center" vertical="center"/>
      <protection/>
    </xf>
    <xf numFmtId="0" fontId="11" fillId="0" borderId="41" xfId="19" applyFont="1" applyBorder="1" applyAlignment="1" applyProtection="1">
      <alignment horizontal="center" vertical="center"/>
      <protection/>
    </xf>
    <xf numFmtId="0" fontId="11" fillId="0" borderId="84" xfId="19" applyFont="1" applyBorder="1" applyAlignment="1" applyProtection="1">
      <alignment horizontal="center" vertical="center"/>
      <protection/>
    </xf>
    <xf numFmtId="0" fontId="10" fillId="0" borderId="76" xfId="19" applyFont="1" applyBorder="1" applyAlignment="1">
      <alignment horizontal="center" wrapText="1"/>
    </xf>
    <xf numFmtId="0" fontId="10" fillId="0" borderId="85" xfId="19" applyFont="1" applyBorder="1" applyAlignment="1">
      <alignment horizontal="center" wrapText="1"/>
    </xf>
    <xf numFmtId="0" fontId="11" fillId="0" borderId="86" xfId="19" applyFont="1" applyBorder="1" applyAlignment="1" applyProtection="1">
      <alignment horizontal="center" vertical="center"/>
      <protection/>
    </xf>
    <xf numFmtId="49" fontId="11" fillId="0" borderId="87" xfId="19" applyNumberFormat="1" applyFont="1" applyBorder="1" applyAlignment="1" applyProtection="1">
      <alignment horizontal="center" vertical="center"/>
      <protection/>
    </xf>
    <xf numFmtId="49" fontId="11" fillId="0" borderId="88" xfId="19" applyNumberFormat="1" applyFont="1" applyBorder="1" applyAlignment="1" applyProtection="1">
      <alignment horizontal="center" vertical="center"/>
      <protection/>
    </xf>
    <xf numFmtId="0" fontId="0" fillId="0" borderId="88" xfId="19" applyFont="1" applyFill="1" applyBorder="1" applyAlignment="1" applyProtection="1">
      <alignment horizontal="left" vertical="center" wrapText="1"/>
      <protection/>
    </xf>
    <xf numFmtId="0" fontId="11" fillId="0" borderId="88" xfId="19" applyFont="1" applyBorder="1" applyAlignment="1" applyProtection="1">
      <alignment horizontal="center" vertical="center"/>
      <protection/>
    </xf>
    <xf numFmtId="0" fontId="11" fillId="0" borderId="89" xfId="19" applyFont="1" applyBorder="1" applyAlignment="1" applyProtection="1">
      <alignment horizontal="center" vertical="center" wrapText="1"/>
      <protection/>
    </xf>
    <xf numFmtId="0" fontId="0" fillId="0" borderId="90" xfId="19" applyFont="1" applyBorder="1" applyAlignment="1">
      <alignment horizontal="center" vertical="center"/>
    </xf>
    <xf numFmtId="0" fontId="0" fillId="0" borderId="91" xfId="19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11" fillId="0" borderId="24" xfId="19" applyFont="1" applyBorder="1" applyAlignment="1" applyProtection="1">
      <alignment horizontal="center" vertical="center" wrapText="1"/>
      <protection/>
    </xf>
    <xf numFmtId="0" fontId="0" fillId="0" borderId="83" xfId="19" applyFont="1" applyBorder="1" applyAlignment="1" applyProtection="1">
      <alignment horizontal="left" vertical="center" wrapText="1"/>
      <protection/>
    </xf>
    <xf numFmtId="0" fontId="11" fillId="0" borderId="83" xfId="19" applyFont="1" applyBorder="1" applyAlignment="1" applyProtection="1">
      <alignment horizontal="center" vertical="center" wrapText="1"/>
      <protection/>
    </xf>
    <xf numFmtId="0" fontId="0" fillId="0" borderId="83" xfId="19" applyFont="1" applyBorder="1" applyAlignment="1" applyProtection="1">
      <alignment horizontal="left" wrapText="1"/>
      <protection/>
    </xf>
    <xf numFmtId="0" fontId="11" fillId="0" borderId="22" xfId="19" applyFont="1" applyBorder="1" applyAlignment="1" applyProtection="1">
      <alignment horizontal="center" vertical="center" wrapText="1"/>
      <protection/>
    </xf>
    <xf numFmtId="0" fontId="11" fillId="0" borderId="17" xfId="19" applyFont="1" applyBorder="1" applyAlignment="1" applyProtection="1">
      <alignment horizontal="center" vertical="center" wrapText="1"/>
      <protection/>
    </xf>
    <xf numFmtId="0" fontId="0" fillId="0" borderId="22" xfId="19" applyFont="1" applyBorder="1" applyAlignment="1" applyProtection="1">
      <alignment horizontal="left" vertical="center" wrapText="1"/>
      <protection/>
    </xf>
    <xf numFmtId="0" fontId="0" fillId="0" borderId="17" xfId="19" applyFont="1" applyBorder="1" applyAlignment="1" applyProtection="1">
      <alignment horizontal="left" vertical="center" wrapText="1"/>
      <protection/>
    </xf>
    <xf numFmtId="0" fontId="10" fillId="0" borderId="54" xfId="19" applyFont="1" applyBorder="1" applyAlignment="1">
      <alignment horizontal="center" wrapText="1"/>
    </xf>
    <xf numFmtId="0" fontId="11" fillId="0" borderId="76" xfId="19" applyFont="1" applyBorder="1" applyAlignment="1">
      <alignment horizontal="center" vertical="center" wrapText="1"/>
    </xf>
    <xf numFmtId="0" fontId="11" fillId="0" borderId="92" xfId="19" applyFont="1" applyBorder="1" applyAlignment="1">
      <alignment horizontal="center" vertical="center" wrapText="1"/>
    </xf>
    <xf numFmtId="0" fontId="0" fillId="0" borderId="93" xfId="19" applyFont="1" applyBorder="1" applyAlignment="1">
      <alignment horizontal="center" vertical="center"/>
    </xf>
    <xf numFmtId="0" fontId="11" fillId="0" borderId="62" xfId="19" applyFont="1" applyBorder="1" applyAlignment="1">
      <alignment horizontal="center" vertical="center" wrapText="1"/>
    </xf>
    <xf numFmtId="0" fontId="11" fillId="0" borderId="94" xfId="19" applyFont="1" applyBorder="1" applyAlignment="1">
      <alignment horizontal="center" vertical="center" wrapText="1"/>
    </xf>
    <xf numFmtId="0" fontId="11" fillId="0" borderId="90" xfId="19" applyFont="1" applyBorder="1" applyAlignment="1">
      <alignment horizontal="center" vertical="center"/>
    </xf>
    <xf numFmtId="0" fontId="11" fillId="0" borderId="93" xfId="19" applyFont="1" applyBorder="1" applyAlignment="1">
      <alignment horizontal="center" vertical="center"/>
    </xf>
    <xf numFmtId="0" fontId="11" fillId="0" borderId="48" xfId="19" applyNumberFormat="1" applyFont="1" applyBorder="1" applyAlignment="1" quotePrefix="1">
      <alignment horizontal="center" vertical="center"/>
    </xf>
    <xf numFmtId="0" fontId="11" fillId="0" borderId="8" xfId="19" applyNumberFormat="1" applyFont="1" applyBorder="1" applyAlignment="1" quotePrefix="1">
      <alignment horizontal="center" vertical="center"/>
    </xf>
    <xf numFmtId="0" fontId="11" fillId="0" borderId="91" xfId="19" applyFont="1" applyBorder="1" applyAlignment="1">
      <alignment horizontal="center" vertical="center"/>
    </xf>
    <xf numFmtId="0" fontId="11" fillId="0" borderId="95" xfId="19" applyFont="1" applyBorder="1" applyAlignment="1">
      <alignment horizontal="center" vertical="center"/>
    </xf>
    <xf numFmtId="49" fontId="11" fillId="0" borderId="4" xfId="19" applyNumberFormat="1" applyFont="1" applyBorder="1" applyAlignment="1">
      <alignment horizontal="center" vertical="center"/>
    </xf>
    <xf numFmtId="49" fontId="11" fillId="0" borderId="59" xfId="19" applyNumberFormat="1" applyFont="1" applyBorder="1" applyAlignment="1">
      <alignment horizontal="center" vertical="center"/>
    </xf>
    <xf numFmtId="49" fontId="11" fillId="0" borderId="48" xfId="19" applyNumberFormat="1" applyFont="1" applyBorder="1" applyAlignment="1">
      <alignment horizontal="center" vertical="center"/>
    </xf>
    <xf numFmtId="0" fontId="0" fillId="0" borderId="48" xfId="19" applyFont="1" applyBorder="1" applyAlignment="1">
      <alignment horizontal="left" vertical="center" wrapText="1"/>
    </xf>
    <xf numFmtId="0" fontId="0" fillId="0" borderId="59" xfId="19" applyFont="1" applyBorder="1" applyAlignment="1">
      <alignment horizontal="left" vertical="center" wrapText="1"/>
    </xf>
    <xf numFmtId="0" fontId="0" fillId="0" borderId="48" xfId="19" applyFont="1" applyBorder="1" applyAlignment="1">
      <alignment horizontal="left" wrapText="1"/>
    </xf>
    <xf numFmtId="0" fontId="0" fillId="0" borderId="59" xfId="19" applyFont="1" applyBorder="1" applyAlignment="1">
      <alignment horizontal="left" wrapText="1"/>
    </xf>
    <xf numFmtId="0" fontId="16" fillId="0" borderId="47" xfId="19" applyFont="1" applyBorder="1" applyAlignment="1">
      <alignment horizontal="center" vertical="center" wrapText="1"/>
    </xf>
    <xf numFmtId="0" fontId="16" fillId="0" borderId="12" xfId="19" applyFont="1" applyBorder="1" applyAlignment="1">
      <alignment horizontal="center" vertical="center" wrapText="1"/>
    </xf>
    <xf numFmtId="0" fontId="16" fillId="0" borderId="69" xfId="19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2" borderId="30" xfId="19" applyFont="1" applyFill="1" applyBorder="1" applyAlignment="1">
      <alignment horizontal="left"/>
    </xf>
    <xf numFmtId="0" fontId="5" fillId="2" borderId="1" xfId="19" applyFont="1" applyFill="1" applyBorder="1" applyAlignment="1">
      <alignment horizontal="left"/>
    </xf>
    <xf numFmtId="0" fontId="5" fillId="0" borderId="0" xfId="19" applyFont="1" applyAlignment="1">
      <alignment horizontal="left"/>
    </xf>
    <xf numFmtId="0" fontId="5" fillId="0" borderId="0" xfId="19" applyFont="1" applyBorder="1" applyAlignment="1">
      <alignment/>
    </xf>
    <xf numFmtId="0" fontId="5" fillId="0" borderId="0" xfId="0" applyFont="1" applyAlignment="1">
      <alignment/>
    </xf>
    <xf numFmtId="0" fontId="16" fillId="0" borderId="35" xfId="19" applyFont="1" applyBorder="1" applyAlignment="1">
      <alignment horizontal="center" vertical="center"/>
    </xf>
    <xf numFmtId="0" fontId="16" fillId="0" borderId="52" xfId="19" applyFont="1" applyBorder="1" applyAlignment="1">
      <alignment horizontal="center" vertical="center"/>
    </xf>
    <xf numFmtId="0" fontId="16" fillId="0" borderId="29" xfId="19" applyFont="1" applyBorder="1" applyAlignment="1">
      <alignment horizontal="center" vertical="center"/>
    </xf>
    <xf numFmtId="0" fontId="16" fillId="0" borderId="53" xfId="19" applyFont="1" applyBorder="1" applyAlignment="1">
      <alignment horizontal="center" vertical="center"/>
    </xf>
    <xf numFmtId="0" fontId="9" fillId="0" borderId="48" xfId="19" applyFont="1" applyBorder="1" applyAlignment="1">
      <alignment horizontal="left" vertical="center"/>
    </xf>
    <xf numFmtId="0" fontId="9" fillId="0" borderId="59" xfId="19" applyFont="1" applyBorder="1" applyAlignment="1">
      <alignment horizontal="left" vertical="center"/>
    </xf>
    <xf numFmtId="0" fontId="16" fillId="0" borderId="48" xfId="19" applyFont="1" applyBorder="1" applyAlignment="1">
      <alignment horizontal="center" vertical="center"/>
    </xf>
    <xf numFmtId="0" fontId="16" fillId="0" borderId="59" xfId="19" applyFont="1" applyBorder="1" applyAlignment="1">
      <alignment horizontal="center" vertical="center"/>
    </xf>
    <xf numFmtId="0" fontId="11" fillId="0" borderId="96" xfId="19" applyFont="1" applyBorder="1" applyAlignment="1" applyProtection="1">
      <alignment horizontal="center" vertical="center"/>
      <protection/>
    </xf>
    <xf numFmtId="49" fontId="11" fillId="0" borderId="97" xfId="19" applyNumberFormat="1" applyFont="1" applyBorder="1" applyAlignment="1" applyProtection="1">
      <alignment horizontal="center" vertical="center"/>
      <protection/>
    </xf>
    <xf numFmtId="0" fontId="11" fillId="0" borderId="83" xfId="19" applyFont="1" applyFill="1" applyBorder="1" applyAlignment="1" applyProtection="1">
      <alignment horizontal="center" vertical="center"/>
      <protection/>
    </xf>
    <xf numFmtId="0" fontId="11" fillId="0" borderId="98" xfId="19" applyFont="1" applyBorder="1" applyAlignment="1" applyProtection="1">
      <alignment horizontal="center" vertical="center"/>
      <protection/>
    </xf>
    <xf numFmtId="0" fontId="11" fillId="0" borderId="43" xfId="19" applyFont="1" applyBorder="1" applyAlignment="1" applyProtection="1">
      <alignment horizontal="center" vertical="center"/>
      <protection/>
    </xf>
    <xf numFmtId="0" fontId="11" fillId="0" borderId="99" xfId="19" applyFont="1" applyBorder="1" applyAlignment="1" applyProtection="1">
      <alignment horizontal="center" vertical="center"/>
      <protection/>
    </xf>
    <xf numFmtId="0" fontId="11" fillId="0" borderId="22" xfId="19" applyFont="1" applyBorder="1" applyAlignment="1" applyProtection="1">
      <alignment horizontal="center" vertical="center"/>
      <protection/>
    </xf>
    <xf numFmtId="0" fontId="11" fillId="0" borderId="100" xfId="19" applyFont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  <sheetName val="prognozy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J15">
      <selection activeCell="R24" sqref="A1:IV16384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4" customWidth="1"/>
    <col min="7" max="7" width="17.28125" style="1" hidden="1" customWidth="1"/>
    <col min="8" max="8" width="12.57421875" style="4" hidden="1" customWidth="1"/>
    <col min="9" max="9" width="22.28125" style="1" customWidth="1"/>
    <col min="10" max="10" width="10.7109375" style="1" customWidth="1"/>
    <col min="11" max="14" width="11.140625" style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6" bestFit="1" customWidth="1"/>
    <col min="21" max="16384" width="9.140625" style="1" customWidth="1"/>
  </cols>
  <sheetData>
    <row r="1" spans="3:18" ht="15.75">
      <c r="C1" s="2" t="s">
        <v>47</v>
      </c>
      <c r="D1" s="2"/>
      <c r="E1" s="2"/>
      <c r="F1" s="2"/>
      <c r="G1" s="3"/>
      <c r="Q1" s="5"/>
      <c r="R1" s="5"/>
    </row>
    <row r="2" spans="4:15" ht="15.75">
      <c r="D2" s="3"/>
      <c r="F2" s="3"/>
      <c r="G2" s="3"/>
      <c r="O2" s="7" t="s">
        <v>0</v>
      </c>
    </row>
    <row r="3" spans="11:18" ht="13.5" customHeight="1" thickBot="1">
      <c r="K3" s="8">
        <f>+K4</f>
        <v>0</v>
      </c>
      <c r="L3" s="8">
        <f>+K4+L4</f>
        <v>0</v>
      </c>
      <c r="M3" s="8">
        <f>+L3+M4</f>
        <v>0</v>
      </c>
      <c r="N3" s="8">
        <f>+M3+N4</f>
        <v>0</v>
      </c>
      <c r="O3" s="8">
        <f>+N3+O4</f>
        <v>0</v>
      </c>
      <c r="P3" s="8">
        <f>+O3+P4</f>
        <v>0</v>
      </c>
      <c r="Q3" s="9">
        <f>+P3+Q4</f>
        <v>0</v>
      </c>
      <c r="R3" s="9"/>
    </row>
    <row r="4" spans="1:20" s="16" customFormat="1" ht="18.75" customHeight="1" thickBot="1" thickTop="1">
      <c r="A4" s="313" t="s">
        <v>23</v>
      </c>
      <c r="B4" s="314"/>
      <c r="C4" s="314"/>
      <c r="D4" s="314"/>
      <c r="E4" s="10"/>
      <c r="F4" s="11"/>
      <c r="G4" s="10"/>
      <c r="H4" s="12"/>
      <c r="I4" s="13"/>
      <c r="J4" s="13"/>
      <c r="K4" s="14"/>
      <c r="L4" s="14"/>
      <c r="M4" s="14"/>
      <c r="N4" s="14"/>
      <c r="O4" s="14"/>
      <c r="P4" s="15"/>
      <c r="R4" s="17"/>
      <c r="S4" s="18"/>
      <c r="T4" s="19"/>
    </row>
    <row r="5" spans="1:20" ht="17.25" customHeight="1" thickTop="1">
      <c r="A5" s="279" t="s">
        <v>30</v>
      </c>
      <c r="B5" s="259" t="s">
        <v>40</v>
      </c>
      <c r="C5" s="259" t="s">
        <v>41</v>
      </c>
      <c r="D5" s="261" t="s">
        <v>48</v>
      </c>
      <c r="E5" s="20" t="s">
        <v>31</v>
      </c>
      <c r="F5" s="21" t="s">
        <v>33</v>
      </c>
      <c r="G5" s="21"/>
      <c r="H5" s="21"/>
      <c r="I5" s="22" t="s">
        <v>1</v>
      </c>
      <c r="J5" s="173" t="s">
        <v>2</v>
      </c>
      <c r="K5" s="174"/>
      <c r="L5" s="174"/>
      <c r="M5" s="175"/>
      <c r="N5" s="281"/>
      <c r="O5" s="23"/>
      <c r="P5" s="24"/>
      <c r="R5" s="271" t="s">
        <v>37</v>
      </c>
      <c r="S5" s="25"/>
      <c r="T5" s="26"/>
    </row>
    <row r="6" spans="1:20" ht="17.25" customHeight="1" thickBot="1">
      <c r="A6" s="280"/>
      <c r="B6" s="260"/>
      <c r="C6" s="260"/>
      <c r="D6" s="262"/>
      <c r="E6" s="27" t="s">
        <v>32</v>
      </c>
      <c r="F6" s="28" t="s">
        <v>39</v>
      </c>
      <c r="G6" s="28"/>
      <c r="H6" s="28"/>
      <c r="I6" s="29" t="s">
        <v>3</v>
      </c>
      <c r="J6" s="30" t="s">
        <v>50</v>
      </c>
      <c r="K6" s="31">
        <v>2009</v>
      </c>
      <c r="L6" s="31">
        <v>2010</v>
      </c>
      <c r="M6" s="31">
        <f>+L6+1</f>
        <v>2011</v>
      </c>
      <c r="N6" s="30">
        <f>+M6+1</f>
        <v>2012</v>
      </c>
      <c r="O6" s="30">
        <f>+N6+1</f>
        <v>2013</v>
      </c>
      <c r="P6" s="32">
        <v>2013</v>
      </c>
      <c r="R6" s="272"/>
      <c r="S6" s="25"/>
      <c r="T6" s="26"/>
    </row>
    <row r="7" spans="1:21" s="40" customFormat="1" ht="18.75" customHeight="1" thickBot="1" thickTop="1">
      <c r="A7" s="273" t="s">
        <v>18</v>
      </c>
      <c r="B7" s="274" t="s">
        <v>44</v>
      </c>
      <c r="C7" s="275" t="s">
        <v>45</v>
      </c>
      <c r="D7" s="276" t="s">
        <v>51</v>
      </c>
      <c r="E7" s="277" t="s">
        <v>34</v>
      </c>
      <c r="F7" s="33">
        <f>J7+K7+L7+M7+N7</f>
        <v>3676887</v>
      </c>
      <c r="G7" s="34"/>
      <c r="H7" s="34"/>
      <c r="I7" s="35" t="s">
        <v>4</v>
      </c>
      <c r="J7" s="36">
        <v>75132</v>
      </c>
      <c r="K7" s="36">
        <v>2081659</v>
      </c>
      <c r="L7" s="37">
        <v>1520096</v>
      </c>
      <c r="M7" s="37">
        <v>0</v>
      </c>
      <c r="N7" s="38">
        <v>0</v>
      </c>
      <c r="O7" s="34">
        <v>0</v>
      </c>
      <c r="P7" s="39">
        <v>0</v>
      </c>
      <c r="R7" s="278" t="s">
        <v>38</v>
      </c>
      <c r="S7" s="41"/>
      <c r="T7" s="41"/>
      <c r="U7" s="42"/>
    </row>
    <row r="8" spans="1:20" s="50" customFormat="1" ht="14.25" customHeight="1" thickTop="1">
      <c r="A8" s="273"/>
      <c r="B8" s="274"/>
      <c r="C8" s="275"/>
      <c r="D8" s="276"/>
      <c r="E8" s="277"/>
      <c r="F8" s="43"/>
      <c r="G8" s="44"/>
      <c r="H8" s="45"/>
      <c r="I8" s="46" t="s">
        <v>53</v>
      </c>
      <c r="J8" s="47">
        <v>64504</v>
      </c>
      <c r="K8" s="47">
        <v>670000</v>
      </c>
      <c r="L8" s="48">
        <v>228014</v>
      </c>
      <c r="M8" s="48">
        <v>0</v>
      </c>
      <c r="N8" s="48">
        <f>N7*0.15</f>
        <v>0</v>
      </c>
      <c r="O8" s="48">
        <v>0</v>
      </c>
      <c r="P8" s="49">
        <f>P7*0.15</f>
        <v>0</v>
      </c>
      <c r="R8" s="278"/>
      <c r="S8" s="41"/>
      <c r="T8" s="41"/>
    </row>
    <row r="9" spans="1:20" s="55" customFormat="1" ht="19.5" customHeight="1">
      <c r="A9" s="326" t="s">
        <v>19</v>
      </c>
      <c r="B9" s="327" t="s">
        <v>42</v>
      </c>
      <c r="C9" s="268" t="s">
        <v>43</v>
      </c>
      <c r="D9" s="285" t="s">
        <v>29</v>
      </c>
      <c r="E9" s="263" t="s">
        <v>62</v>
      </c>
      <c r="F9" s="33">
        <f>J9+K9+L9+M9+N9</f>
        <v>1748410</v>
      </c>
      <c r="G9" s="37"/>
      <c r="H9" s="37"/>
      <c r="I9" s="51" t="s">
        <v>4</v>
      </c>
      <c r="J9" s="52">
        <v>27410</v>
      </c>
      <c r="K9" s="53">
        <v>1260000</v>
      </c>
      <c r="L9" s="52">
        <v>461000</v>
      </c>
      <c r="M9" s="52">
        <v>0</v>
      </c>
      <c r="N9" s="52">
        <v>0</v>
      </c>
      <c r="O9" s="52">
        <v>0</v>
      </c>
      <c r="P9" s="54">
        <v>0</v>
      </c>
      <c r="R9" s="282" t="s">
        <v>38</v>
      </c>
      <c r="S9" s="41"/>
      <c r="T9" s="41"/>
    </row>
    <row r="10" spans="1:20" s="50" customFormat="1" ht="17.25" customHeight="1">
      <c r="A10" s="326"/>
      <c r="B10" s="327"/>
      <c r="C10" s="268"/>
      <c r="D10" s="285"/>
      <c r="E10" s="263"/>
      <c r="F10" s="43" t="s">
        <v>54</v>
      </c>
      <c r="G10" s="44"/>
      <c r="H10" s="44"/>
      <c r="I10" s="46" t="s">
        <v>53</v>
      </c>
      <c r="J10" s="48">
        <v>27410</v>
      </c>
      <c r="K10" s="47">
        <v>860000</v>
      </c>
      <c r="L10" s="48">
        <v>361000</v>
      </c>
      <c r="M10" s="48">
        <v>0</v>
      </c>
      <c r="N10" s="48">
        <v>0</v>
      </c>
      <c r="O10" s="48">
        <v>0</v>
      </c>
      <c r="P10" s="49">
        <v>0</v>
      </c>
      <c r="Q10" s="57"/>
      <c r="R10" s="282"/>
      <c r="S10" s="41"/>
      <c r="T10" s="41"/>
    </row>
    <row r="11" spans="1:20" s="50" customFormat="1" ht="17.25" customHeight="1">
      <c r="A11" s="270" t="s">
        <v>20</v>
      </c>
      <c r="B11" s="268" t="s">
        <v>44</v>
      </c>
      <c r="C11" s="268" t="s">
        <v>45</v>
      </c>
      <c r="D11" s="283" t="s">
        <v>55</v>
      </c>
      <c r="E11" s="328" t="s">
        <v>35</v>
      </c>
      <c r="F11" s="58">
        <f>J11+K11+L11+M11+N11</f>
        <v>1727100</v>
      </c>
      <c r="G11" s="59"/>
      <c r="H11" s="59"/>
      <c r="I11" s="51" t="s">
        <v>4</v>
      </c>
      <c r="J11" s="37">
        <v>48100</v>
      </c>
      <c r="K11" s="36">
        <v>1679000</v>
      </c>
      <c r="L11" s="36">
        <v>0</v>
      </c>
      <c r="M11" s="36">
        <v>0</v>
      </c>
      <c r="N11" s="59">
        <v>0</v>
      </c>
      <c r="O11" s="60">
        <v>0</v>
      </c>
      <c r="P11" s="61"/>
      <c r="Q11" s="57"/>
      <c r="R11" s="282" t="s">
        <v>38</v>
      </c>
      <c r="S11" s="41"/>
      <c r="T11" s="41"/>
    </row>
    <row r="12" spans="1:20" s="50" customFormat="1" ht="21" customHeight="1">
      <c r="A12" s="270"/>
      <c r="B12" s="268"/>
      <c r="C12" s="268"/>
      <c r="D12" s="283"/>
      <c r="E12" s="328"/>
      <c r="F12" s="62"/>
      <c r="G12" s="59"/>
      <c r="H12" s="59"/>
      <c r="I12" s="46" t="s">
        <v>53</v>
      </c>
      <c r="J12" s="48">
        <v>26000</v>
      </c>
      <c r="K12" s="47">
        <v>710000</v>
      </c>
      <c r="L12" s="47">
        <v>0</v>
      </c>
      <c r="M12" s="47">
        <v>0</v>
      </c>
      <c r="N12" s="48">
        <v>0</v>
      </c>
      <c r="O12" s="48">
        <v>0</v>
      </c>
      <c r="P12" s="61"/>
      <c r="Q12" s="57"/>
      <c r="R12" s="282"/>
      <c r="S12" s="41"/>
      <c r="T12" s="41"/>
    </row>
    <row r="13" spans="1:20" s="50" customFormat="1" ht="28.5" customHeight="1" thickBot="1">
      <c r="A13" s="269" t="s">
        <v>56</v>
      </c>
      <c r="B13" s="331">
        <v>750</v>
      </c>
      <c r="C13" s="331">
        <v>75023</v>
      </c>
      <c r="D13" s="283" t="s">
        <v>57</v>
      </c>
      <c r="E13" s="284" t="s">
        <v>58</v>
      </c>
      <c r="F13" s="63">
        <f>J13+K13+L13+M13+N13</f>
        <v>423000</v>
      </c>
      <c r="G13" s="52"/>
      <c r="H13" s="52"/>
      <c r="I13" s="64" t="s">
        <v>4</v>
      </c>
      <c r="J13" s="52">
        <v>20000</v>
      </c>
      <c r="K13" s="36">
        <v>233000</v>
      </c>
      <c r="L13" s="37">
        <v>164000</v>
      </c>
      <c r="M13" s="52">
        <v>6000</v>
      </c>
      <c r="N13" s="52">
        <v>0</v>
      </c>
      <c r="O13" s="52">
        <v>0</v>
      </c>
      <c r="P13" s="65"/>
      <c r="Q13" s="55"/>
      <c r="R13" s="282" t="s">
        <v>38</v>
      </c>
      <c r="S13" s="41"/>
      <c r="T13" s="41"/>
    </row>
    <row r="14" spans="1:20" s="50" customFormat="1" ht="32.25" customHeight="1" thickTop="1">
      <c r="A14" s="270"/>
      <c r="B14" s="332"/>
      <c r="C14" s="332"/>
      <c r="D14" s="283"/>
      <c r="E14" s="284"/>
      <c r="F14" s="43"/>
      <c r="G14" s="44"/>
      <c r="H14" s="44"/>
      <c r="I14" s="46" t="s">
        <v>53</v>
      </c>
      <c r="J14" s="48">
        <v>20000</v>
      </c>
      <c r="K14" s="47">
        <v>80000</v>
      </c>
      <c r="L14" s="47">
        <v>24600</v>
      </c>
      <c r="M14" s="47">
        <v>900</v>
      </c>
      <c r="N14" s="47">
        <v>0</v>
      </c>
      <c r="O14" s="48">
        <v>0</v>
      </c>
      <c r="P14" s="66"/>
      <c r="Q14" s="57"/>
      <c r="R14" s="282"/>
      <c r="S14" s="41"/>
      <c r="T14" s="41"/>
    </row>
    <row r="15" spans="1:20" s="50" customFormat="1" ht="21" customHeight="1" thickBot="1">
      <c r="A15" s="326" t="s">
        <v>63</v>
      </c>
      <c r="B15" s="331">
        <v>801</v>
      </c>
      <c r="C15" s="331">
        <v>80195</v>
      </c>
      <c r="D15" s="288" t="s">
        <v>65</v>
      </c>
      <c r="E15" s="286" t="s">
        <v>35</v>
      </c>
      <c r="F15" s="63">
        <f>J15+K15+L15+M15+N15</f>
        <v>134900</v>
      </c>
      <c r="G15" s="59"/>
      <c r="H15" s="59"/>
      <c r="I15" s="51" t="s">
        <v>4</v>
      </c>
      <c r="J15" s="59">
        <v>54180</v>
      </c>
      <c r="K15" s="67">
        <v>80720</v>
      </c>
      <c r="L15" s="67">
        <v>0</v>
      </c>
      <c r="M15" s="67"/>
      <c r="N15" s="67">
        <v>0</v>
      </c>
      <c r="O15" s="59"/>
      <c r="P15" s="68"/>
      <c r="Q15" s="57"/>
      <c r="R15" s="282" t="s">
        <v>66</v>
      </c>
      <c r="S15" s="41"/>
      <c r="T15" s="41"/>
    </row>
    <row r="16" spans="1:20" s="50" customFormat="1" ht="21" customHeight="1" thickTop="1">
      <c r="A16" s="333"/>
      <c r="B16" s="263"/>
      <c r="C16" s="263"/>
      <c r="D16" s="289"/>
      <c r="E16" s="287"/>
      <c r="F16" s="62"/>
      <c r="G16" s="59"/>
      <c r="H16" s="59"/>
      <c r="I16" s="46" t="s">
        <v>53</v>
      </c>
      <c r="J16" s="59">
        <v>0</v>
      </c>
      <c r="K16" s="67">
        <v>0</v>
      </c>
      <c r="L16" s="67"/>
      <c r="M16" s="67"/>
      <c r="N16" s="67"/>
      <c r="O16" s="59"/>
      <c r="P16" s="68"/>
      <c r="Q16" s="57"/>
      <c r="R16" s="282"/>
      <c r="S16" s="41"/>
      <c r="T16" s="41"/>
    </row>
    <row r="17" spans="1:20" s="50" customFormat="1" ht="32.25" customHeight="1" thickBot="1">
      <c r="A17" s="326" t="s">
        <v>64</v>
      </c>
      <c r="B17" s="331">
        <v>852</v>
      </c>
      <c r="C17" s="331">
        <v>85295</v>
      </c>
      <c r="D17" s="288" t="s">
        <v>67</v>
      </c>
      <c r="E17" s="286">
        <v>2008</v>
      </c>
      <c r="F17" s="63">
        <f>J17+K17+L17+M17+N17</f>
        <v>24657</v>
      </c>
      <c r="G17" s="69"/>
      <c r="H17" s="69"/>
      <c r="I17" s="51" t="s">
        <v>4</v>
      </c>
      <c r="J17" s="69">
        <v>24657</v>
      </c>
      <c r="K17" s="70">
        <v>0</v>
      </c>
      <c r="L17" s="70">
        <v>0</v>
      </c>
      <c r="M17" s="70">
        <v>0</v>
      </c>
      <c r="N17" s="70">
        <v>0</v>
      </c>
      <c r="O17" s="59"/>
      <c r="P17" s="68"/>
      <c r="Q17" s="57"/>
      <c r="R17" s="56"/>
      <c r="S17" s="41"/>
      <c r="T17" s="41"/>
    </row>
    <row r="18" spans="1:20" s="50" customFormat="1" ht="32.25" customHeight="1" thickTop="1">
      <c r="A18" s="333"/>
      <c r="B18" s="263"/>
      <c r="C18" s="263"/>
      <c r="D18" s="289"/>
      <c r="E18" s="287"/>
      <c r="F18" s="62"/>
      <c r="G18" s="59"/>
      <c r="H18" s="59"/>
      <c r="I18" s="46" t="s">
        <v>53</v>
      </c>
      <c r="J18" s="44">
        <v>2589</v>
      </c>
      <c r="K18" s="71">
        <v>0</v>
      </c>
      <c r="L18" s="71">
        <v>0</v>
      </c>
      <c r="M18" s="71">
        <v>0</v>
      </c>
      <c r="N18" s="67">
        <v>0</v>
      </c>
      <c r="O18" s="59"/>
      <c r="P18" s="68"/>
      <c r="Q18" s="57"/>
      <c r="R18" s="56"/>
      <c r="S18" s="41"/>
      <c r="T18" s="41"/>
    </row>
    <row r="19" spans="1:20" s="55" customFormat="1" ht="24.75" customHeight="1" thickBot="1">
      <c r="A19" s="329" t="s">
        <v>68</v>
      </c>
      <c r="B19" s="330">
        <v>750</v>
      </c>
      <c r="C19" s="330">
        <v>75023</v>
      </c>
      <c r="D19" s="283" t="s">
        <v>69</v>
      </c>
      <c r="E19" s="284" t="s">
        <v>36</v>
      </c>
      <c r="F19" s="63">
        <f>J19+K19+L19+M19+N19</f>
        <v>115000</v>
      </c>
      <c r="G19" s="52"/>
      <c r="H19" s="52"/>
      <c r="I19" s="64" t="s">
        <v>4</v>
      </c>
      <c r="J19" s="37">
        <v>25000</v>
      </c>
      <c r="K19" s="36">
        <v>40000</v>
      </c>
      <c r="L19" s="37">
        <v>50000</v>
      </c>
      <c r="M19" s="37">
        <v>0</v>
      </c>
      <c r="N19" s="52">
        <v>0</v>
      </c>
      <c r="O19" s="52">
        <v>0</v>
      </c>
      <c r="P19" s="65"/>
      <c r="R19" s="282" t="s">
        <v>38</v>
      </c>
      <c r="S19" s="41"/>
      <c r="T19" s="41"/>
    </row>
    <row r="20" spans="1:20" s="50" customFormat="1" ht="26.25" customHeight="1" thickBot="1" thickTop="1">
      <c r="A20" s="269"/>
      <c r="B20" s="331"/>
      <c r="C20" s="331"/>
      <c r="D20" s="283"/>
      <c r="E20" s="284"/>
      <c r="F20" s="43" t="s">
        <v>52</v>
      </c>
      <c r="G20" s="44"/>
      <c r="H20" s="44"/>
      <c r="I20" s="46" t="s">
        <v>53</v>
      </c>
      <c r="J20" s="48">
        <v>2500</v>
      </c>
      <c r="K20" s="47">
        <v>4000</v>
      </c>
      <c r="L20" s="47">
        <v>5000</v>
      </c>
      <c r="M20" s="47">
        <v>0</v>
      </c>
      <c r="N20" s="47">
        <v>0</v>
      </c>
      <c r="O20" s="48">
        <v>0</v>
      </c>
      <c r="P20" s="66"/>
      <c r="Q20" s="57"/>
      <c r="R20" s="282"/>
      <c r="S20" s="41"/>
      <c r="T20" s="41"/>
    </row>
    <row r="21" spans="3:20" ht="14.25" thickBot="1" thickTop="1">
      <c r="C21" s="72"/>
      <c r="D21" s="73" t="s">
        <v>6</v>
      </c>
      <c r="E21" s="74"/>
      <c r="F21" s="75"/>
      <c r="G21" s="76"/>
      <c r="H21" s="77"/>
      <c r="I21" s="78"/>
      <c r="J21" s="79">
        <f aca="true" t="shared" si="0" ref="J21:N22">+J7+J9+J11+J13+J15+J17+J19</f>
        <v>274479</v>
      </c>
      <c r="K21" s="79">
        <f t="shared" si="0"/>
        <v>5374379</v>
      </c>
      <c r="L21" s="79">
        <f t="shared" si="0"/>
        <v>2195096</v>
      </c>
      <c r="M21" s="79">
        <f t="shared" si="0"/>
        <v>6000</v>
      </c>
      <c r="N21" s="79">
        <f t="shared" si="0"/>
        <v>0</v>
      </c>
      <c r="O21" s="79">
        <f aca="true" t="shared" si="1" ref="O21:Q22">+O7+O9+O11</f>
        <v>0</v>
      </c>
      <c r="P21" s="80">
        <f t="shared" si="1"/>
        <v>0</v>
      </c>
      <c r="Q21" s="81">
        <f t="shared" si="1"/>
        <v>0</v>
      </c>
      <c r="R21" s="82"/>
      <c r="S21" s="83"/>
      <c r="T21" s="83">
        <f aca="true" t="shared" si="2" ref="T21:T35">SUM(J21:P21)</f>
        <v>7849954</v>
      </c>
    </row>
    <row r="22" spans="3:20" ht="14.25" thickBot="1" thickTop="1">
      <c r="C22" s="84"/>
      <c r="D22" s="85" t="s">
        <v>7</v>
      </c>
      <c r="E22" s="86"/>
      <c r="F22" s="87"/>
      <c r="G22" s="88"/>
      <c r="H22" s="89"/>
      <c r="I22" s="86"/>
      <c r="J22" s="90">
        <f t="shared" si="0"/>
        <v>143003</v>
      </c>
      <c r="K22" s="90">
        <f t="shared" si="0"/>
        <v>2324000</v>
      </c>
      <c r="L22" s="90">
        <f t="shared" si="0"/>
        <v>618614</v>
      </c>
      <c r="M22" s="90">
        <f t="shared" si="0"/>
        <v>900</v>
      </c>
      <c r="N22" s="90">
        <f t="shared" si="0"/>
        <v>0</v>
      </c>
      <c r="O22" s="79">
        <f t="shared" si="1"/>
        <v>0</v>
      </c>
      <c r="P22" s="80">
        <f t="shared" si="1"/>
        <v>0</v>
      </c>
      <c r="Q22" s="81">
        <f t="shared" si="1"/>
        <v>0</v>
      </c>
      <c r="R22" s="91"/>
      <c r="S22" s="83"/>
      <c r="T22" s="83">
        <f t="shared" si="2"/>
        <v>3086517</v>
      </c>
    </row>
    <row r="23" spans="3:20" ht="19.5" thickBot="1" thickTop="1">
      <c r="C23" s="84"/>
      <c r="D23" s="92" t="s">
        <v>73</v>
      </c>
      <c r="E23" s="93"/>
      <c r="F23" s="94"/>
      <c r="G23" s="93"/>
      <c r="H23" s="95"/>
      <c r="I23" s="93"/>
      <c r="J23" s="96">
        <f aca="true" t="shared" si="3" ref="J23:O23">J22</f>
        <v>143003</v>
      </c>
      <c r="K23" s="96">
        <f t="shared" si="3"/>
        <v>2324000</v>
      </c>
      <c r="L23" s="97">
        <f t="shared" si="3"/>
        <v>618614</v>
      </c>
      <c r="M23" s="98">
        <f t="shared" si="3"/>
        <v>900</v>
      </c>
      <c r="N23" s="99">
        <f t="shared" si="3"/>
        <v>0</v>
      </c>
      <c r="O23" s="100">
        <f t="shared" si="3"/>
        <v>0</v>
      </c>
      <c r="P23" s="101"/>
      <c r="Q23" s="101"/>
      <c r="R23" s="101"/>
      <c r="S23" s="83"/>
      <c r="T23" s="83"/>
    </row>
    <row r="24" spans="3:20" ht="14.25" thickBot="1" thickTop="1">
      <c r="C24" s="84"/>
      <c r="D24" s="102"/>
      <c r="E24" s="103"/>
      <c r="F24" s="104"/>
      <c r="G24" s="103"/>
      <c r="H24" s="101"/>
      <c r="I24" s="103"/>
      <c r="J24" s="101"/>
      <c r="K24" s="101"/>
      <c r="L24" s="101"/>
      <c r="M24" s="101"/>
      <c r="N24" s="101"/>
      <c r="O24" s="105"/>
      <c r="P24" s="101"/>
      <c r="Q24" s="101"/>
      <c r="R24" s="101"/>
      <c r="S24" s="83"/>
      <c r="T24" s="83">
        <f t="shared" si="2"/>
        <v>0</v>
      </c>
    </row>
    <row r="25" spans="3:20" ht="13.5" thickTop="1">
      <c r="C25" s="103"/>
      <c r="D25" s="85" t="s">
        <v>8</v>
      </c>
      <c r="E25" s="86"/>
      <c r="F25" s="87"/>
      <c r="G25" s="86"/>
      <c r="H25" s="106"/>
      <c r="I25" s="86"/>
      <c r="J25" s="90">
        <f aca="true" t="shared" si="4" ref="J25:Q25">+J21-J22</f>
        <v>131476</v>
      </c>
      <c r="K25" s="90">
        <f t="shared" si="4"/>
        <v>3050379</v>
      </c>
      <c r="L25" s="89">
        <f>+L21-L22</f>
        <v>1576482</v>
      </c>
      <c r="M25" s="90">
        <f t="shared" si="4"/>
        <v>5100</v>
      </c>
      <c r="N25" s="107">
        <f t="shared" si="4"/>
        <v>0</v>
      </c>
      <c r="O25" s="108">
        <f t="shared" si="4"/>
        <v>0</v>
      </c>
      <c r="P25" s="107">
        <f t="shared" si="4"/>
        <v>0</v>
      </c>
      <c r="Q25" s="106">
        <f t="shared" si="4"/>
        <v>0</v>
      </c>
      <c r="R25" s="101"/>
      <c r="S25" s="83"/>
      <c r="T25" s="83">
        <f t="shared" si="2"/>
        <v>4763437</v>
      </c>
    </row>
    <row r="26" spans="3:20" ht="12.75">
      <c r="C26" s="103"/>
      <c r="D26" s="109" t="s">
        <v>9</v>
      </c>
      <c r="E26" s="103"/>
      <c r="F26" s="104"/>
      <c r="G26" s="103"/>
      <c r="H26" s="101"/>
      <c r="I26" s="103"/>
      <c r="J26" s="110"/>
      <c r="K26" s="111"/>
      <c r="L26" s="105"/>
      <c r="M26" s="111"/>
      <c r="N26" s="112"/>
      <c r="O26" s="113"/>
      <c r="P26" s="112"/>
      <c r="Q26" s="101"/>
      <c r="R26" s="101"/>
      <c r="S26" s="83"/>
      <c r="T26" s="83">
        <f t="shared" si="2"/>
        <v>0</v>
      </c>
    </row>
    <row r="27" spans="3:20" s="114" customFormat="1" ht="12" customHeight="1">
      <c r="C27" s="115"/>
      <c r="D27" s="116" t="s">
        <v>21</v>
      </c>
      <c r="E27" s="117"/>
      <c r="F27" s="118"/>
      <c r="G27" s="117"/>
      <c r="H27" s="118"/>
      <c r="I27" s="117"/>
      <c r="J27" s="119">
        <f>J7-J8</f>
        <v>10628</v>
      </c>
      <c r="K27" s="119">
        <f>K7-K8</f>
        <v>1411659</v>
      </c>
      <c r="L27" s="119">
        <f>L7-L8</f>
        <v>1292082</v>
      </c>
      <c r="M27" s="119">
        <f>M7-M8</f>
        <v>0</v>
      </c>
      <c r="N27" s="120">
        <f>N7-N8</f>
        <v>0</v>
      </c>
      <c r="O27" s="121">
        <v>0</v>
      </c>
      <c r="P27" s="122">
        <v>0</v>
      </c>
      <c r="Q27" s="123"/>
      <c r="R27" s="123"/>
      <c r="S27" s="83"/>
      <c r="T27" s="83">
        <f t="shared" si="2"/>
        <v>2714369</v>
      </c>
    </row>
    <row r="28" spans="3:20" s="114" customFormat="1" ht="12" customHeight="1">
      <c r="C28" s="115"/>
      <c r="D28" s="116" t="s">
        <v>22</v>
      </c>
      <c r="E28" s="117"/>
      <c r="F28" s="118"/>
      <c r="G28" s="117"/>
      <c r="H28" s="118"/>
      <c r="I28" s="117"/>
      <c r="J28" s="119">
        <f>J9-J10</f>
        <v>0</v>
      </c>
      <c r="K28" s="119">
        <f>K9-K10</f>
        <v>400000</v>
      </c>
      <c r="L28" s="119">
        <f>L9-L10</f>
        <v>100000</v>
      </c>
      <c r="M28" s="119">
        <f>M9-M10</f>
        <v>0</v>
      </c>
      <c r="N28" s="120">
        <f>N9-N10</f>
        <v>0</v>
      </c>
      <c r="O28" s="121"/>
      <c r="P28" s="122"/>
      <c r="Q28" s="123"/>
      <c r="R28" s="123"/>
      <c r="S28" s="83"/>
      <c r="T28" s="83"/>
    </row>
    <row r="29" spans="3:20" s="114" customFormat="1" ht="12" customHeight="1">
      <c r="C29" s="115"/>
      <c r="D29" s="116" t="s">
        <v>59</v>
      </c>
      <c r="E29" s="117"/>
      <c r="F29" s="118"/>
      <c r="G29" s="117"/>
      <c r="H29" s="118"/>
      <c r="I29" s="117"/>
      <c r="J29" s="119">
        <f>J11-J12</f>
        <v>22100</v>
      </c>
      <c r="K29" s="119">
        <f>K11-K12</f>
        <v>969000</v>
      </c>
      <c r="L29" s="119">
        <f>L11-L12</f>
        <v>0</v>
      </c>
      <c r="M29" s="119">
        <f>M11-M12</f>
        <v>0</v>
      </c>
      <c r="N29" s="120">
        <f>N11-N12</f>
        <v>0</v>
      </c>
      <c r="O29" s="121"/>
      <c r="P29" s="122"/>
      <c r="Q29" s="123"/>
      <c r="R29" s="123"/>
      <c r="S29" s="83"/>
      <c r="T29" s="83"/>
    </row>
    <row r="30" spans="3:20" s="114" customFormat="1" ht="12" customHeight="1">
      <c r="C30" s="115"/>
      <c r="D30" s="116" t="s">
        <v>60</v>
      </c>
      <c r="E30" s="117"/>
      <c r="F30" s="118"/>
      <c r="G30" s="117"/>
      <c r="H30" s="118"/>
      <c r="I30" s="117"/>
      <c r="J30" s="119">
        <f>J13-J14</f>
        <v>0</v>
      </c>
      <c r="K30" s="119">
        <f>K13-K14</f>
        <v>153000</v>
      </c>
      <c r="L30" s="119">
        <f>L13-L14</f>
        <v>139400</v>
      </c>
      <c r="M30" s="119">
        <f>M13-M14</f>
        <v>5100</v>
      </c>
      <c r="N30" s="119">
        <f>N13-N14</f>
        <v>0</v>
      </c>
      <c r="O30" s="121"/>
      <c r="P30" s="122"/>
      <c r="Q30" s="123"/>
      <c r="R30" s="123"/>
      <c r="S30" s="83"/>
      <c r="T30" s="83"/>
    </row>
    <row r="31" spans="3:20" s="114" customFormat="1" ht="12" customHeight="1">
      <c r="C31" s="115"/>
      <c r="D31" s="116" t="s">
        <v>70</v>
      </c>
      <c r="E31" s="117"/>
      <c r="F31" s="118"/>
      <c r="G31" s="117"/>
      <c r="H31" s="118"/>
      <c r="I31" s="117"/>
      <c r="J31" s="119">
        <f>J15-J16</f>
        <v>54180</v>
      </c>
      <c r="K31" s="119">
        <f>K15-K16</f>
        <v>80720</v>
      </c>
      <c r="L31" s="119">
        <f>L15-L16</f>
        <v>0</v>
      </c>
      <c r="M31" s="119">
        <f>M15-M16</f>
        <v>0</v>
      </c>
      <c r="N31" s="119">
        <f>N15-N16</f>
        <v>0</v>
      </c>
      <c r="O31" s="121"/>
      <c r="P31" s="122"/>
      <c r="Q31" s="123"/>
      <c r="R31" s="123"/>
      <c r="S31" s="83"/>
      <c r="T31" s="83"/>
    </row>
    <row r="32" spans="3:20" s="114" customFormat="1" ht="12" customHeight="1">
      <c r="C32" s="115"/>
      <c r="D32" s="116" t="s">
        <v>71</v>
      </c>
      <c r="E32" s="117"/>
      <c r="F32" s="118"/>
      <c r="G32" s="117"/>
      <c r="H32" s="118"/>
      <c r="I32" s="117"/>
      <c r="J32" s="119">
        <f>J17-J18</f>
        <v>22068</v>
      </c>
      <c r="K32" s="119">
        <f>K17-K18</f>
        <v>0</v>
      </c>
      <c r="L32" s="119">
        <f>L17-L18</f>
        <v>0</v>
      </c>
      <c r="M32" s="119">
        <f>M17-M18</f>
        <v>0</v>
      </c>
      <c r="N32" s="119">
        <f>N17-N18</f>
        <v>0</v>
      </c>
      <c r="O32" s="121"/>
      <c r="P32" s="122"/>
      <c r="Q32" s="123"/>
      <c r="R32" s="123"/>
      <c r="S32" s="83"/>
      <c r="T32" s="83"/>
    </row>
    <row r="33" spans="3:20" s="114" customFormat="1" ht="13.5" customHeight="1" thickBot="1">
      <c r="C33" s="115"/>
      <c r="D33" s="124" t="s">
        <v>72</v>
      </c>
      <c r="E33" s="117"/>
      <c r="F33" s="118"/>
      <c r="G33" s="117"/>
      <c r="H33" s="118"/>
      <c r="I33" s="117"/>
      <c r="J33" s="119">
        <f>J19-J20</f>
        <v>22500</v>
      </c>
      <c r="K33" s="119">
        <f>K19-K20</f>
        <v>36000</v>
      </c>
      <c r="L33" s="119">
        <f>L19-L20</f>
        <v>45000</v>
      </c>
      <c r="M33" s="119">
        <f>M19-M20</f>
        <v>0</v>
      </c>
      <c r="N33" s="119">
        <f>N19-N20</f>
        <v>0</v>
      </c>
      <c r="O33" s="121">
        <v>0</v>
      </c>
      <c r="P33" s="122">
        <v>0</v>
      </c>
      <c r="Q33" s="123"/>
      <c r="R33" s="123"/>
      <c r="S33" s="83"/>
      <c r="T33" s="83">
        <f t="shared" si="2"/>
        <v>103500</v>
      </c>
    </row>
    <row r="34" spans="3:20" ht="13.5" hidden="1" thickBot="1">
      <c r="C34" s="103"/>
      <c r="D34" s="125" t="s">
        <v>10</v>
      </c>
      <c r="E34" s="126"/>
      <c r="F34" s="127"/>
      <c r="G34" s="126"/>
      <c r="H34" s="128"/>
      <c r="I34" s="126"/>
      <c r="J34" s="129">
        <v>0</v>
      </c>
      <c r="K34" s="129">
        <v>0</v>
      </c>
      <c r="L34" s="130"/>
      <c r="M34" s="129"/>
      <c r="N34" s="131"/>
      <c r="O34" s="132"/>
      <c r="P34" s="131"/>
      <c r="Q34" s="128"/>
      <c r="R34" s="101"/>
      <c r="S34" s="83"/>
      <c r="T34" s="83">
        <f t="shared" si="2"/>
        <v>0</v>
      </c>
    </row>
    <row r="35" spans="3:20" ht="14.25" thickBot="1" thickTop="1">
      <c r="C35" s="103"/>
      <c r="D35" s="73" t="s">
        <v>11</v>
      </c>
      <c r="E35" s="74"/>
      <c r="F35" s="75"/>
      <c r="G35" s="74"/>
      <c r="H35" s="81"/>
      <c r="I35" s="74"/>
      <c r="J35" s="79">
        <f>+J25-SUM(J27:J33)</f>
        <v>0</v>
      </c>
      <c r="K35" s="79">
        <f aca="true" t="shared" si="5" ref="K35:Q35">+K25-SUM(K27:K34)</f>
        <v>0</v>
      </c>
      <c r="L35" s="77">
        <f t="shared" si="5"/>
        <v>0</v>
      </c>
      <c r="M35" s="79">
        <f t="shared" si="5"/>
        <v>0</v>
      </c>
      <c r="N35" s="80">
        <f t="shared" si="5"/>
        <v>0</v>
      </c>
      <c r="O35" s="133">
        <f t="shared" si="5"/>
        <v>0</v>
      </c>
      <c r="P35" s="80">
        <f t="shared" si="5"/>
        <v>0</v>
      </c>
      <c r="Q35" s="81">
        <f t="shared" si="5"/>
        <v>0</v>
      </c>
      <c r="R35" s="101"/>
      <c r="S35" s="83"/>
      <c r="T35" s="83">
        <f t="shared" si="2"/>
        <v>0</v>
      </c>
    </row>
    <row r="36" spans="3:16" ht="13.5" thickTop="1">
      <c r="C36" s="103"/>
      <c r="D36" s="102"/>
      <c r="E36" s="103"/>
      <c r="F36" s="104"/>
      <c r="G36" s="103"/>
      <c r="H36" s="101"/>
      <c r="I36" s="103"/>
      <c r="J36" s="101"/>
      <c r="K36" s="101"/>
      <c r="L36" s="101"/>
      <c r="M36" s="101"/>
      <c r="N36" s="101"/>
      <c r="O36" s="101"/>
      <c r="P36" s="101"/>
    </row>
    <row r="37" spans="3:18" ht="15.75">
      <c r="C37" s="2" t="str">
        <f>C1</f>
        <v>Wydatki na projekty realizowane z niepodlegających zwrotowi środków ze źródeł zagranicznych</v>
      </c>
      <c r="D37" s="2"/>
      <c r="E37" s="2"/>
      <c r="F37" s="2"/>
      <c r="G37" s="3"/>
      <c r="Q37" s="5"/>
      <c r="R37" s="5"/>
    </row>
    <row r="38" spans="4:15" ht="15.75">
      <c r="D38" s="3"/>
      <c r="F38" s="3"/>
      <c r="G38" s="3"/>
      <c r="O38" s="7" t="s">
        <v>12</v>
      </c>
    </row>
    <row r="39" spans="11:16" ht="13.5" thickBot="1">
      <c r="K39" s="8">
        <f>+K40</f>
        <v>0</v>
      </c>
      <c r="L39" s="8">
        <f>+K40+L40</f>
        <v>0.03</v>
      </c>
      <c r="M39" s="8">
        <f>+L39+M40</f>
        <v>0.07</v>
      </c>
      <c r="N39" s="8">
        <f>+M39+N40</f>
        <v>0.1</v>
      </c>
      <c r="O39" s="8">
        <f>+N39+O40</f>
        <v>0.13</v>
      </c>
      <c r="P39" s="8">
        <f>+O39+P40</f>
        <v>0.16</v>
      </c>
    </row>
    <row r="40" spans="1:20" s="16" customFormat="1" ht="19.5" customHeight="1" thickBot="1" thickTop="1">
      <c r="A40" s="313" t="s">
        <v>26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14">
        <f>+'[1]prognozy-w2'!G51</f>
        <v>0.03</v>
      </c>
      <c r="M40" s="14">
        <f>+'[1]prognozy-w2'!H51</f>
        <v>0.04</v>
      </c>
      <c r="N40" s="14">
        <f>+'[1]prognozy-w2'!I51</f>
        <v>0.03</v>
      </c>
      <c r="O40" s="14">
        <f>+'[1]prognozy-w2'!J51</f>
        <v>0.03</v>
      </c>
      <c r="P40" s="15">
        <v>0.03</v>
      </c>
      <c r="R40" s="134"/>
      <c r="S40" s="135"/>
      <c r="T40" s="135"/>
    </row>
    <row r="41" spans="1:18" ht="16.5" customHeight="1" thickTop="1">
      <c r="A41" s="279" t="s">
        <v>30</v>
      </c>
      <c r="B41" s="259" t="s">
        <v>40</v>
      </c>
      <c r="C41" s="259" t="s">
        <v>41</v>
      </c>
      <c r="D41" s="261" t="s">
        <v>48</v>
      </c>
      <c r="E41" s="20" t="s">
        <v>31</v>
      </c>
      <c r="F41" s="21" t="s">
        <v>33</v>
      </c>
      <c r="G41" s="21"/>
      <c r="H41" s="21"/>
      <c r="I41" s="22" t="s">
        <v>1</v>
      </c>
      <c r="J41" s="173" t="s">
        <v>2</v>
      </c>
      <c r="K41" s="174"/>
      <c r="L41" s="174"/>
      <c r="M41" s="175"/>
      <c r="N41" s="175"/>
      <c r="O41" s="23"/>
      <c r="P41" s="24"/>
      <c r="R41" s="271" t="s">
        <v>37</v>
      </c>
    </row>
    <row r="42" spans="1:18" ht="18" customHeight="1" thickBot="1">
      <c r="A42" s="293"/>
      <c r="B42" s="260"/>
      <c r="C42" s="260"/>
      <c r="D42" s="262"/>
      <c r="E42" s="27" t="s">
        <v>32</v>
      </c>
      <c r="F42" s="28" t="s">
        <v>39</v>
      </c>
      <c r="G42" s="28"/>
      <c r="H42" s="28"/>
      <c r="I42" s="29" t="s">
        <v>3</v>
      </c>
      <c r="J42" s="30" t="str">
        <f>J6</f>
        <v>do 2009</v>
      </c>
      <c r="K42" s="30">
        <f>K6</f>
        <v>2009</v>
      </c>
      <c r="L42" s="30">
        <f>L6</f>
        <v>2010</v>
      </c>
      <c r="M42" s="30">
        <f>M6</f>
        <v>2011</v>
      </c>
      <c r="N42" s="30">
        <f>N6</f>
        <v>2012</v>
      </c>
      <c r="O42" s="31">
        <f>+N42+1</f>
        <v>2013</v>
      </c>
      <c r="P42" s="32">
        <f>+O42+1</f>
        <v>2014</v>
      </c>
      <c r="R42" s="290"/>
    </row>
    <row r="43" spans="1:20" ht="17.25" customHeight="1" thickTop="1">
      <c r="A43" s="296"/>
      <c r="B43" s="298"/>
      <c r="C43" s="304"/>
      <c r="D43" s="307"/>
      <c r="E43" s="264"/>
      <c r="F43" s="138"/>
      <c r="G43" s="138"/>
      <c r="H43" s="138"/>
      <c r="I43" s="139" t="s">
        <v>4</v>
      </c>
      <c r="J43" s="140"/>
      <c r="K43" s="140"/>
      <c r="L43" s="140"/>
      <c r="M43" s="140"/>
      <c r="N43" s="141"/>
      <c r="O43" s="140"/>
      <c r="P43" s="142"/>
      <c r="Q43" s="4"/>
      <c r="R43" s="291"/>
      <c r="S43" s="83"/>
      <c r="T43" s="83">
        <f aca="true" t="shared" si="6" ref="T43:T58">SUM(J43:Q43)</f>
        <v>0</v>
      </c>
    </row>
    <row r="44" spans="1:20" s="114" customFormat="1" ht="17.25" customHeight="1" thickBot="1">
      <c r="A44" s="297"/>
      <c r="B44" s="299"/>
      <c r="C44" s="303"/>
      <c r="D44" s="308"/>
      <c r="E44" s="265"/>
      <c r="F44" s="143"/>
      <c r="G44" s="143"/>
      <c r="H44" s="143"/>
      <c r="I44" s="46" t="s">
        <v>53</v>
      </c>
      <c r="J44" s="144"/>
      <c r="K44" s="144"/>
      <c r="L44" s="144"/>
      <c r="M44" s="144"/>
      <c r="N44" s="144"/>
      <c r="O44" s="144"/>
      <c r="P44" s="145"/>
      <c r="Q44" s="146"/>
      <c r="R44" s="292"/>
      <c r="S44" s="83"/>
      <c r="T44" s="83">
        <f t="shared" si="6"/>
        <v>0</v>
      </c>
    </row>
    <row r="45" spans="1:20" s="114" customFormat="1" ht="18" customHeight="1" hidden="1">
      <c r="A45" s="300"/>
      <c r="B45" s="302"/>
      <c r="C45" s="304"/>
      <c r="D45" s="305"/>
      <c r="E45" s="264"/>
      <c r="F45" s="138"/>
      <c r="G45" s="147"/>
      <c r="H45" s="147"/>
      <c r="I45" s="148"/>
      <c r="J45" s="138"/>
      <c r="K45" s="138"/>
      <c r="L45" s="138"/>
      <c r="M45" s="138"/>
      <c r="N45" s="149"/>
      <c r="O45" s="138"/>
      <c r="P45" s="150"/>
      <c r="Q45" s="146"/>
      <c r="R45" s="294"/>
      <c r="S45" s="83"/>
      <c r="T45" s="83"/>
    </row>
    <row r="46" spans="1:20" s="114" customFormat="1" ht="20.25" customHeight="1" hidden="1">
      <c r="A46" s="301"/>
      <c r="B46" s="303"/>
      <c r="C46" s="303"/>
      <c r="D46" s="306"/>
      <c r="E46" s="265"/>
      <c r="F46" s="147"/>
      <c r="G46" s="147"/>
      <c r="H46" s="147"/>
      <c r="I46" s="152"/>
      <c r="J46" s="144"/>
      <c r="K46" s="144"/>
      <c r="L46" s="144"/>
      <c r="M46" s="153"/>
      <c r="N46" s="153"/>
      <c r="O46" s="153"/>
      <c r="P46" s="154"/>
      <c r="Q46" s="146"/>
      <c r="R46" s="295"/>
      <c r="S46" s="83"/>
      <c r="T46" s="83"/>
    </row>
    <row r="47" spans="1:20" ht="13.5" customHeight="1" hidden="1">
      <c r="A47" s="155"/>
      <c r="B47" s="136"/>
      <c r="C47" s="136"/>
      <c r="D47" s="156"/>
      <c r="E47" s="137"/>
      <c r="F47" s="140"/>
      <c r="G47" s="140"/>
      <c r="H47" s="140"/>
      <c r="I47" s="157"/>
      <c r="J47" s="140"/>
      <c r="K47" s="140"/>
      <c r="L47" s="140"/>
      <c r="M47" s="140"/>
      <c r="N47" s="141"/>
      <c r="O47" s="140"/>
      <c r="P47" s="142"/>
      <c r="R47" s="151"/>
      <c r="S47" s="83"/>
      <c r="T47" s="83"/>
    </row>
    <row r="48" spans="3:20" ht="14.25" thickBot="1" thickTop="1">
      <c r="C48" s="158"/>
      <c r="D48" s="159" t="s">
        <v>6</v>
      </c>
      <c r="E48" s="74"/>
      <c r="F48" s="75"/>
      <c r="G48" s="76"/>
      <c r="H48" s="77"/>
      <c r="I48" s="78"/>
      <c r="J48" s="79"/>
      <c r="K48" s="79"/>
      <c r="L48" s="77"/>
      <c r="M48" s="77"/>
      <c r="N48" s="80"/>
      <c r="O48" s="81" t="e">
        <f>+#REF!</f>
        <v>#REF!</v>
      </c>
      <c r="P48" s="80" t="e">
        <f>+#REF!</f>
        <v>#REF!</v>
      </c>
      <c r="R48" s="160"/>
      <c r="S48" s="83"/>
      <c r="T48" s="83" t="e">
        <f t="shared" si="6"/>
        <v>#REF!</v>
      </c>
    </row>
    <row r="49" spans="3:20" ht="14.25" thickBot="1" thickTop="1">
      <c r="C49" s="161"/>
      <c r="D49" s="162" t="s">
        <v>7</v>
      </c>
      <c r="E49" s="160"/>
      <c r="F49" s="163"/>
      <c r="G49" s="164"/>
      <c r="H49" s="165"/>
      <c r="I49" s="160"/>
      <c r="J49" s="90"/>
      <c r="K49" s="90"/>
      <c r="L49" s="90"/>
      <c r="M49" s="90"/>
      <c r="N49" s="107"/>
      <c r="O49" s="81" t="e">
        <f>+#REF!</f>
        <v>#REF!</v>
      </c>
      <c r="P49" s="80" t="e">
        <f>+#REF!</f>
        <v>#REF!</v>
      </c>
      <c r="R49" s="103"/>
      <c r="S49" s="83"/>
      <c r="T49" s="83" t="e">
        <f t="shared" si="6"/>
        <v>#REF!</v>
      </c>
    </row>
    <row r="50" spans="3:20" ht="19.5" thickBot="1" thickTop="1">
      <c r="C50" s="84"/>
      <c r="D50" s="92" t="s">
        <v>73</v>
      </c>
      <c r="E50" s="166"/>
      <c r="F50" s="167"/>
      <c r="G50" s="166"/>
      <c r="H50" s="168"/>
      <c r="I50" s="169"/>
      <c r="J50" s="170"/>
      <c r="K50" s="170"/>
      <c r="L50" s="170"/>
      <c r="M50" s="170"/>
      <c r="N50" s="171"/>
      <c r="O50" s="101"/>
      <c r="P50" s="101"/>
      <c r="R50" s="103"/>
      <c r="S50" s="83"/>
      <c r="T50" s="83"/>
    </row>
    <row r="51" spans="3:20" ht="14.25" thickBot="1" thickTop="1">
      <c r="C51" s="84"/>
      <c r="D51" s="102"/>
      <c r="E51" s="103"/>
      <c r="F51" s="104"/>
      <c r="G51" s="103"/>
      <c r="H51" s="101"/>
      <c r="I51" s="103"/>
      <c r="J51" s="101"/>
      <c r="K51" s="101"/>
      <c r="L51" s="101"/>
      <c r="M51" s="101"/>
      <c r="N51" s="101"/>
      <c r="O51" s="101"/>
      <c r="P51" s="101"/>
      <c r="S51" s="83"/>
      <c r="T51" s="83">
        <f t="shared" si="6"/>
        <v>0</v>
      </c>
    </row>
    <row r="52" spans="3:20" ht="13.5" thickTop="1">
      <c r="C52" s="103"/>
      <c r="D52" s="85" t="s">
        <v>8</v>
      </c>
      <c r="E52" s="86"/>
      <c r="F52" s="87"/>
      <c r="G52" s="86"/>
      <c r="H52" s="106"/>
      <c r="I52" s="86"/>
      <c r="J52" s="90"/>
      <c r="K52" s="90"/>
      <c r="L52" s="89"/>
      <c r="M52" s="90"/>
      <c r="N52" s="107"/>
      <c r="O52" s="108" t="e">
        <f>+O48-O49</f>
        <v>#REF!</v>
      </c>
      <c r="P52" s="172" t="e">
        <f>+P48-P49</f>
        <v>#REF!</v>
      </c>
      <c r="S52" s="83"/>
      <c r="T52" s="83" t="e">
        <f t="shared" si="6"/>
        <v>#REF!</v>
      </c>
    </row>
    <row r="53" spans="3:20" ht="12.75">
      <c r="C53" s="103"/>
      <c r="D53" s="109" t="s">
        <v>9</v>
      </c>
      <c r="E53" s="103"/>
      <c r="F53" s="104"/>
      <c r="G53" s="103"/>
      <c r="H53" s="101"/>
      <c r="I53" s="103"/>
      <c r="J53" s="110"/>
      <c r="K53" s="111"/>
      <c r="L53" s="105"/>
      <c r="M53" s="111"/>
      <c r="N53" s="112"/>
      <c r="O53" s="113"/>
      <c r="P53" s="176"/>
      <c r="S53" s="83"/>
      <c r="T53" s="83">
        <f t="shared" si="6"/>
        <v>0</v>
      </c>
    </row>
    <row r="54" spans="3:20" s="114" customFormat="1" ht="13.5" thickBot="1">
      <c r="C54" s="115"/>
      <c r="D54" s="116"/>
      <c r="E54" s="117"/>
      <c r="F54" s="118"/>
      <c r="G54" s="117"/>
      <c r="H54" s="118"/>
      <c r="I54" s="117"/>
      <c r="J54" s="119"/>
      <c r="K54" s="119"/>
      <c r="L54" s="177"/>
      <c r="M54" s="119"/>
      <c r="N54" s="122"/>
      <c r="O54" s="121">
        <f>O43-O44</f>
        <v>0</v>
      </c>
      <c r="P54" s="122">
        <f>P43-P44</f>
        <v>0</v>
      </c>
      <c r="Q54" s="146"/>
      <c r="R54" s="146"/>
      <c r="S54" s="83"/>
      <c r="T54" s="83">
        <f t="shared" si="6"/>
        <v>0</v>
      </c>
    </row>
    <row r="55" spans="3:20" s="114" customFormat="1" ht="13.5" hidden="1" thickBot="1">
      <c r="C55" s="115"/>
      <c r="D55" s="178" t="s">
        <v>27</v>
      </c>
      <c r="E55" s="115"/>
      <c r="F55" s="123"/>
      <c r="G55" s="115"/>
      <c r="H55" s="123"/>
      <c r="I55" s="115"/>
      <c r="J55" s="147">
        <f aca="true" t="shared" si="7" ref="J55:P55">J45-J46</f>
        <v>0</v>
      </c>
      <c r="K55" s="147">
        <f t="shared" si="7"/>
        <v>0</v>
      </c>
      <c r="L55" s="179">
        <f t="shared" si="7"/>
        <v>0</v>
      </c>
      <c r="M55" s="147">
        <f t="shared" si="7"/>
        <v>0</v>
      </c>
      <c r="N55" s="122">
        <f t="shared" si="7"/>
        <v>0</v>
      </c>
      <c r="O55" s="121">
        <f t="shared" si="7"/>
        <v>0</v>
      </c>
      <c r="P55" s="122">
        <f t="shared" si="7"/>
        <v>0</v>
      </c>
      <c r="S55" s="83"/>
      <c r="T55" s="83">
        <f t="shared" si="6"/>
        <v>0</v>
      </c>
    </row>
    <row r="56" spans="3:20" s="114" customFormat="1" ht="13.5" hidden="1" thickBot="1">
      <c r="C56" s="115"/>
      <c r="D56" s="178" t="s">
        <v>28</v>
      </c>
      <c r="E56" s="115"/>
      <c r="F56" s="123"/>
      <c r="G56" s="115"/>
      <c r="H56" s="123"/>
      <c r="I56" s="115"/>
      <c r="J56" s="147" t="e">
        <f>J47-#REF!</f>
        <v>#REF!</v>
      </c>
      <c r="K56" s="147" t="e">
        <f>K47-#REF!</f>
        <v>#REF!</v>
      </c>
      <c r="L56" s="179" t="e">
        <f>L47-#REF!</f>
        <v>#REF!</v>
      </c>
      <c r="M56" s="147" t="e">
        <f>M47-#REF!</f>
        <v>#REF!</v>
      </c>
      <c r="N56" s="122" t="e">
        <f>N47-#REF!</f>
        <v>#REF!</v>
      </c>
      <c r="O56" s="121" t="e">
        <f>O47-#REF!</f>
        <v>#REF!</v>
      </c>
      <c r="P56" s="122" t="e">
        <f>P47-#REF!</f>
        <v>#REF!</v>
      </c>
      <c r="S56" s="83"/>
      <c r="T56" s="83" t="e">
        <f t="shared" si="6"/>
        <v>#REF!</v>
      </c>
    </row>
    <row r="57" spans="3:20" ht="13.5" hidden="1" thickBot="1">
      <c r="C57" s="103"/>
      <c r="D57" s="125" t="s">
        <v>10</v>
      </c>
      <c r="E57" s="126"/>
      <c r="F57" s="127"/>
      <c r="G57" s="126"/>
      <c r="H57" s="128"/>
      <c r="I57" s="126"/>
      <c r="J57" s="129"/>
      <c r="K57" s="129"/>
      <c r="L57" s="130"/>
      <c r="M57" s="129"/>
      <c r="N57" s="131"/>
      <c r="O57" s="132"/>
      <c r="P57" s="180"/>
      <c r="S57" s="83"/>
      <c r="T57" s="83">
        <f t="shared" si="6"/>
        <v>0</v>
      </c>
    </row>
    <row r="58" spans="3:20" ht="14.25" thickBot="1" thickTop="1">
      <c r="C58" s="103"/>
      <c r="D58" s="73" t="s">
        <v>11</v>
      </c>
      <c r="E58" s="74"/>
      <c r="F58" s="75"/>
      <c r="G58" s="74"/>
      <c r="H58" s="81"/>
      <c r="I58" s="74"/>
      <c r="J58" s="79"/>
      <c r="K58" s="79"/>
      <c r="L58" s="77"/>
      <c r="M58" s="79"/>
      <c r="N58" s="80"/>
      <c r="O58" s="133" t="e">
        <f>+O52-SUM(O54:O57)</f>
        <v>#REF!</v>
      </c>
      <c r="P58" s="181" t="e">
        <f>+P52-SUM(P54:P57)</f>
        <v>#REF!</v>
      </c>
      <c r="S58" s="83"/>
      <c r="T58" s="83" t="e">
        <f t="shared" si="6"/>
        <v>#REF!</v>
      </c>
    </row>
    <row r="59" spans="3:16" ht="13.5" thickTop="1">
      <c r="C59" s="103"/>
      <c r="D59" s="102"/>
      <c r="E59" s="103"/>
      <c r="F59" s="104"/>
      <c r="G59" s="103"/>
      <c r="H59" s="101"/>
      <c r="I59" s="103"/>
      <c r="J59" s="101"/>
      <c r="K59" s="101"/>
      <c r="L59" s="101"/>
      <c r="M59" s="101"/>
      <c r="N59" s="101"/>
      <c r="O59" s="101"/>
      <c r="P59" s="101"/>
    </row>
    <row r="60" spans="3:18" ht="15.75">
      <c r="C60" s="315" t="str">
        <f>C1</f>
        <v>Wydatki na projekty realizowane z niepodlegających zwrotowi środków ze źródeł zagranicznych</v>
      </c>
      <c r="D60" s="315"/>
      <c r="E60" s="315"/>
      <c r="F60" s="315"/>
      <c r="G60" s="315"/>
      <c r="H60" s="315"/>
      <c r="I60" s="315"/>
      <c r="J60" s="315"/>
      <c r="K60" s="315"/>
      <c r="Q60" s="5"/>
      <c r="R60" s="5"/>
    </row>
    <row r="61" spans="4:15" ht="15.75">
      <c r="D61" s="3"/>
      <c r="F61" s="3"/>
      <c r="G61" s="3"/>
      <c r="O61" s="7" t="s">
        <v>13</v>
      </c>
    </row>
    <row r="62" spans="11:16" ht="11.25" customHeight="1" thickBot="1">
      <c r="K62" s="8">
        <f>+K63</f>
        <v>0</v>
      </c>
      <c r="L62" s="8" t="e">
        <f>+K63+L63</f>
        <v>#REF!</v>
      </c>
      <c r="M62" s="8" t="e">
        <f>+L62+M63</f>
        <v>#REF!</v>
      </c>
      <c r="N62" s="8" t="e">
        <f>+M62+N63</f>
        <v>#REF!</v>
      </c>
      <c r="O62" s="8" t="e">
        <f>+N62+O63</f>
        <v>#REF!</v>
      </c>
      <c r="P62" s="8" t="e">
        <f>+O62+P63</f>
        <v>#REF!</v>
      </c>
    </row>
    <row r="63" spans="1:20" s="16" customFormat="1" ht="16.5" customHeight="1" thickBot="1" thickTop="1">
      <c r="A63" s="266" t="s">
        <v>25</v>
      </c>
      <c r="B63" s="267"/>
      <c r="C63" s="267"/>
      <c r="D63" s="267"/>
      <c r="E63" s="10"/>
      <c r="F63" s="11"/>
      <c r="G63" s="10"/>
      <c r="H63" s="12"/>
      <c r="I63" s="13"/>
      <c r="J63" s="13"/>
      <c r="K63" s="14"/>
      <c r="L63" s="14" t="e">
        <f>+'[1]prognozy-w2'!G90</f>
        <v>#REF!</v>
      </c>
      <c r="M63" s="14" t="e">
        <f>+'[1]prognozy-w2'!H90</f>
        <v>#REF!</v>
      </c>
      <c r="N63" s="14" t="e">
        <f>+'[1]prognozy-w2'!I90</f>
        <v>#REF!</v>
      </c>
      <c r="O63" s="14" t="e">
        <f>+'[1]prognozy-w2'!J90</f>
        <v>#REF!</v>
      </c>
      <c r="P63" s="15">
        <v>0.03</v>
      </c>
      <c r="R63" s="17"/>
      <c r="S63" s="135"/>
      <c r="T63" s="135"/>
    </row>
    <row r="64" spans="1:18" ht="15" customHeight="1" thickTop="1">
      <c r="A64" s="279" t="s">
        <v>30</v>
      </c>
      <c r="B64" s="259" t="s">
        <v>40</v>
      </c>
      <c r="C64" s="259" t="s">
        <v>41</v>
      </c>
      <c r="D64" s="261" t="s">
        <v>48</v>
      </c>
      <c r="E64" s="20" t="s">
        <v>31</v>
      </c>
      <c r="F64" s="21" t="s">
        <v>33</v>
      </c>
      <c r="G64" s="21"/>
      <c r="H64" s="21"/>
      <c r="I64" s="22" t="s">
        <v>1</v>
      </c>
      <c r="J64" s="173" t="s">
        <v>2</v>
      </c>
      <c r="K64" s="174"/>
      <c r="L64" s="174"/>
      <c r="M64" s="175"/>
      <c r="N64" s="175"/>
      <c r="O64" s="23"/>
      <c r="P64" s="24"/>
      <c r="R64" s="271" t="s">
        <v>37</v>
      </c>
    </row>
    <row r="65" spans="1:18" ht="17.25" customHeight="1" thickBot="1">
      <c r="A65" s="293"/>
      <c r="B65" s="260"/>
      <c r="C65" s="260"/>
      <c r="D65" s="262"/>
      <c r="E65" s="27" t="s">
        <v>32</v>
      </c>
      <c r="F65" s="28" t="s">
        <v>39</v>
      </c>
      <c r="G65" s="28"/>
      <c r="H65" s="28"/>
      <c r="I65" s="29" t="s">
        <v>3</v>
      </c>
      <c r="J65" s="30" t="str">
        <f>J6</f>
        <v>do 2009</v>
      </c>
      <c r="K65" s="30">
        <f>K6</f>
        <v>2009</v>
      </c>
      <c r="L65" s="30">
        <f>L6</f>
        <v>2010</v>
      </c>
      <c r="M65" s="30">
        <f>M6</f>
        <v>2011</v>
      </c>
      <c r="N65" s="30">
        <f>N6</f>
        <v>2012</v>
      </c>
      <c r="O65" s="31">
        <f>+N65+1</f>
        <v>2013</v>
      </c>
      <c r="P65" s="32">
        <f>+O65+1</f>
        <v>2014</v>
      </c>
      <c r="R65" s="290"/>
    </row>
    <row r="66" spans="1:20" s="183" customFormat="1" ht="13.5" thickTop="1">
      <c r="A66" s="318"/>
      <c r="B66" s="320"/>
      <c r="C66" s="311"/>
      <c r="D66" s="322"/>
      <c r="E66" s="324"/>
      <c r="F66" s="111"/>
      <c r="G66" s="111"/>
      <c r="H66" s="111"/>
      <c r="I66" s="139" t="s">
        <v>4</v>
      </c>
      <c r="J66" s="111"/>
      <c r="K66" s="111"/>
      <c r="L66" s="111"/>
      <c r="M66" s="111"/>
      <c r="N66" s="105"/>
      <c r="O66" s="105" t="e">
        <f>+#REF!+#REF!+#REF!</f>
        <v>#REF!</v>
      </c>
      <c r="P66" s="182" t="e">
        <f>+#REF!+#REF!+#REF!</f>
        <v>#REF!</v>
      </c>
      <c r="R66" s="309"/>
      <c r="S66" s="83"/>
      <c r="T66" s="83" t="e">
        <f aca="true" t="shared" si="8" ref="T66:T76">SUM(J66:Q66)</f>
        <v>#REF!</v>
      </c>
    </row>
    <row r="67" spans="1:20" s="114" customFormat="1" ht="14.25" customHeight="1" thickBot="1">
      <c r="A67" s="319"/>
      <c r="B67" s="321"/>
      <c r="C67" s="312"/>
      <c r="D67" s="323"/>
      <c r="E67" s="325"/>
      <c r="F67" s="143"/>
      <c r="G67" s="143"/>
      <c r="H67" s="184"/>
      <c r="I67" s="46" t="s">
        <v>53</v>
      </c>
      <c r="J67" s="185"/>
      <c r="K67" s="186"/>
      <c r="L67" s="186"/>
      <c r="M67" s="186"/>
      <c r="N67" s="187"/>
      <c r="O67" s="187" t="e">
        <f>+#REF!+#REF!+#REF!</f>
        <v>#REF!</v>
      </c>
      <c r="P67" s="188" t="e">
        <f>+#REF!+#REF!+#REF!</f>
        <v>#REF!</v>
      </c>
      <c r="R67" s="310"/>
      <c r="S67" s="83"/>
      <c r="T67" s="83" t="e">
        <f t="shared" si="8"/>
        <v>#REF!</v>
      </c>
    </row>
    <row r="68" spans="3:20" ht="14.25" thickBot="1" thickTop="1">
      <c r="C68" s="158"/>
      <c r="D68" s="159" t="s">
        <v>6</v>
      </c>
      <c r="E68" s="74"/>
      <c r="F68" s="75"/>
      <c r="G68" s="76"/>
      <c r="H68" s="77"/>
      <c r="I68" s="78"/>
      <c r="J68" s="79"/>
      <c r="K68" s="79"/>
      <c r="L68" s="77"/>
      <c r="M68" s="77"/>
      <c r="N68" s="80"/>
      <c r="O68" s="81" t="e">
        <f>+#REF!+O66</f>
        <v>#REF!</v>
      </c>
      <c r="P68" s="80" t="e">
        <f>+#REF!+P66</f>
        <v>#REF!</v>
      </c>
      <c r="R68" s="160"/>
      <c r="S68" s="83"/>
      <c r="T68" s="83" t="e">
        <f t="shared" si="8"/>
        <v>#REF!</v>
      </c>
    </row>
    <row r="69" spans="3:20" ht="14.25" thickBot="1" thickTop="1">
      <c r="C69" s="161"/>
      <c r="D69" s="85" t="s">
        <v>7</v>
      </c>
      <c r="E69" s="86"/>
      <c r="F69" s="87"/>
      <c r="G69" s="88"/>
      <c r="H69" s="89"/>
      <c r="I69" s="86"/>
      <c r="J69" s="90"/>
      <c r="K69" s="90"/>
      <c r="L69" s="89"/>
      <c r="M69" s="89"/>
      <c r="N69" s="189"/>
      <c r="O69" s="81" t="e">
        <f>+#REF!+O67</f>
        <v>#REF!</v>
      </c>
      <c r="P69" s="80" t="e">
        <f>+#REF!+P67</f>
        <v>#REF!</v>
      </c>
      <c r="R69" s="103"/>
      <c r="S69" s="83"/>
      <c r="T69" s="83" t="e">
        <f t="shared" si="8"/>
        <v>#REF!</v>
      </c>
    </row>
    <row r="70" spans="3:20" ht="19.5" thickBot="1" thickTop="1">
      <c r="C70" s="84"/>
      <c r="D70" s="92" t="s">
        <v>73</v>
      </c>
      <c r="E70" s="166"/>
      <c r="F70" s="167"/>
      <c r="G70" s="166"/>
      <c r="H70" s="168"/>
      <c r="I70" s="169"/>
      <c r="J70" s="190"/>
      <c r="K70" s="190"/>
      <c r="L70" s="191"/>
      <c r="M70" s="192"/>
      <c r="N70" s="193"/>
      <c r="O70" s="101"/>
      <c r="P70" s="101"/>
      <c r="R70" s="103"/>
      <c r="S70" s="83"/>
      <c r="T70" s="83"/>
    </row>
    <row r="71" spans="3:20" ht="14.25" thickBot="1" thickTop="1">
      <c r="C71" s="84"/>
      <c r="D71" s="102"/>
      <c r="E71" s="103"/>
      <c r="F71" s="104"/>
      <c r="G71" s="103"/>
      <c r="H71" s="101"/>
      <c r="I71" s="103"/>
      <c r="J71" s="101"/>
      <c r="K71" s="101"/>
      <c r="L71" s="101"/>
      <c r="M71" s="101"/>
      <c r="N71" s="101"/>
      <c r="O71" s="101"/>
      <c r="P71" s="101"/>
      <c r="S71" s="83"/>
      <c r="T71" s="83">
        <f t="shared" si="8"/>
        <v>0</v>
      </c>
    </row>
    <row r="72" spans="3:20" ht="13.5" thickTop="1">
      <c r="C72" s="103"/>
      <c r="D72" s="85" t="s">
        <v>8</v>
      </c>
      <c r="E72" s="86"/>
      <c r="F72" s="87"/>
      <c r="G72" s="86"/>
      <c r="H72" s="106"/>
      <c r="I72" s="86"/>
      <c r="J72" s="90"/>
      <c r="K72" s="90"/>
      <c r="L72" s="89"/>
      <c r="M72" s="90"/>
      <c r="N72" s="107"/>
      <c r="O72" s="108" t="e">
        <f>+O68-O69</f>
        <v>#REF!</v>
      </c>
      <c r="P72" s="172" t="e">
        <f>+P68-P69</f>
        <v>#REF!</v>
      </c>
      <c r="S72" s="83"/>
      <c r="T72" s="83" t="e">
        <f t="shared" si="8"/>
        <v>#REF!</v>
      </c>
    </row>
    <row r="73" spans="3:20" ht="12.75">
      <c r="C73" s="103"/>
      <c r="D73" s="109" t="s">
        <v>9</v>
      </c>
      <c r="E73" s="103"/>
      <c r="F73" s="104"/>
      <c r="G73" s="103"/>
      <c r="H73" s="101"/>
      <c r="I73" s="103"/>
      <c r="J73" s="110"/>
      <c r="K73" s="111"/>
      <c r="L73" s="105"/>
      <c r="M73" s="111"/>
      <c r="N73" s="112"/>
      <c r="O73" s="113"/>
      <c r="P73" s="182"/>
      <c r="S73" s="83"/>
      <c r="T73" s="83">
        <f t="shared" si="8"/>
        <v>0</v>
      </c>
    </row>
    <row r="74" spans="3:20" s="114" customFormat="1" ht="13.5" thickBot="1">
      <c r="C74" s="115"/>
      <c r="D74" s="116"/>
      <c r="E74" s="117"/>
      <c r="F74" s="118"/>
      <c r="G74" s="117"/>
      <c r="H74" s="118"/>
      <c r="I74" s="117"/>
      <c r="J74" s="119"/>
      <c r="K74" s="119"/>
      <c r="L74" s="177"/>
      <c r="M74" s="119"/>
      <c r="N74" s="122"/>
      <c r="O74" s="121" t="e">
        <f>#REF!-#REF!</f>
        <v>#REF!</v>
      </c>
      <c r="P74" s="122" t="e">
        <f>#REF!-#REF!</f>
        <v>#REF!</v>
      </c>
      <c r="S74" s="83"/>
      <c r="T74" s="83" t="e">
        <f t="shared" si="8"/>
        <v>#REF!</v>
      </c>
    </row>
    <row r="75" spans="3:20" ht="13.5" hidden="1" thickBot="1">
      <c r="C75" s="103"/>
      <c r="D75" s="125" t="s">
        <v>10</v>
      </c>
      <c r="E75" s="126"/>
      <c r="F75" s="127"/>
      <c r="G75" s="126"/>
      <c r="H75" s="128"/>
      <c r="I75" s="126"/>
      <c r="J75" s="129"/>
      <c r="K75" s="129"/>
      <c r="L75" s="130"/>
      <c r="M75" s="129"/>
      <c r="N75" s="131"/>
      <c r="O75" s="132"/>
      <c r="P75" s="180"/>
      <c r="S75" s="83"/>
      <c r="T75" s="83">
        <f t="shared" si="8"/>
        <v>0</v>
      </c>
    </row>
    <row r="76" spans="3:20" ht="14.25" thickBot="1" thickTop="1">
      <c r="C76" s="103"/>
      <c r="D76" s="73" t="s">
        <v>11</v>
      </c>
      <c r="E76" s="74"/>
      <c r="F76" s="75"/>
      <c r="G76" s="74"/>
      <c r="H76" s="81"/>
      <c r="I76" s="74"/>
      <c r="J76" s="79"/>
      <c r="K76" s="79"/>
      <c r="L76" s="77"/>
      <c r="M76" s="79"/>
      <c r="N76" s="80"/>
      <c r="O76" s="133" t="e">
        <f>+O72-SUM(O74:O75)</f>
        <v>#REF!</v>
      </c>
      <c r="P76" s="80" t="e">
        <f>+P72-SUM(P74:P75)</f>
        <v>#REF!</v>
      </c>
      <c r="S76" s="83"/>
      <c r="T76" s="83" t="e">
        <f t="shared" si="8"/>
        <v>#REF!</v>
      </c>
    </row>
    <row r="77" spans="3:16" ht="13.5" thickTop="1">
      <c r="C77" s="103"/>
      <c r="D77" s="102"/>
      <c r="E77" s="103"/>
      <c r="F77" s="104"/>
      <c r="G77" s="103"/>
      <c r="H77" s="101"/>
      <c r="I77" s="103"/>
      <c r="J77" s="101"/>
      <c r="K77" s="101"/>
      <c r="L77" s="101"/>
      <c r="M77" s="101"/>
      <c r="N77" s="101"/>
      <c r="O77" s="101"/>
      <c r="P77" s="101"/>
    </row>
    <row r="78" spans="3:18" ht="15.75">
      <c r="C78" s="316" t="str">
        <f>C1</f>
        <v>Wydatki na projekty realizowane z niepodlegających zwrotowi środków ze źródeł zagranicznych</v>
      </c>
      <c r="D78" s="317"/>
      <c r="E78" s="317"/>
      <c r="F78" s="317"/>
      <c r="G78" s="317"/>
      <c r="H78" s="317"/>
      <c r="I78" s="317"/>
      <c r="J78" s="317"/>
      <c r="K78" s="317"/>
      <c r="L78" s="101"/>
      <c r="M78" s="101"/>
      <c r="N78" s="101"/>
      <c r="O78" s="101"/>
      <c r="P78" s="101"/>
      <c r="Q78" s="5"/>
      <c r="R78" s="5"/>
    </row>
    <row r="79" spans="3:16" ht="12.75">
      <c r="C79" s="103"/>
      <c r="D79" s="102"/>
      <c r="E79" s="103"/>
      <c r="F79" s="104"/>
      <c r="G79" s="103"/>
      <c r="H79" s="101"/>
      <c r="I79" s="103"/>
      <c r="J79" s="101"/>
      <c r="K79" s="101"/>
      <c r="L79" s="101"/>
      <c r="M79" s="101"/>
      <c r="N79" s="101"/>
      <c r="O79" s="101"/>
      <c r="P79" s="101"/>
    </row>
    <row r="80" spans="3:16" ht="12.75">
      <c r="C80" s="103"/>
      <c r="D80" s="102"/>
      <c r="E80" s="103"/>
      <c r="F80" s="104"/>
      <c r="G80" s="103"/>
      <c r="H80" s="101"/>
      <c r="I80" s="103"/>
      <c r="J80" s="101"/>
      <c r="K80" s="101"/>
      <c r="L80" s="104"/>
      <c r="M80" s="101"/>
      <c r="N80" s="101"/>
      <c r="O80" s="101"/>
      <c r="P80" s="101"/>
    </row>
    <row r="81" spans="3:16" ht="13.5" customHeight="1" thickBot="1">
      <c r="C81" s="103"/>
      <c r="D81" s="102"/>
      <c r="E81" s="103"/>
      <c r="F81" s="104"/>
      <c r="G81" s="103"/>
      <c r="H81" s="101"/>
      <c r="I81" s="103"/>
      <c r="J81" s="101"/>
      <c r="K81" s="101"/>
      <c r="L81" s="101"/>
      <c r="M81" s="101"/>
      <c r="N81" s="101"/>
      <c r="O81" s="7" t="s">
        <v>15</v>
      </c>
      <c r="P81" s="101"/>
    </row>
    <row r="82" spans="4:20" s="103" customFormat="1" ht="17.25" thickBot="1" thickTop="1">
      <c r="D82" s="194" t="s">
        <v>14</v>
      </c>
      <c r="E82" s="74"/>
      <c r="F82" s="75"/>
      <c r="G82" s="74"/>
      <c r="H82" s="81"/>
      <c r="I82" s="74"/>
      <c r="J82" s="195" t="str">
        <f>J6</f>
        <v>do 2009</v>
      </c>
      <c r="K82" s="195">
        <f>K6</f>
        <v>2009</v>
      </c>
      <c r="L82" s="195">
        <f>L6</f>
        <v>2010</v>
      </c>
      <c r="M82" s="195">
        <f>M6</f>
        <v>2011</v>
      </c>
      <c r="N82" s="196">
        <f>N6</f>
        <v>2012</v>
      </c>
      <c r="O82" s="197">
        <f>+N82+1</f>
        <v>2013</v>
      </c>
      <c r="P82" s="196">
        <f>+O82+1</f>
        <v>2014</v>
      </c>
      <c r="S82" s="25"/>
      <c r="T82" s="25"/>
    </row>
    <row r="83" spans="4:20" s="103" customFormat="1" ht="16.5" thickTop="1">
      <c r="D83" s="198" t="s">
        <v>23</v>
      </c>
      <c r="E83" s="199"/>
      <c r="F83" s="200"/>
      <c r="G83" s="160"/>
      <c r="H83" s="201"/>
      <c r="I83" s="22" t="s">
        <v>4</v>
      </c>
      <c r="J83" s="202">
        <f aca="true" t="shared" si="9" ref="J83:P83">+J21</f>
        <v>274479</v>
      </c>
      <c r="K83" s="202">
        <f t="shared" si="9"/>
        <v>5374379</v>
      </c>
      <c r="L83" s="165">
        <f t="shared" si="9"/>
        <v>2195096</v>
      </c>
      <c r="M83" s="165">
        <f t="shared" si="9"/>
        <v>6000</v>
      </c>
      <c r="N83" s="189">
        <f t="shared" si="9"/>
        <v>0</v>
      </c>
      <c r="O83" s="203">
        <f t="shared" si="9"/>
        <v>0</v>
      </c>
      <c r="P83" s="204">
        <f t="shared" si="9"/>
        <v>0</v>
      </c>
      <c r="S83" s="25"/>
      <c r="T83" s="25"/>
    </row>
    <row r="84" spans="4:20" s="103" customFormat="1" ht="15.75">
      <c r="D84" s="109"/>
      <c r="E84" s="205"/>
      <c r="F84" s="206"/>
      <c r="H84" s="101"/>
      <c r="I84" s="207" t="s">
        <v>5</v>
      </c>
      <c r="J84" s="111">
        <f>J22</f>
        <v>143003</v>
      </c>
      <c r="K84" s="111">
        <f>K22</f>
        <v>2324000</v>
      </c>
      <c r="L84" s="111">
        <f>L22</f>
        <v>618614</v>
      </c>
      <c r="M84" s="105">
        <f>M22</f>
        <v>900</v>
      </c>
      <c r="N84" s="112">
        <f>N22</f>
        <v>0</v>
      </c>
      <c r="O84" s="113"/>
      <c r="P84" s="176"/>
      <c r="S84" s="25"/>
      <c r="T84" s="25"/>
    </row>
    <row r="85" spans="4:20" s="103" customFormat="1" ht="16.5" customHeight="1" thickBot="1">
      <c r="D85" s="208"/>
      <c r="E85" s="126"/>
      <c r="F85" s="127"/>
      <c r="G85" s="126"/>
      <c r="H85" s="128"/>
      <c r="I85" s="209" t="s">
        <v>61</v>
      </c>
      <c r="J85" s="210">
        <f>+J25</f>
        <v>131476</v>
      </c>
      <c r="K85" s="210">
        <f>+K25</f>
        <v>3050379</v>
      </c>
      <c r="L85" s="210">
        <f>+L25</f>
        <v>1576482</v>
      </c>
      <c r="M85" s="211">
        <f>+M25</f>
        <v>5100</v>
      </c>
      <c r="N85" s="212">
        <f>+N25</f>
        <v>0</v>
      </c>
      <c r="O85" s="213">
        <f>+O22</f>
        <v>0</v>
      </c>
      <c r="P85" s="214">
        <f>+P22</f>
        <v>0</v>
      </c>
      <c r="S85" s="25"/>
      <c r="T85" s="25"/>
    </row>
    <row r="86" spans="4:20" s="103" customFormat="1" ht="16.5" thickTop="1">
      <c r="D86" s="198" t="s">
        <v>16</v>
      </c>
      <c r="E86" s="199"/>
      <c r="F86" s="200"/>
      <c r="G86" s="160"/>
      <c r="H86" s="201"/>
      <c r="I86" s="22" t="s">
        <v>4</v>
      </c>
      <c r="J86" s="202">
        <f aca="true" t="shared" si="10" ref="J86:P86">+J48</f>
        <v>0</v>
      </c>
      <c r="K86" s="202">
        <f t="shared" si="10"/>
        <v>0</v>
      </c>
      <c r="L86" s="165">
        <f t="shared" si="10"/>
        <v>0</v>
      </c>
      <c r="M86" s="165">
        <f t="shared" si="10"/>
        <v>0</v>
      </c>
      <c r="N86" s="189">
        <f t="shared" si="10"/>
        <v>0</v>
      </c>
      <c r="O86" s="203" t="e">
        <f t="shared" si="10"/>
        <v>#REF!</v>
      </c>
      <c r="P86" s="204" t="e">
        <f t="shared" si="10"/>
        <v>#REF!</v>
      </c>
      <c r="S86" s="25"/>
      <c r="T86" s="25"/>
    </row>
    <row r="87" spans="4:20" s="103" customFormat="1" ht="15.75">
      <c r="D87" s="109"/>
      <c r="E87" s="205"/>
      <c r="F87" s="206"/>
      <c r="H87" s="101"/>
      <c r="I87" s="207" t="s">
        <v>5</v>
      </c>
      <c r="J87" s="111"/>
      <c r="K87" s="111"/>
      <c r="L87" s="105"/>
      <c r="M87" s="105"/>
      <c r="N87" s="112"/>
      <c r="O87" s="113"/>
      <c r="P87" s="176"/>
      <c r="S87" s="25"/>
      <c r="T87" s="25"/>
    </row>
    <row r="88" spans="4:20" s="103" customFormat="1" ht="16.5" customHeight="1" thickBot="1">
      <c r="D88" s="208" t="s">
        <v>24</v>
      </c>
      <c r="E88" s="126"/>
      <c r="F88" s="127"/>
      <c r="G88" s="126"/>
      <c r="H88" s="128"/>
      <c r="I88" s="209" t="s">
        <v>61</v>
      </c>
      <c r="J88" s="210">
        <f aca="true" t="shared" si="11" ref="J88:P88">+J49</f>
        <v>0</v>
      </c>
      <c r="K88" s="210">
        <f t="shared" si="11"/>
        <v>0</v>
      </c>
      <c r="L88" s="211">
        <f t="shared" si="11"/>
        <v>0</v>
      </c>
      <c r="M88" s="211">
        <f t="shared" si="11"/>
        <v>0</v>
      </c>
      <c r="N88" s="212">
        <f t="shared" si="11"/>
        <v>0</v>
      </c>
      <c r="O88" s="213" t="e">
        <f t="shared" si="11"/>
        <v>#REF!</v>
      </c>
      <c r="P88" s="214" t="e">
        <f t="shared" si="11"/>
        <v>#REF!</v>
      </c>
      <c r="S88" s="25"/>
      <c r="T88" s="25"/>
    </row>
    <row r="89" spans="4:20" s="103" customFormat="1" ht="16.5" thickTop="1">
      <c r="D89" s="198" t="s">
        <v>25</v>
      </c>
      <c r="E89" s="199"/>
      <c r="F89" s="200"/>
      <c r="G89" s="160"/>
      <c r="H89" s="201"/>
      <c r="I89" s="22" t="s">
        <v>4</v>
      </c>
      <c r="J89" s="202">
        <f aca="true" t="shared" si="12" ref="J89:P89">+J68</f>
        <v>0</v>
      </c>
      <c r="K89" s="202">
        <f t="shared" si="12"/>
        <v>0</v>
      </c>
      <c r="L89" s="165">
        <f t="shared" si="12"/>
        <v>0</v>
      </c>
      <c r="M89" s="165">
        <f t="shared" si="12"/>
        <v>0</v>
      </c>
      <c r="N89" s="189">
        <f t="shared" si="12"/>
        <v>0</v>
      </c>
      <c r="O89" s="203" t="e">
        <f t="shared" si="12"/>
        <v>#REF!</v>
      </c>
      <c r="P89" s="204" t="e">
        <f t="shared" si="12"/>
        <v>#REF!</v>
      </c>
      <c r="S89" s="25"/>
      <c r="T89" s="25"/>
    </row>
    <row r="90" spans="4:20" s="103" customFormat="1" ht="15.75">
      <c r="D90" s="109"/>
      <c r="E90" s="205"/>
      <c r="F90" s="206"/>
      <c r="H90" s="101"/>
      <c r="I90" s="207" t="s">
        <v>5</v>
      </c>
      <c r="J90" s="111"/>
      <c r="K90" s="111"/>
      <c r="L90" s="105"/>
      <c r="M90" s="105"/>
      <c r="N90" s="112"/>
      <c r="O90" s="113"/>
      <c r="P90" s="176"/>
      <c r="S90" s="25"/>
      <c r="T90" s="25"/>
    </row>
    <row r="91" spans="4:20" s="103" customFormat="1" ht="16.5" customHeight="1" thickBot="1">
      <c r="D91" s="208"/>
      <c r="E91" s="126"/>
      <c r="F91" s="127"/>
      <c r="G91" s="126"/>
      <c r="H91" s="128"/>
      <c r="I91" s="209" t="s">
        <v>61</v>
      </c>
      <c r="J91" s="210">
        <f aca="true" t="shared" si="13" ref="J91:P91">+J69</f>
        <v>0</v>
      </c>
      <c r="K91" s="210">
        <f t="shared" si="13"/>
        <v>0</v>
      </c>
      <c r="L91" s="211">
        <f t="shared" si="13"/>
        <v>0</v>
      </c>
      <c r="M91" s="211">
        <f t="shared" si="13"/>
        <v>0</v>
      </c>
      <c r="N91" s="212">
        <f t="shared" si="13"/>
        <v>0</v>
      </c>
      <c r="O91" s="213" t="e">
        <f t="shared" si="13"/>
        <v>#REF!</v>
      </c>
      <c r="P91" s="214" t="e">
        <f t="shared" si="13"/>
        <v>#REF!</v>
      </c>
      <c r="S91" s="25"/>
      <c r="T91" s="25"/>
    </row>
    <row r="92" spans="3:16" ht="13.5" thickTop="1">
      <c r="C92" s="103"/>
      <c r="D92" s="102"/>
      <c r="E92" s="103"/>
      <c r="F92" s="104"/>
      <c r="G92" s="103"/>
      <c r="H92" s="101"/>
      <c r="I92" s="103"/>
      <c r="J92" s="101"/>
      <c r="K92" s="101"/>
      <c r="L92" s="101"/>
      <c r="M92" s="101"/>
      <c r="N92" s="101"/>
      <c r="O92" s="101"/>
      <c r="P92" s="101"/>
    </row>
    <row r="93" spans="3:16" ht="12.75">
      <c r="C93" s="103"/>
      <c r="D93" s="102"/>
      <c r="E93" s="103"/>
      <c r="F93" s="104"/>
      <c r="G93" s="103"/>
      <c r="H93" s="101"/>
      <c r="I93" s="103"/>
      <c r="J93" s="101"/>
      <c r="K93" s="101"/>
      <c r="L93" s="101"/>
      <c r="M93" s="101"/>
      <c r="N93" s="101"/>
      <c r="O93" s="101"/>
      <c r="P93" s="101"/>
    </row>
    <row r="94" spans="3:16" ht="12.75">
      <c r="C94" s="103"/>
      <c r="D94" s="102"/>
      <c r="E94" s="103"/>
      <c r="F94" s="104"/>
      <c r="G94" s="103"/>
      <c r="H94" s="101"/>
      <c r="I94" s="103"/>
      <c r="J94" s="101"/>
      <c r="K94" s="101"/>
      <c r="L94" s="101"/>
      <c r="M94" s="101"/>
      <c r="N94" s="101"/>
      <c r="O94" s="101"/>
      <c r="P94" s="101"/>
    </row>
    <row r="95" spans="3:16" ht="12.75">
      <c r="C95" s="103"/>
      <c r="D95" s="102"/>
      <c r="E95" s="103"/>
      <c r="F95" s="104"/>
      <c r="G95" s="103"/>
      <c r="H95" s="101"/>
      <c r="I95" s="103"/>
      <c r="J95" s="101"/>
      <c r="K95" s="101"/>
      <c r="L95" s="101"/>
      <c r="M95" s="101"/>
      <c r="N95" s="101"/>
      <c r="O95" s="101"/>
      <c r="P95" s="101"/>
    </row>
    <row r="96" spans="3:16" ht="13.5" thickBot="1">
      <c r="C96" s="103"/>
      <c r="D96" s="102"/>
      <c r="E96" s="103"/>
      <c r="F96" s="104"/>
      <c r="G96" s="103"/>
      <c r="H96" s="101"/>
      <c r="I96" s="103"/>
      <c r="J96" s="101"/>
      <c r="K96" s="101"/>
      <c r="L96" s="101"/>
      <c r="M96" s="101"/>
      <c r="N96" s="101"/>
      <c r="O96" s="101"/>
      <c r="P96" s="101"/>
    </row>
    <row r="97" spans="3:16" ht="14.25" thickBot="1" thickTop="1">
      <c r="C97" s="103"/>
      <c r="D97" s="102"/>
      <c r="E97" s="103"/>
      <c r="F97" s="104"/>
      <c r="G97" s="103"/>
      <c r="H97" s="101"/>
      <c r="I97" s="103"/>
      <c r="J97" s="215" t="str">
        <f>J6</f>
        <v>do 2009</v>
      </c>
      <c r="K97" s="195">
        <f>K6</f>
        <v>2009</v>
      </c>
      <c r="L97" s="195">
        <f>L6</f>
        <v>2010</v>
      </c>
      <c r="M97" s="195">
        <f>M6</f>
        <v>2011</v>
      </c>
      <c r="N97" s="196">
        <f>N6</f>
        <v>2012</v>
      </c>
      <c r="O97" s="197">
        <f>+N97+1</f>
        <v>2013</v>
      </c>
      <c r="P97" s="196">
        <f>+O97+1</f>
        <v>2014</v>
      </c>
    </row>
    <row r="98" spans="3:20" s="226" customFormat="1" ht="16.5" thickTop="1">
      <c r="C98" s="216"/>
      <c r="D98" s="217"/>
      <c r="E98" s="218"/>
      <c r="F98" s="219"/>
      <c r="G98" s="218"/>
      <c r="H98" s="218"/>
      <c r="I98" s="219"/>
      <c r="J98" s="220"/>
      <c r="K98" s="220"/>
      <c r="L98" s="221"/>
      <c r="M98" s="221"/>
      <c r="N98" s="222"/>
      <c r="O98" s="223"/>
      <c r="P98" s="224"/>
      <c r="Q98" s="225"/>
      <c r="R98" s="225"/>
      <c r="S98" s="135"/>
      <c r="T98" s="135"/>
    </row>
    <row r="99" spans="3:20" s="16" customFormat="1" ht="16.5" customHeight="1">
      <c r="C99" s="227"/>
      <c r="D99" s="228" t="s">
        <v>17</v>
      </c>
      <c r="E99" s="227"/>
      <c r="F99" s="229"/>
      <c r="G99" s="227"/>
      <c r="H99" s="227"/>
      <c r="I99" s="229"/>
      <c r="J99" s="230">
        <f aca="true" t="shared" si="14" ref="J99:P99">+J83+J86+J89</f>
        <v>274479</v>
      </c>
      <c r="K99" s="230">
        <f t="shared" si="14"/>
        <v>5374379</v>
      </c>
      <c r="L99" s="231">
        <f t="shared" si="14"/>
        <v>2195096</v>
      </c>
      <c r="M99" s="231">
        <f t="shared" si="14"/>
        <v>6000</v>
      </c>
      <c r="N99" s="232">
        <f t="shared" si="14"/>
        <v>0</v>
      </c>
      <c r="O99" s="233" t="e">
        <f t="shared" si="14"/>
        <v>#REF!</v>
      </c>
      <c r="P99" s="232" t="e">
        <f t="shared" si="14"/>
        <v>#REF!</v>
      </c>
      <c r="Q99" s="234"/>
      <c r="R99" s="234"/>
      <c r="S99" s="135"/>
      <c r="T99" s="135"/>
    </row>
    <row r="100" spans="3:20" s="16" customFormat="1" ht="16.5" customHeight="1">
      <c r="C100" s="227"/>
      <c r="D100" s="256" t="s">
        <v>46</v>
      </c>
      <c r="E100" s="257"/>
      <c r="F100" s="257"/>
      <c r="G100" s="257"/>
      <c r="H100" s="257"/>
      <c r="I100" s="258"/>
      <c r="J100" s="235">
        <f>J84</f>
        <v>143003</v>
      </c>
      <c r="K100" s="235">
        <f>K84</f>
        <v>2324000</v>
      </c>
      <c r="L100" s="235">
        <f>L84</f>
        <v>618614</v>
      </c>
      <c r="M100" s="236">
        <f>M84</f>
        <v>900</v>
      </c>
      <c r="N100" s="237">
        <f>N84</f>
        <v>0</v>
      </c>
      <c r="O100" s="238" t="e">
        <f>+O85+O88+O91</f>
        <v>#REF!</v>
      </c>
      <c r="P100" s="237" t="e">
        <f>+P85+P88+P91</f>
        <v>#REF!</v>
      </c>
      <c r="Q100" s="239"/>
      <c r="R100" s="239"/>
      <c r="S100" s="240"/>
      <c r="T100" s="240" t="e">
        <f>SUM(J100:Q100)</f>
        <v>#REF!</v>
      </c>
    </row>
    <row r="101" spans="3:20" s="16" customFormat="1" ht="16.5" customHeight="1">
      <c r="C101" s="227"/>
      <c r="D101" s="256"/>
      <c r="E101" s="257"/>
      <c r="F101" s="257"/>
      <c r="G101" s="257"/>
      <c r="H101" s="257"/>
      <c r="I101" s="258"/>
      <c r="J101" s="235"/>
      <c r="K101" s="235"/>
      <c r="L101" s="236"/>
      <c r="M101" s="236"/>
      <c r="N101" s="237"/>
      <c r="O101" s="238"/>
      <c r="P101" s="237"/>
      <c r="Q101" s="239"/>
      <c r="R101" s="239"/>
      <c r="S101" s="240"/>
      <c r="T101" s="240"/>
    </row>
    <row r="102" spans="3:20" s="16" customFormat="1" ht="16.5" customHeight="1">
      <c r="C102" s="227"/>
      <c r="D102" s="253" t="s">
        <v>49</v>
      </c>
      <c r="E102" s="254"/>
      <c r="F102" s="254"/>
      <c r="G102" s="254"/>
      <c r="H102" s="254"/>
      <c r="I102" s="255"/>
      <c r="J102" s="241">
        <f>J85</f>
        <v>131476</v>
      </c>
      <c r="K102" s="241">
        <f>K85</f>
        <v>3050379</v>
      </c>
      <c r="L102" s="241">
        <f>L85</f>
        <v>1576482</v>
      </c>
      <c r="M102" s="242">
        <f>M85</f>
        <v>5100</v>
      </c>
      <c r="N102" s="243">
        <f>N85</f>
        <v>0</v>
      </c>
      <c r="O102" s="238" t="e">
        <f>+SUM(O27:O33)+SUM(O54:O56)+SUM(O74:O74)</f>
        <v>#REF!</v>
      </c>
      <c r="P102" s="237" t="e">
        <f>+SUM(P27:P33)+SUM(P54:P56)+SUM(P74:P74)</f>
        <v>#REF!</v>
      </c>
      <c r="Q102" s="244"/>
      <c r="R102" s="244"/>
      <c r="S102" s="135"/>
      <c r="T102" s="135"/>
    </row>
    <row r="103" spans="3:20" s="16" customFormat="1" ht="16.5" customHeight="1" thickBot="1">
      <c r="C103" s="227"/>
      <c r="D103" s="245"/>
      <c r="E103" s="246"/>
      <c r="F103" s="247"/>
      <c r="G103" s="246"/>
      <c r="H103" s="246"/>
      <c r="I103" s="247"/>
      <c r="J103" s="248"/>
      <c r="K103" s="248"/>
      <c r="L103" s="249"/>
      <c r="M103" s="249"/>
      <c r="N103" s="250"/>
      <c r="O103" s="251"/>
      <c r="P103" s="252"/>
      <c r="Q103" s="227"/>
      <c r="R103" s="227"/>
      <c r="S103" s="135"/>
      <c r="T103" s="135"/>
    </row>
    <row r="104" spans="3:16" ht="13.5" thickTop="1">
      <c r="C104" s="103"/>
      <c r="D104" s="102"/>
      <c r="E104" s="103"/>
      <c r="F104" s="104"/>
      <c r="G104" s="103"/>
      <c r="H104" s="101"/>
      <c r="I104" s="103"/>
      <c r="J104" s="101"/>
      <c r="K104" s="101"/>
      <c r="L104" s="101"/>
      <c r="M104" s="101"/>
      <c r="N104" s="101"/>
      <c r="O104" s="101"/>
      <c r="P104" s="101"/>
    </row>
    <row r="105" spans="3:16" ht="12.75">
      <c r="C105" s="103"/>
      <c r="D105" s="102"/>
      <c r="E105" s="103"/>
      <c r="F105" s="104"/>
      <c r="G105" s="103"/>
      <c r="H105" s="101"/>
      <c r="I105" s="103"/>
      <c r="J105" s="101"/>
      <c r="K105" s="101"/>
      <c r="L105" s="101"/>
      <c r="M105" s="101"/>
      <c r="N105" s="101"/>
      <c r="O105" s="101"/>
      <c r="P105" s="101"/>
    </row>
    <row r="106" spans="3:16" ht="12.75">
      <c r="C106" s="103"/>
      <c r="D106" s="102"/>
      <c r="E106" s="103"/>
      <c r="F106" s="104"/>
      <c r="G106" s="103"/>
      <c r="H106" s="101"/>
      <c r="I106" s="103"/>
      <c r="J106" s="101"/>
      <c r="K106" s="101"/>
      <c r="L106" s="101"/>
      <c r="M106" s="101"/>
      <c r="N106" s="101"/>
      <c r="O106" s="101"/>
      <c r="P106" s="101"/>
    </row>
    <row r="107" spans="3:16" ht="12.75">
      <c r="C107" s="103"/>
      <c r="D107" s="102"/>
      <c r="E107" s="103"/>
      <c r="F107" s="104"/>
      <c r="G107" s="103"/>
      <c r="H107" s="101"/>
      <c r="I107" s="103"/>
      <c r="J107" s="101"/>
      <c r="K107" s="101"/>
      <c r="L107" s="101"/>
      <c r="M107" s="101"/>
      <c r="N107" s="101"/>
      <c r="O107" s="101"/>
      <c r="P107" s="101"/>
    </row>
    <row r="108" spans="3:16" ht="12.75">
      <c r="C108" s="103"/>
      <c r="D108" s="102"/>
      <c r="E108" s="103"/>
      <c r="F108" s="104"/>
      <c r="G108" s="103"/>
      <c r="H108" s="101"/>
      <c r="I108" s="103"/>
      <c r="J108" s="101"/>
      <c r="K108" s="101"/>
      <c r="L108" s="101"/>
      <c r="M108" s="101"/>
      <c r="N108" s="101"/>
      <c r="O108" s="101"/>
      <c r="P108" s="101"/>
    </row>
    <row r="109" spans="3:16" ht="12.75">
      <c r="C109" s="103"/>
      <c r="D109" s="102"/>
      <c r="E109" s="103"/>
      <c r="F109" s="104"/>
      <c r="G109" s="103"/>
      <c r="H109" s="101"/>
      <c r="I109" s="103"/>
      <c r="J109" s="101"/>
      <c r="K109" s="101"/>
      <c r="L109" s="101"/>
      <c r="M109" s="101"/>
      <c r="N109" s="101"/>
      <c r="O109" s="101"/>
      <c r="P109" s="101"/>
    </row>
    <row r="110" spans="3:16" ht="12.75">
      <c r="C110" s="103"/>
      <c r="D110" s="102"/>
      <c r="E110" s="103"/>
      <c r="F110" s="104"/>
      <c r="G110" s="103"/>
      <c r="H110" s="101"/>
      <c r="I110" s="103"/>
      <c r="J110" s="101"/>
      <c r="K110" s="101"/>
      <c r="L110" s="101"/>
      <c r="M110" s="101"/>
      <c r="N110" s="101"/>
      <c r="O110" s="101"/>
      <c r="P110" s="101"/>
    </row>
  </sheetData>
  <sheetProtection formatCells="0" formatColumns="0" formatRows="0" insertColumns="0" insertRows="0" insertHyperlinks="0" deleteColumns="0" deleteRows="0" sort="0" autoFilter="0" pivotTables="0"/>
  <mergeCells count="85">
    <mergeCell ref="E17:E18"/>
    <mergeCell ref="R15:R16"/>
    <mergeCell ref="A15:A16"/>
    <mergeCell ref="B15:B16"/>
    <mergeCell ref="C15:C16"/>
    <mergeCell ref="A17:A18"/>
    <mergeCell ref="B17:B18"/>
    <mergeCell ref="C17:C18"/>
    <mergeCell ref="B13:B14"/>
    <mergeCell ref="C13:C14"/>
    <mergeCell ref="D13:D14"/>
    <mergeCell ref="E13:E14"/>
    <mergeCell ref="A19:A20"/>
    <mergeCell ref="B19:B20"/>
    <mergeCell ref="C19:C20"/>
    <mergeCell ref="D19:D20"/>
    <mergeCell ref="A11:A12"/>
    <mergeCell ref="B11:B12"/>
    <mergeCell ref="C11:C12"/>
    <mergeCell ref="E11:E12"/>
    <mergeCell ref="A4:D4"/>
    <mergeCell ref="A40:K40"/>
    <mergeCell ref="C60:K60"/>
    <mergeCell ref="C78:K78"/>
    <mergeCell ref="A66:A67"/>
    <mergeCell ref="B66:B67"/>
    <mergeCell ref="D66:D67"/>
    <mergeCell ref="E66:E67"/>
    <mergeCell ref="A9:A10"/>
    <mergeCell ref="B9:B10"/>
    <mergeCell ref="R66:R67"/>
    <mergeCell ref="A64:A65"/>
    <mergeCell ref="B64:B65"/>
    <mergeCell ref="C64:C65"/>
    <mergeCell ref="D64:D65"/>
    <mergeCell ref="R64:R65"/>
    <mergeCell ref="C66:C67"/>
    <mergeCell ref="J64:N64"/>
    <mergeCell ref="R45:R46"/>
    <mergeCell ref="A43:A44"/>
    <mergeCell ref="B43:B44"/>
    <mergeCell ref="A45:A46"/>
    <mergeCell ref="B45:B46"/>
    <mergeCell ref="C45:C46"/>
    <mergeCell ref="D45:D46"/>
    <mergeCell ref="C43:C44"/>
    <mergeCell ref="D43:D44"/>
    <mergeCell ref="R41:R42"/>
    <mergeCell ref="E43:E44"/>
    <mergeCell ref="R43:R44"/>
    <mergeCell ref="A41:A42"/>
    <mergeCell ref="B41:B42"/>
    <mergeCell ref="C41:C42"/>
    <mergeCell ref="D41:D42"/>
    <mergeCell ref="J41:N41"/>
    <mergeCell ref="R9:R10"/>
    <mergeCell ref="D11:D12"/>
    <mergeCell ref="R11:R12"/>
    <mergeCell ref="E19:E20"/>
    <mergeCell ref="R19:R20"/>
    <mergeCell ref="D9:D10"/>
    <mergeCell ref="R13:R14"/>
    <mergeCell ref="E15:E16"/>
    <mergeCell ref="D15:D16"/>
    <mergeCell ref="D17:D18"/>
    <mergeCell ref="R5:R6"/>
    <mergeCell ref="A7:A8"/>
    <mergeCell ref="B7:B8"/>
    <mergeCell ref="C7:C8"/>
    <mergeCell ref="D7:D8"/>
    <mergeCell ref="E7:E8"/>
    <mergeCell ref="R7:R8"/>
    <mergeCell ref="A5:A6"/>
    <mergeCell ref="B5:B6"/>
    <mergeCell ref="J5:N5"/>
    <mergeCell ref="D102:I102"/>
    <mergeCell ref="D101:I101"/>
    <mergeCell ref="C5:C6"/>
    <mergeCell ref="D5:D6"/>
    <mergeCell ref="D100:I100"/>
    <mergeCell ref="E9:E10"/>
    <mergeCell ref="E45:E46"/>
    <mergeCell ref="A63:D63"/>
    <mergeCell ref="C9:C10"/>
    <mergeCell ref="A13:A14"/>
  </mergeCells>
  <printOptions/>
  <pageMargins left="0.9" right="0.7874015748031497" top="0.97" bottom="0.78" header="0.5118110236220472" footer="0.5118110236220472"/>
  <pageSetup horizontalDpi="300" verticalDpi="300" orientation="landscape" paperSize="9" scale="76" r:id="rId1"/>
  <headerFooter alignWithMargins="0">
    <oddHeader>&amp;RZałącznik Nr 7
&amp;P</oddHeader>
  </headerFooter>
  <rowBreaks count="3" manualBreakCount="3">
    <brk id="36" max="255" man="1"/>
    <brk id="59" max="255" man="1"/>
    <brk id="76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Pawel</cp:lastModifiedBy>
  <cp:lastPrinted>2008-11-13T10:26:29Z</cp:lastPrinted>
  <dcterms:created xsi:type="dcterms:W3CDTF">2007-06-14T18:52:20Z</dcterms:created>
  <dcterms:modified xsi:type="dcterms:W3CDTF">2009-01-14T09:57:09Z</dcterms:modified>
  <cp:category/>
  <cp:version/>
  <cp:contentType/>
  <cp:contentStatus/>
</cp:coreProperties>
</file>