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2" activeTab="1"/>
  </bookViews>
  <sheets>
    <sheet name="Plan zadań" sheetId="1" r:id="rId1"/>
    <sheet name="GFOŚiGW" sheetId="2" r:id="rId2"/>
  </sheets>
  <definedNames>
    <definedName name="_xlnm.Print_Area" localSheetId="1">'GFOŚiGW'!$B$1:$J$20</definedName>
    <definedName name="_xlnm.Print_Area" localSheetId="0">'Plan zadań'!$A$1:$J$122</definedName>
  </definedNames>
  <calcPr fullCalcOnLoad="1"/>
</workbook>
</file>

<file path=xl/sharedStrings.xml><?xml version="1.0" encoding="utf-8"?>
<sst xmlns="http://schemas.openxmlformats.org/spreadsheetml/2006/main" count="253" uniqueCount="185">
  <si>
    <t>Zał Nr.</t>
  </si>
  <si>
    <t>01.01.2009r.</t>
  </si>
  <si>
    <t>Str</t>
  </si>
  <si>
    <t>Plan zadań inwestycyjnych i remontowych na rok 2009</t>
  </si>
  <si>
    <t>L.p.</t>
  </si>
  <si>
    <t>I      NAZWA DZIAŁU</t>
  </si>
  <si>
    <t>Nr.  Działu</t>
  </si>
  <si>
    <t>Nr. rozdziału</t>
  </si>
  <si>
    <t>Szacunkowe nakłady   w zł</t>
  </si>
  <si>
    <t>Uwagi</t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</si>
  <si>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</si>
  <si>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</si>
  <si>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</si>
  <si>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</si>
  <si>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</si>
  <si>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</si>
  <si>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</si>
  <si>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</si>
  <si>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</si>
  <si>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Koncepcja uporządkowania gospodarki ściekowej w gminie Sośnicowice</t>
  </si>
  <si>
    <t>1b</t>
  </si>
  <si>
    <t>Budowa infrastruktury wodociągowo-kanalizacyjnej dla terenów przy ul. Gimnazjalnej w Sośnicowicach</t>
  </si>
  <si>
    <t>1e</t>
  </si>
  <si>
    <t>II</t>
  </si>
  <si>
    <t>TRANSPORT I ŁĄCZNOŚĆ</t>
  </si>
  <si>
    <t>600</t>
  </si>
  <si>
    <t>Lokalny transport zbiorowy</t>
  </si>
  <si>
    <t>60004</t>
  </si>
  <si>
    <t>Wymiana 8 szt. wiat przystankowych</t>
  </si>
  <si>
    <t>Drogi publiczne wojewódzkie</t>
  </si>
  <si>
    <t>60013</t>
  </si>
  <si>
    <t>2a</t>
  </si>
  <si>
    <t>Opracowanie projektu budowy chodnika w ciągu drogi wojewódzkiej nr 919 w miejscowości Bargłówka (od posesji nr 2 do ul. Przedszkolnej)</t>
  </si>
  <si>
    <t xml:space="preserve">Zadanie finansowane z dotacji celowej Województwa Śląskiego </t>
  </si>
  <si>
    <t>2b</t>
  </si>
  <si>
    <t>Opracowanie projektu budowy chodnika w ciągu drogi wojewódzkiej nr 919 w miejscowości Bargłówka (od posesji nr 67 do ostatniej posesji)</t>
  </si>
  <si>
    <t>2c</t>
  </si>
  <si>
    <t>Opracowanie projektu budowy chodnika w ciągu drogi wojewódzkiej nr 919 w Sośnicowicach (od ul. Zielonej do ul. Koźniczka)</t>
  </si>
  <si>
    <t>2d</t>
  </si>
  <si>
    <t>Budowa chodnika w ciągu drogi wojewódzkiej nr 919 w miejscowości Bargłówka (od posesji nr 2 do ul. Przedszkolnej)</t>
  </si>
  <si>
    <t>Dotacja dla Województwa Śląskiego</t>
  </si>
  <si>
    <t>2e</t>
  </si>
  <si>
    <t>Zainstalowanie 4 fotoradarów</t>
  </si>
  <si>
    <t>Drogi publiczne powiatowe</t>
  </si>
  <si>
    <t>60014</t>
  </si>
  <si>
    <t>3a</t>
  </si>
  <si>
    <t>Remont nawierzchni drogi powiatowej Nr 2991S (Sośnicowice-Gliwice) - Etap I wraz z  budową chodnika w ciągu tej drogi</t>
  </si>
  <si>
    <t>Dotacja dla Powiatu Gliwickiego</t>
  </si>
  <si>
    <t>Drogi publiczne gminne</t>
  </si>
  <si>
    <t>60016</t>
  </si>
  <si>
    <t>4a</t>
  </si>
  <si>
    <t>Projekt budowy ulepszonej  nawierzchni drogowej ul. Spokojnej w Rachowicach</t>
  </si>
  <si>
    <t>4b</t>
  </si>
  <si>
    <t>Projekt budowy drogi prowadzącej do nieruchomości przy ul. Raciborskiej nr 69-73 w Sośnicowicach</t>
  </si>
  <si>
    <t>4c</t>
  </si>
  <si>
    <t>Dokumentacja projektowa budowy mostu w ciągu ul. Marcina w Kozłowie</t>
  </si>
  <si>
    <t>4d</t>
  </si>
  <si>
    <t>Remonty cząstkowe dróg o nawierzchni bitumicznej i tłuczniowej w tym:                                                            - naprawa tłuczniem ul. Leśnej w Tworogu Małym                                                                                                                                                                                             - naprawa tłuczniem u. Wiejskiej w kierunku posesji 28 g i 28 h w Tworogu Małym</t>
  </si>
  <si>
    <t>4e</t>
  </si>
  <si>
    <t>Remont nawierzchni mostu w ciągu ul. Leśnej w Sierakowicach</t>
  </si>
  <si>
    <t>4f</t>
  </si>
  <si>
    <t>Budowa ulicy Młyńskiej w Sośnicowicach</t>
  </si>
  <si>
    <t>4g</t>
  </si>
  <si>
    <t>Remont nawierzchni ulicy Granicznej w Smolnicy</t>
  </si>
  <si>
    <t>4h</t>
  </si>
  <si>
    <t>Budowa drogi gminnej w Sośnicowicach - włączenie ul. Gimnazjalnej do drogi powiatowej 2916S</t>
  </si>
  <si>
    <t>Realizacja zadania współfinansowana w 50 % ze środków Narodowego Programu Przebudowy Dróg Lokalnych</t>
  </si>
  <si>
    <t>- środki własne</t>
  </si>
  <si>
    <t>- dotacja z Narodowego Programu Przebudowy Dróg Lokalnych</t>
  </si>
  <si>
    <t>III</t>
  </si>
  <si>
    <t>TURYSTYKA</t>
  </si>
  <si>
    <t>630</t>
  </si>
  <si>
    <t>Pozostała działalność</t>
  </si>
  <si>
    <t>63095</t>
  </si>
  <si>
    <t>Udział Gminy Sośnicowice w projekcie pn: ”Zaplecze aktywnej turystyki rowerowej dla mieszkańców zachodniej części Subregionu Centralnego”</t>
  </si>
  <si>
    <t>IV</t>
  </si>
  <si>
    <t>GOSPODARKA MIESZKANIOWA</t>
  </si>
  <si>
    <t>700</t>
  </si>
  <si>
    <t>Gospodarka gruntami i nieruchomościami</t>
  </si>
  <si>
    <t>70005</t>
  </si>
  <si>
    <t>Wykupy gruntów</t>
  </si>
  <si>
    <t xml:space="preserve"> </t>
  </si>
  <si>
    <t>Dokumentacja projektowa budynku na mieszkania socjalne</t>
  </si>
  <si>
    <t>1c</t>
  </si>
  <si>
    <t>Dokumentacja projektowa budynku przedszkola  i żłobka w Sośnicowicach</t>
  </si>
  <si>
    <t>1d</t>
  </si>
  <si>
    <t>Dokumentacja przebudowy i przebudowa budynku komunalnego w Bargłówce</t>
  </si>
  <si>
    <t>Zakup toalety i zagospodarowanie terenu przy ul. Łabędzkiej w Sośnicowicach</t>
  </si>
  <si>
    <t>1f</t>
  </si>
  <si>
    <t>Malowanie elewacji budynków komunalnych w Rynku w Sośnicowicach</t>
  </si>
  <si>
    <t>1g</t>
  </si>
  <si>
    <t xml:space="preserve">Odwodnienie pomieszczeń piwnicznych budynku użytkowanego przez MGOZ </t>
  </si>
  <si>
    <t>V</t>
  </si>
  <si>
    <t>INFORMATYKA</t>
  </si>
  <si>
    <t>720</t>
  </si>
  <si>
    <t>72095</t>
  </si>
  <si>
    <t>Udział Gminy Sośnicowice w projekcie "PIAP-y dla mieszkańców ziemi gliwickiej"</t>
  </si>
  <si>
    <t>01.01.2009</t>
  </si>
  <si>
    <t>VI</t>
  </si>
  <si>
    <t>ADMINISTRACJA PUBLICZNA</t>
  </si>
  <si>
    <t>750</t>
  </si>
  <si>
    <t>Urzędy gmin (miast.......)</t>
  </si>
  <si>
    <t>75023</t>
  </si>
  <si>
    <t>Remont budynków administracyjnych użytkowanych przez UM w Sośnicowicach oraz doposażenie</t>
  </si>
  <si>
    <t>E-URZĄD w Sośnicowicach-Budowa elektronicznej platformy usług administracji publicznej wraz z systemem elektronicznego obiegu dokumentów.</t>
  </si>
  <si>
    <t>- dotacja z UE</t>
  </si>
  <si>
    <t>VII</t>
  </si>
  <si>
    <t>BEZPIECZEŃSTWO PUBLICZNE I OCHRONA P/POŻ</t>
  </si>
  <si>
    <t>754</t>
  </si>
  <si>
    <t>Ochotnicze Straże Pożarne</t>
  </si>
  <si>
    <t>75412</t>
  </si>
  <si>
    <t>Remonty remiz OSP</t>
  </si>
  <si>
    <t>Zakup samochodu gaśniczego</t>
  </si>
  <si>
    <t>VIII</t>
  </si>
  <si>
    <t>OŚWIATA I WYCHOWANIE</t>
  </si>
  <si>
    <t>801</t>
  </si>
  <si>
    <t>Szkoły podstawowe</t>
  </si>
  <si>
    <t>80101</t>
  </si>
  <si>
    <t xml:space="preserve">Sierakowice - budowa sali sportowej </t>
  </si>
  <si>
    <t>Zadanie z WPI – realizacja pod warunkiem otrzymania dotacji z Unii Europejskiej</t>
  </si>
  <si>
    <t>Termoizolacja budynku Szkoły Podstawowej w Sierakowicach oraz modernizacja kotłowni i instalacji centralnego ogrzewania</t>
  </si>
  <si>
    <t>W tym środki z ewentualnego umorzenia pożyczki z WFOŚiGW w Katowicach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</si>
  <si>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</si>
  <si>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</si>
  <si>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</si>
  <si>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</si>
  <si>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</si>
  <si>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</si>
  <si>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</si>
  <si>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Remonty i doposażenie obiektu OSiR</t>
  </si>
  <si>
    <t>Dowożenie uczniów do szkół</t>
  </si>
  <si>
    <t>80113</t>
  </si>
  <si>
    <t>Zakup autobusu dla dowozu niepełnosprawnych uczniów do szkół</t>
  </si>
  <si>
    <t>Przy 200 000 zł udziale środków  PFRON</t>
  </si>
  <si>
    <t>Zespoły ekonomiczno-administracyjne szkół</t>
  </si>
  <si>
    <t>80114</t>
  </si>
  <si>
    <t>5a</t>
  </si>
  <si>
    <t>Programy, komputery i doposażenie pomieszczeń biurowych</t>
  </si>
  <si>
    <t>IX</t>
  </si>
  <si>
    <t>POMOC SPOŁECZNA</t>
  </si>
  <si>
    <t>852</t>
  </si>
  <si>
    <t>Ośrodki pomocy społecznej</t>
  </si>
  <si>
    <t>85219</t>
  </si>
  <si>
    <t>Doposażenie sprzętowe</t>
  </si>
  <si>
    <t>X</t>
  </si>
  <si>
    <t>GOSPODARKA KOMUNALNA I OCHRONA ŚRODOWISKA</t>
  </si>
  <si>
    <t>900</t>
  </si>
  <si>
    <t>Gospodarka ściekowa i ochrona wód</t>
  </si>
  <si>
    <t>90001</t>
  </si>
  <si>
    <t>Budowa kanalizacji sanitarnej dla Kozłowa  (zadanie realizowane przez PWiK Gliwice)</t>
  </si>
  <si>
    <t>Zadanie realizowane przez PWiK Gliwice przy udziale środków Gminy Sośnicowice z podwyższenia kapitału zakładowego Spółki w drodze utworzenia nowych udziałów dla Gminy Sośnicowice pokrytych gotówką z budżetu gminy</t>
  </si>
  <si>
    <t>Oświetlenie ulic,placów i dróg</t>
  </si>
  <si>
    <t>90015</t>
  </si>
  <si>
    <t>Projekt uzupełniającego oświetlenia ulicznego na terenie gminy</t>
  </si>
  <si>
    <t>XI</t>
  </si>
  <si>
    <t>KULTURA I OCHRONA DZIEDZICTWA NARODOWEGO</t>
  </si>
  <si>
    <t>921</t>
  </si>
  <si>
    <t>Ochrona zabytków i opieka nad zabytkami</t>
  </si>
  <si>
    <t>92120</t>
  </si>
  <si>
    <t>Dotacja do ochrony zabytków sakralnych na terenie gminy Sośnicowice</t>
  </si>
  <si>
    <t>XII</t>
  </si>
  <si>
    <t>KULTURA FIZYCZNA I SPORT</t>
  </si>
  <si>
    <t>926</t>
  </si>
  <si>
    <t>Obiekty sportowe</t>
  </si>
  <si>
    <t>92601</t>
  </si>
  <si>
    <t>Koncepcja przestrzenno – kosztowa basenu w Sośnicowicach</t>
  </si>
  <si>
    <t xml:space="preserve">Urządzenie placu zabaw oraz oświetlenie boiska w Sierakowicach </t>
  </si>
  <si>
    <t>Poprawa infrastruktury okołosportowej poprzez budowę szatni przy boisku sportowym w Łanach Wielkich</t>
  </si>
  <si>
    <t>Modernizacja kotłowni w budynku socjalnym na boisku sportowym w Kozłowie</t>
  </si>
  <si>
    <t>OGÓŁEM</t>
  </si>
  <si>
    <t xml:space="preserve"> - środki własne</t>
  </si>
  <si>
    <t xml:space="preserve"> - środki z dotacji Województwa Śląskiego</t>
  </si>
  <si>
    <t xml:space="preserve"> - środki z dotacji budżetu państwa (NPPDL)</t>
  </si>
  <si>
    <t xml:space="preserve"> - środki pomocowe z UE</t>
  </si>
  <si>
    <t>Budżet gminy Sośnicowice</t>
  </si>
  <si>
    <r>
      <t>Zał. Nr</t>
    </r>
    <r>
      <rPr>
        <sz val="12"/>
        <rFont val="Arial"/>
        <family val="2"/>
      </rPr>
      <t xml:space="preserve">   </t>
    </r>
  </si>
  <si>
    <t xml:space="preserve">Str. </t>
  </si>
  <si>
    <t>Plan zadań inwestycyjnych i remontowych na rok 2009 finansowanych z Gminnego Funduszu Ochrony Środowiska i Gospodarki Wodnej</t>
  </si>
  <si>
    <t>Nr  Działu</t>
  </si>
  <si>
    <t>Gminny Fundusz Ochrony Środowiska i Gospodarki Wodnej</t>
  </si>
  <si>
    <t>90011</t>
  </si>
  <si>
    <t>Uporządkowanie gospodarki ściekowej w aglomeracji Sierakowice (obejmującej Sierakowice i Rachowice) poprzez budowę kanalizacji sanitarnej i oczyszczalni ścieków</t>
  </si>
  <si>
    <t>Projekt  zamienny budowy kanalizacji deszczowej i sieci wodociągowej dla terenów ofertowych mieszkaniowych przy ul. Granicznej w Smolnicy</t>
  </si>
  <si>
    <t xml:space="preserve"> Budżet gminy Sośnicowice na 2009 r.</t>
  </si>
  <si>
    <r>
      <t>1</t>
    </r>
    <r>
      <rPr>
        <b/>
        <sz val="12"/>
        <rFont val="Arial"/>
        <family val="2"/>
      </rPr>
      <t xml:space="preserve">     Nazwa rozdziału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</si>
</sst>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</numFmts>
  <fonts count="15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right" wrapText="1"/>
    </xf>
    <xf numFmtId="3" fontId="4" fillId="0" borderId="8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14" fillId="2" borderId="21" xfId="0" applyNumberFormat="1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/>
    </xf>
    <xf numFmtId="0" fontId="9" fillId="2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="75" zoomScaleNormal="75" zoomScaleSheetLayoutView="75" workbookViewId="0" topLeftCell="G1">
      <selection activeCell="N15" sqref="A1:IV16384"/>
    </sheetView>
  </sheetViews>
  <sheetFormatPr defaultColWidth="9.00390625" defaultRowHeight="12.75"/>
  <cols>
    <col min="1" max="1" width="6.875" style="37" customWidth="1"/>
    <col min="2" max="2" width="5.25390625" style="102" customWidth="1"/>
    <col min="3" max="3" width="51.00390625" style="103" customWidth="1"/>
    <col min="4" max="4" width="8.00390625" style="37" customWidth="1"/>
    <col min="5" max="5" width="10.25390625" style="37" customWidth="1"/>
    <col min="6" max="6" width="15.625" style="37" customWidth="1"/>
    <col min="7" max="7" width="16.00390625" style="37" customWidth="1"/>
    <col min="8" max="8" width="36.625" style="37" customWidth="1"/>
    <col min="9" max="9" width="4.75390625" style="37" customWidth="1"/>
    <col min="10" max="10" width="2.25390625" style="37" customWidth="1"/>
    <col min="11" max="11" width="8.00390625" style="37" customWidth="1"/>
    <col min="12" max="16384" width="10.125" style="37" customWidth="1"/>
  </cols>
  <sheetData>
    <row r="1" spans="2:11" ht="12.75">
      <c r="B1" s="32"/>
      <c r="C1" s="33"/>
      <c r="D1" s="34"/>
      <c r="E1" s="34"/>
      <c r="F1" s="35"/>
      <c r="G1" s="35"/>
      <c r="H1" s="36"/>
      <c r="I1" s="36"/>
      <c r="J1" s="36"/>
      <c r="K1" s="36"/>
    </row>
    <row r="2" spans="2:11" ht="15.75">
      <c r="B2" s="38" t="s">
        <v>183</v>
      </c>
      <c r="C2" s="38"/>
      <c r="D2" s="34"/>
      <c r="E2" s="34"/>
      <c r="F2" s="35"/>
      <c r="G2" s="35"/>
      <c r="H2" s="1" t="s">
        <v>0</v>
      </c>
      <c r="I2" s="2">
        <v>5</v>
      </c>
      <c r="J2" s="36"/>
      <c r="K2" s="36"/>
    </row>
    <row r="3" spans="2:11" ht="15">
      <c r="B3" s="39" t="s">
        <v>1</v>
      </c>
      <c r="C3" s="39"/>
      <c r="D3" s="34"/>
      <c r="E3" s="34"/>
      <c r="F3" s="35"/>
      <c r="G3" s="35"/>
      <c r="H3" s="3" t="s">
        <v>2</v>
      </c>
      <c r="I3" s="3">
        <v>1</v>
      </c>
      <c r="J3" s="36"/>
      <c r="K3" s="36"/>
    </row>
    <row r="4" spans="2:11" ht="12.75">
      <c r="B4" s="32"/>
      <c r="C4" s="33"/>
      <c r="D4" s="34"/>
      <c r="E4" s="34"/>
      <c r="F4" s="35"/>
      <c r="G4" s="35"/>
      <c r="H4" s="36"/>
      <c r="I4" s="40"/>
      <c r="J4" s="36"/>
      <c r="K4" s="36"/>
    </row>
    <row r="5" spans="2:11" ht="23.25">
      <c r="B5" s="41" t="s">
        <v>3</v>
      </c>
      <c r="C5" s="41"/>
      <c r="D5" s="41"/>
      <c r="E5" s="41"/>
      <c r="F5" s="41"/>
      <c r="G5" s="41"/>
      <c r="H5" s="41"/>
      <c r="I5" s="41"/>
      <c r="J5" s="42"/>
      <c r="K5" s="42"/>
    </row>
    <row r="6" spans="2:11" ht="15" customHeight="1">
      <c r="B6" s="42"/>
      <c r="C6" s="43"/>
      <c r="D6" s="42"/>
      <c r="E6" s="42"/>
      <c r="F6" s="42"/>
      <c r="G6" s="42"/>
      <c r="H6" s="42"/>
      <c r="I6" s="42"/>
      <c r="J6" s="42"/>
      <c r="K6" s="42"/>
    </row>
    <row r="7" spans="2:11" ht="12.75">
      <c r="B7" s="32"/>
      <c r="C7" s="33"/>
      <c r="D7" s="34"/>
      <c r="E7" s="34"/>
      <c r="F7" s="35"/>
      <c r="G7" s="35"/>
      <c r="H7" s="36"/>
      <c r="I7" s="36"/>
      <c r="J7" s="36"/>
      <c r="K7" s="36"/>
    </row>
    <row r="8" spans="2:8" ht="15.75">
      <c r="B8" s="44" t="s">
        <v>4</v>
      </c>
      <c r="C8" s="45" t="s">
        <v>5</v>
      </c>
      <c r="D8" s="46" t="s">
        <v>6</v>
      </c>
      <c r="E8" s="47" t="s">
        <v>7</v>
      </c>
      <c r="F8" s="48" t="s">
        <v>8</v>
      </c>
      <c r="G8" s="48"/>
      <c r="H8" s="44" t="s">
        <v>9</v>
      </c>
    </row>
    <row r="9" spans="2:8" ht="15.75">
      <c r="B9" s="44"/>
      <c r="C9" s="49" t="s">
        <v>184</v>
      </c>
      <c r="D9" s="46"/>
      <c r="E9" s="47"/>
      <c r="F9" s="48"/>
      <c r="G9" s="48"/>
      <c r="H9" s="44"/>
    </row>
    <row r="10" spans="2:8" ht="18.75" customHeight="1">
      <c r="B10" s="44"/>
      <c r="C10" s="50" t="s">
        <v>10</v>
      </c>
      <c r="D10" s="46"/>
      <c r="E10" s="47"/>
      <c r="F10" s="51" t="s">
        <v>11</v>
      </c>
      <c r="G10" s="51" t="s">
        <v>12</v>
      </c>
      <c r="H10" s="44"/>
    </row>
    <row r="11" spans="2:8" ht="9.75" customHeight="1">
      <c r="B11" s="52"/>
      <c r="C11" s="53"/>
      <c r="D11" s="54"/>
      <c r="E11" s="54"/>
      <c r="F11" s="55"/>
      <c r="G11" s="55"/>
      <c r="H11" s="56"/>
    </row>
    <row r="12" spans="2:8" s="4" customFormat="1" ht="18">
      <c r="B12" s="57" t="s">
        <v>13</v>
      </c>
      <c r="C12" s="58" t="s">
        <v>14</v>
      </c>
      <c r="D12" s="59" t="s">
        <v>15</v>
      </c>
      <c r="E12" s="59"/>
      <c r="F12" s="60">
        <f>F14</f>
        <v>70000</v>
      </c>
      <c r="G12" s="60">
        <f>G14</f>
        <v>800000</v>
      </c>
      <c r="H12" s="61"/>
    </row>
    <row r="13" spans="2:8" s="5" customFormat="1" ht="9.75" customHeight="1">
      <c r="B13" s="62"/>
      <c r="C13" s="63"/>
      <c r="D13" s="64"/>
      <c r="E13" s="64"/>
      <c r="F13" s="65"/>
      <c r="G13" s="65"/>
      <c r="H13" s="66"/>
    </row>
    <row r="14" spans="2:8" ht="30.75" customHeight="1">
      <c r="B14" s="63">
        <v>1</v>
      </c>
      <c r="C14" s="63" t="s">
        <v>16</v>
      </c>
      <c r="D14" s="67"/>
      <c r="E14" s="64" t="s">
        <v>17</v>
      </c>
      <c r="F14" s="65">
        <f>F17+F16+F15</f>
        <v>70000</v>
      </c>
      <c r="G14" s="65">
        <f>G17+G16+G15</f>
        <v>800000</v>
      </c>
      <c r="H14" s="68"/>
    </row>
    <row r="15" spans="2:8" ht="30.75" customHeight="1">
      <c r="B15" s="69" t="s">
        <v>18</v>
      </c>
      <c r="C15" s="69" t="s">
        <v>19</v>
      </c>
      <c r="D15" s="67"/>
      <c r="E15" s="64"/>
      <c r="F15" s="70">
        <v>70000</v>
      </c>
      <c r="G15" s="70">
        <v>0</v>
      </c>
      <c r="H15" s="68"/>
    </row>
    <row r="16" spans="2:8" ht="12.75" customHeight="1" hidden="1">
      <c r="B16" s="69"/>
      <c r="C16" s="69"/>
      <c r="D16" s="67"/>
      <c r="E16" s="67"/>
      <c r="F16" s="70"/>
      <c r="G16" s="70"/>
      <c r="H16" s="71"/>
    </row>
    <row r="17" spans="1:8" ht="46.5" customHeight="1">
      <c r="A17" s="72"/>
      <c r="B17" s="73" t="s">
        <v>20</v>
      </c>
      <c r="C17" s="69" t="s">
        <v>21</v>
      </c>
      <c r="D17" s="67"/>
      <c r="E17" s="67"/>
      <c r="F17" s="70"/>
      <c r="G17" s="70">
        <v>800000</v>
      </c>
      <c r="H17" s="71"/>
    </row>
    <row r="18" spans="1:8" ht="12.75" customHeight="1" hidden="1">
      <c r="A18" s="72"/>
      <c r="B18" s="73" t="s">
        <v>22</v>
      </c>
      <c r="C18" s="69"/>
      <c r="D18" s="67"/>
      <c r="E18" s="67"/>
      <c r="F18" s="74"/>
      <c r="G18" s="74"/>
      <c r="H18" s="71"/>
    </row>
    <row r="19" spans="2:8" s="4" customFormat="1" ht="18">
      <c r="B19" s="57" t="s">
        <v>23</v>
      </c>
      <c r="C19" s="58" t="s">
        <v>24</v>
      </c>
      <c r="D19" s="59" t="s">
        <v>25</v>
      </c>
      <c r="E19" s="59"/>
      <c r="F19" s="60">
        <f>+F20+F22+F28+F30</f>
        <v>730000</v>
      </c>
      <c r="G19" s="60">
        <f>+G20+G22+G28+G30</f>
        <v>3156000</v>
      </c>
      <c r="H19" s="61"/>
    </row>
    <row r="20" spans="2:8" s="4" customFormat="1" ht="18">
      <c r="B20" s="63">
        <v>1</v>
      </c>
      <c r="C20" s="63" t="s">
        <v>26</v>
      </c>
      <c r="D20" s="67"/>
      <c r="E20" s="64" t="s">
        <v>27</v>
      </c>
      <c r="F20" s="65">
        <f>SUM(F21:F21)</f>
        <v>0</v>
      </c>
      <c r="G20" s="65">
        <f>SUM(G21:G21)</f>
        <v>100000</v>
      </c>
      <c r="H20" s="68"/>
    </row>
    <row r="21" spans="2:8" s="4" customFormat="1" ht="18">
      <c r="B21" s="75" t="s">
        <v>18</v>
      </c>
      <c r="C21" s="69" t="s">
        <v>28</v>
      </c>
      <c r="D21" s="67"/>
      <c r="E21" s="67"/>
      <c r="F21" s="74"/>
      <c r="G21" s="74">
        <v>100000</v>
      </c>
      <c r="H21" s="68"/>
    </row>
    <row r="22" spans="2:8" ht="15.75">
      <c r="B22" s="63">
        <v>2</v>
      </c>
      <c r="C22" s="63" t="s">
        <v>29</v>
      </c>
      <c r="D22" s="67"/>
      <c r="E22" s="64" t="s">
        <v>30</v>
      </c>
      <c r="F22" s="65">
        <f>SUM(F23:F26)</f>
        <v>0</v>
      </c>
      <c r="G22" s="65">
        <f>SUM(G23:G27)</f>
        <v>491000</v>
      </c>
      <c r="H22" s="68"/>
    </row>
    <row r="23" spans="2:8" ht="46.5" customHeight="1">
      <c r="B23" s="69" t="s">
        <v>31</v>
      </c>
      <c r="C23" s="69" t="s">
        <v>32</v>
      </c>
      <c r="D23" s="67"/>
      <c r="E23" s="67"/>
      <c r="F23" s="70"/>
      <c r="G23" s="70">
        <v>51000</v>
      </c>
      <c r="H23" s="6" t="s">
        <v>33</v>
      </c>
    </row>
    <row r="24" spans="2:8" ht="50.25" customHeight="1">
      <c r="B24" s="69" t="s">
        <v>34</v>
      </c>
      <c r="C24" s="69" t="s">
        <v>35</v>
      </c>
      <c r="D24" s="67"/>
      <c r="E24" s="67"/>
      <c r="F24" s="70"/>
      <c r="G24" s="70">
        <v>50000</v>
      </c>
      <c r="H24" s="6" t="s">
        <v>33</v>
      </c>
    </row>
    <row r="25" spans="2:8" ht="49.5" customHeight="1">
      <c r="B25" s="69" t="s">
        <v>36</v>
      </c>
      <c r="C25" s="69" t="s">
        <v>37</v>
      </c>
      <c r="D25" s="67"/>
      <c r="E25" s="67"/>
      <c r="F25" s="70"/>
      <c r="G25" s="70">
        <v>70000</v>
      </c>
      <c r="H25" s="6" t="s">
        <v>33</v>
      </c>
    </row>
    <row r="26" spans="2:8" ht="45.75" customHeight="1">
      <c r="B26" s="69" t="s">
        <v>38</v>
      </c>
      <c r="C26" s="69" t="s">
        <v>39</v>
      </c>
      <c r="D26" s="67"/>
      <c r="E26" s="7"/>
      <c r="F26" s="70"/>
      <c r="G26" s="70">
        <v>200000</v>
      </c>
      <c r="H26" s="68" t="s">
        <v>40</v>
      </c>
    </row>
    <row r="27" spans="2:8" ht="24.75" customHeight="1">
      <c r="B27" s="69" t="s">
        <v>41</v>
      </c>
      <c r="C27" s="69" t="s">
        <v>42</v>
      </c>
      <c r="D27" s="67"/>
      <c r="E27" s="7"/>
      <c r="F27" s="70"/>
      <c r="G27" s="70">
        <v>120000</v>
      </c>
      <c r="H27" s="68"/>
    </row>
    <row r="28" spans="2:8" ht="27" customHeight="1">
      <c r="B28" s="63">
        <v>3</v>
      </c>
      <c r="C28" s="63" t="s">
        <v>43</v>
      </c>
      <c r="D28" s="67"/>
      <c r="E28" s="64" t="s">
        <v>44</v>
      </c>
      <c r="F28" s="65">
        <f>SUM(F29:F29)</f>
        <v>0</v>
      </c>
      <c r="G28" s="65">
        <f>SUM(G29:G29)</f>
        <v>600000</v>
      </c>
      <c r="H28" s="71"/>
    </row>
    <row r="29" spans="2:8" ht="45.75" customHeight="1">
      <c r="B29" s="69" t="s">
        <v>45</v>
      </c>
      <c r="C29" s="69" t="s">
        <v>46</v>
      </c>
      <c r="D29" s="67"/>
      <c r="E29" s="67"/>
      <c r="F29" s="70"/>
      <c r="G29" s="70">
        <v>600000</v>
      </c>
      <c r="H29" s="71" t="s">
        <v>47</v>
      </c>
    </row>
    <row r="30" spans="2:8" ht="33.75" customHeight="1">
      <c r="B30" s="63">
        <v>4</v>
      </c>
      <c r="C30" s="63" t="s">
        <v>48</v>
      </c>
      <c r="D30" s="67"/>
      <c r="E30" s="64" t="s">
        <v>49</v>
      </c>
      <c r="F30" s="65">
        <f>SUM(F31:F40)</f>
        <v>730000</v>
      </c>
      <c r="G30" s="65">
        <f>G31+G32+G33+G36+G38</f>
        <v>1965000</v>
      </c>
      <c r="H30" s="71"/>
    </row>
    <row r="31" spans="2:9" ht="34.5" customHeight="1">
      <c r="B31" s="69" t="s">
        <v>50</v>
      </c>
      <c r="C31" s="69" t="s">
        <v>51</v>
      </c>
      <c r="D31" s="67"/>
      <c r="E31" s="67"/>
      <c r="F31" s="70"/>
      <c r="G31" s="76">
        <v>25000</v>
      </c>
      <c r="H31" s="69"/>
      <c r="I31" s="77"/>
    </row>
    <row r="32" spans="2:8" ht="41.25" customHeight="1">
      <c r="B32" s="69" t="s">
        <v>52</v>
      </c>
      <c r="C32" s="78" t="s">
        <v>53</v>
      </c>
      <c r="D32" s="67"/>
      <c r="E32" s="67"/>
      <c r="F32" s="70"/>
      <c r="G32" s="70">
        <v>40000</v>
      </c>
      <c r="H32" s="68"/>
    </row>
    <row r="33" spans="2:8" ht="31.5" customHeight="1">
      <c r="B33" s="69" t="s">
        <v>54</v>
      </c>
      <c r="C33" s="69" t="s">
        <v>55</v>
      </c>
      <c r="D33" s="67"/>
      <c r="E33" s="67"/>
      <c r="F33" s="70"/>
      <c r="G33" s="70">
        <v>100000</v>
      </c>
      <c r="H33" s="68"/>
    </row>
    <row r="34" spans="2:8" ht="97.5" customHeight="1">
      <c r="B34" s="69" t="s">
        <v>56</v>
      </c>
      <c r="C34" s="69" t="s">
        <v>57</v>
      </c>
      <c r="D34" s="67"/>
      <c r="E34" s="67"/>
      <c r="F34" s="70">
        <v>300000</v>
      </c>
      <c r="G34" s="70"/>
      <c r="H34" s="68"/>
    </row>
    <row r="35" spans="2:8" ht="31.5" customHeight="1">
      <c r="B35" s="75" t="s">
        <v>58</v>
      </c>
      <c r="C35" s="69" t="s">
        <v>59</v>
      </c>
      <c r="D35" s="67"/>
      <c r="E35" s="67"/>
      <c r="F35" s="70">
        <v>130000</v>
      </c>
      <c r="G35" s="70"/>
      <c r="H35" s="68"/>
    </row>
    <row r="36" spans="2:8" ht="22.5" customHeight="1">
      <c r="B36" s="8" t="s">
        <v>60</v>
      </c>
      <c r="C36" s="69" t="s">
        <v>61</v>
      </c>
      <c r="D36" s="67"/>
      <c r="E36" s="67"/>
      <c r="F36" s="70"/>
      <c r="G36" s="70">
        <v>200000</v>
      </c>
      <c r="H36" s="68"/>
    </row>
    <row r="37" spans="2:8" ht="25.5" customHeight="1">
      <c r="B37" s="8" t="s">
        <v>62</v>
      </c>
      <c r="C37" s="69" t="s">
        <v>63</v>
      </c>
      <c r="D37" s="67"/>
      <c r="E37" s="67"/>
      <c r="F37" s="70">
        <v>300000</v>
      </c>
      <c r="G37" s="70"/>
      <c r="H37" s="68"/>
    </row>
    <row r="38" spans="2:8" ht="30.75" customHeight="1">
      <c r="B38" s="8" t="s">
        <v>64</v>
      </c>
      <c r="C38" s="69" t="s">
        <v>65</v>
      </c>
      <c r="D38" s="67"/>
      <c r="E38" s="67"/>
      <c r="F38" s="70"/>
      <c r="G38" s="79">
        <f>G39+G40</f>
        <v>1600000</v>
      </c>
      <c r="H38" s="80" t="s">
        <v>66</v>
      </c>
    </row>
    <row r="39" spans="2:8" ht="24.75" customHeight="1">
      <c r="B39" s="8"/>
      <c r="C39" s="75" t="s">
        <v>67</v>
      </c>
      <c r="D39" s="67"/>
      <c r="E39" s="67"/>
      <c r="F39" s="70"/>
      <c r="G39" s="70">
        <v>800000</v>
      </c>
      <c r="H39" s="80"/>
    </row>
    <row r="40" spans="2:8" ht="28.5" customHeight="1">
      <c r="B40" s="8"/>
      <c r="C40" s="69" t="s">
        <v>68</v>
      </c>
      <c r="D40" s="67"/>
      <c r="E40" s="67"/>
      <c r="F40" s="70"/>
      <c r="G40" s="70">
        <v>800000</v>
      </c>
      <c r="H40" s="80"/>
    </row>
    <row r="41" spans="2:8" s="9" customFormat="1" ht="21" customHeight="1">
      <c r="B41" s="10" t="s">
        <v>69</v>
      </c>
      <c r="C41" s="58" t="s">
        <v>70</v>
      </c>
      <c r="D41" s="59" t="s">
        <v>71</v>
      </c>
      <c r="E41" s="81"/>
      <c r="F41" s="60">
        <f>F42</f>
        <v>0</v>
      </c>
      <c r="G41" s="60">
        <f>G42</f>
        <v>5252</v>
      </c>
      <c r="H41" s="82"/>
    </row>
    <row r="42" spans="2:8" ht="18.75" customHeight="1">
      <c r="B42" s="11">
        <v>1</v>
      </c>
      <c r="C42" s="63" t="s">
        <v>72</v>
      </c>
      <c r="D42" s="83"/>
      <c r="E42" s="64" t="s">
        <v>73</v>
      </c>
      <c r="F42" s="65">
        <f>F43</f>
        <v>0</v>
      </c>
      <c r="G42" s="65">
        <f>G43</f>
        <v>5252</v>
      </c>
      <c r="H42" s="68"/>
    </row>
    <row r="43" spans="2:8" ht="60" customHeight="1">
      <c r="B43" s="12" t="s">
        <v>18</v>
      </c>
      <c r="C43" s="69" t="s">
        <v>74</v>
      </c>
      <c r="D43" s="83"/>
      <c r="E43" s="64"/>
      <c r="F43" s="70"/>
      <c r="G43" s="70">
        <v>5252</v>
      </c>
      <c r="H43" s="71" t="s">
        <v>47</v>
      </c>
    </row>
    <row r="44" spans="2:8" s="4" customFormat="1" ht="18">
      <c r="B44" s="57" t="s">
        <v>75</v>
      </c>
      <c r="C44" s="58" t="s">
        <v>76</v>
      </c>
      <c r="D44" s="59" t="s">
        <v>77</v>
      </c>
      <c r="E44" s="59"/>
      <c r="F44" s="60">
        <f>SUM(F46)</f>
        <v>50000</v>
      </c>
      <c r="G44" s="60">
        <f>SUM(G46)</f>
        <v>465000</v>
      </c>
      <c r="H44" s="61"/>
    </row>
    <row r="45" spans="2:8" s="5" customFormat="1" ht="8.25" customHeight="1">
      <c r="B45" s="62"/>
      <c r="C45" s="63"/>
      <c r="D45" s="64"/>
      <c r="E45" s="64"/>
      <c r="F45" s="65"/>
      <c r="G45" s="65"/>
      <c r="H45" s="66"/>
    </row>
    <row r="46" spans="2:8" ht="15.75">
      <c r="B46" s="63">
        <v>1</v>
      </c>
      <c r="C46" s="63" t="s">
        <v>78</v>
      </c>
      <c r="D46" s="67"/>
      <c r="E46" s="64" t="s">
        <v>79</v>
      </c>
      <c r="F46" s="65">
        <f>SUM(F47:F53)</f>
        <v>50000</v>
      </c>
      <c r="G46" s="65">
        <f>SUM(G47:G53)</f>
        <v>465000</v>
      </c>
      <c r="H46" s="68"/>
    </row>
    <row r="47" spans="2:8" ht="18.75" customHeight="1">
      <c r="B47" s="69" t="s">
        <v>18</v>
      </c>
      <c r="C47" s="84" t="s">
        <v>80</v>
      </c>
      <c r="D47" s="67"/>
      <c r="E47" s="67" t="s">
        <v>81</v>
      </c>
      <c r="F47" s="70"/>
      <c r="G47" s="70">
        <v>100000</v>
      </c>
      <c r="H47" s="68"/>
    </row>
    <row r="48" spans="2:8" ht="30.75" customHeight="1">
      <c r="B48" s="69" t="s">
        <v>20</v>
      </c>
      <c r="C48" s="69" t="s">
        <v>82</v>
      </c>
      <c r="D48" s="67"/>
      <c r="E48" s="67"/>
      <c r="F48" s="70"/>
      <c r="G48" s="70">
        <v>70000</v>
      </c>
      <c r="H48" s="68"/>
    </row>
    <row r="49" spans="2:8" ht="30.75" customHeight="1">
      <c r="B49" s="69" t="s">
        <v>83</v>
      </c>
      <c r="C49" s="69" t="s">
        <v>84</v>
      </c>
      <c r="D49" s="67"/>
      <c r="E49" s="67"/>
      <c r="F49" s="70"/>
      <c r="G49" s="70">
        <v>150000</v>
      </c>
      <c r="H49" s="68"/>
    </row>
    <row r="50" spans="2:8" ht="30.75" customHeight="1">
      <c r="B50" s="69" t="s">
        <v>85</v>
      </c>
      <c r="C50" s="69" t="s">
        <v>86</v>
      </c>
      <c r="D50" s="67"/>
      <c r="E50" s="67"/>
      <c r="F50" s="70"/>
      <c r="G50" s="70">
        <v>65000</v>
      </c>
      <c r="H50" s="68"/>
    </row>
    <row r="51" spans="2:8" ht="33.75" customHeight="1">
      <c r="B51" s="69" t="s">
        <v>22</v>
      </c>
      <c r="C51" s="69" t="s">
        <v>87</v>
      </c>
      <c r="D51" s="67"/>
      <c r="E51" s="67"/>
      <c r="F51" s="70"/>
      <c r="G51" s="70">
        <v>80000</v>
      </c>
      <c r="H51" s="68"/>
    </row>
    <row r="52" spans="2:8" ht="31.5" customHeight="1">
      <c r="B52" s="69" t="s">
        <v>88</v>
      </c>
      <c r="C52" s="69" t="s">
        <v>89</v>
      </c>
      <c r="D52" s="67"/>
      <c r="E52" s="67"/>
      <c r="F52" s="70">
        <v>20000</v>
      </c>
      <c r="G52" s="70"/>
      <c r="H52" s="68"/>
    </row>
    <row r="53" spans="2:8" ht="33.75" customHeight="1">
      <c r="B53" s="69" t="s">
        <v>90</v>
      </c>
      <c r="C53" s="69" t="s">
        <v>91</v>
      </c>
      <c r="D53" s="67"/>
      <c r="E53" s="67"/>
      <c r="F53" s="70">
        <v>30000</v>
      </c>
      <c r="G53" s="70"/>
      <c r="H53" s="68"/>
    </row>
    <row r="54" spans="2:8" s="9" customFormat="1" ht="21" customHeight="1">
      <c r="B54" s="57" t="s">
        <v>92</v>
      </c>
      <c r="C54" s="58" t="s">
        <v>93</v>
      </c>
      <c r="D54" s="59" t="s">
        <v>94</v>
      </c>
      <c r="E54" s="81"/>
      <c r="F54" s="60">
        <f>F55</f>
        <v>0</v>
      </c>
      <c r="G54" s="60">
        <f>G55</f>
        <v>2501</v>
      </c>
      <c r="H54" s="82"/>
    </row>
    <row r="55" spans="2:8" ht="22.5" customHeight="1">
      <c r="B55" s="63">
        <v>1</v>
      </c>
      <c r="C55" s="63" t="s">
        <v>72</v>
      </c>
      <c r="D55" s="83"/>
      <c r="E55" s="64" t="s">
        <v>95</v>
      </c>
      <c r="F55" s="65">
        <f>F56</f>
        <v>0</v>
      </c>
      <c r="G55" s="65">
        <f>G56</f>
        <v>2501</v>
      </c>
      <c r="H55" s="68"/>
    </row>
    <row r="56" spans="2:8" ht="35.25" customHeight="1">
      <c r="B56" s="69" t="s">
        <v>18</v>
      </c>
      <c r="C56" s="69" t="s">
        <v>96</v>
      </c>
      <c r="D56" s="83"/>
      <c r="E56" s="64"/>
      <c r="F56" s="70"/>
      <c r="G56" s="70">
        <v>2501</v>
      </c>
      <c r="H56" s="71" t="s">
        <v>47</v>
      </c>
    </row>
    <row r="57" spans="2:8" ht="11.25" customHeight="1">
      <c r="B57" s="85"/>
      <c r="C57" s="69"/>
      <c r="D57" s="83"/>
      <c r="E57" s="64"/>
      <c r="F57" s="74"/>
      <c r="G57" s="74"/>
      <c r="H57" s="71"/>
    </row>
    <row r="58" spans="2:11" ht="12.75">
      <c r="B58" s="32"/>
      <c r="C58" s="33"/>
      <c r="D58" s="34"/>
      <c r="E58" s="34"/>
      <c r="F58" s="35"/>
      <c r="G58" s="35"/>
      <c r="H58" s="36"/>
      <c r="I58" s="36"/>
      <c r="J58" s="36"/>
      <c r="K58" s="36"/>
    </row>
    <row r="59" spans="2:11" ht="15.75">
      <c r="B59" s="38" t="str">
        <f>B2</f>
        <v> Budżet gminy Sośnicowice na 2009 r.</v>
      </c>
      <c r="C59" s="38"/>
      <c r="D59" s="34"/>
      <c r="E59" s="34"/>
      <c r="F59" s="35"/>
      <c r="G59" s="35"/>
      <c r="H59" s="1" t="s">
        <v>0</v>
      </c>
      <c r="I59" s="2">
        <f>I2</f>
        <v>5</v>
      </c>
      <c r="J59" s="36"/>
      <c r="K59" s="36"/>
    </row>
    <row r="60" spans="2:11" ht="15">
      <c r="B60" s="39" t="s">
        <v>97</v>
      </c>
      <c r="C60" s="39"/>
      <c r="D60" s="34"/>
      <c r="E60" s="34"/>
      <c r="F60" s="35"/>
      <c r="G60" s="35"/>
      <c r="H60" s="3" t="s">
        <v>2</v>
      </c>
      <c r="I60" s="3">
        <v>2</v>
      </c>
      <c r="J60" s="36"/>
      <c r="K60" s="36"/>
    </row>
    <row r="61" spans="2:11" ht="12" customHeight="1">
      <c r="B61" s="42"/>
      <c r="C61" s="43"/>
      <c r="D61" s="42"/>
      <c r="E61" s="42"/>
      <c r="F61" s="42"/>
      <c r="G61" s="42"/>
      <c r="H61" s="42"/>
      <c r="I61" s="42"/>
      <c r="J61" s="42"/>
      <c r="K61" s="42"/>
    </row>
    <row r="62" spans="2:11" ht="12.75">
      <c r="B62" s="32"/>
      <c r="C62" s="33"/>
      <c r="D62" s="34"/>
      <c r="E62" s="34"/>
      <c r="F62" s="35"/>
      <c r="G62" s="35"/>
      <c r="H62" s="36"/>
      <c r="I62" s="36"/>
      <c r="J62" s="36"/>
      <c r="K62" s="36"/>
    </row>
    <row r="63" spans="2:8" ht="15.75">
      <c r="B63" s="44" t="s">
        <v>4</v>
      </c>
      <c r="C63" s="45" t="s">
        <v>5</v>
      </c>
      <c r="D63" s="47" t="s">
        <v>6</v>
      </c>
      <c r="E63" s="47" t="s">
        <v>7</v>
      </c>
      <c r="F63" s="48" t="s">
        <v>8</v>
      </c>
      <c r="G63" s="48"/>
      <c r="H63" s="44" t="s">
        <v>9</v>
      </c>
    </row>
    <row r="64" spans="2:8" ht="15.75">
      <c r="B64" s="44"/>
      <c r="C64" s="49" t="s">
        <v>184</v>
      </c>
      <c r="D64" s="47"/>
      <c r="E64" s="47"/>
      <c r="F64" s="48"/>
      <c r="G64" s="48"/>
      <c r="H64" s="44"/>
    </row>
    <row r="65" spans="2:8" ht="15">
      <c r="B65" s="44"/>
      <c r="C65" s="50" t="s">
        <v>10</v>
      </c>
      <c r="D65" s="47"/>
      <c r="E65" s="47"/>
      <c r="F65" s="51" t="s">
        <v>11</v>
      </c>
      <c r="G65" s="51" t="s">
        <v>12</v>
      </c>
      <c r="H65" s="44"/>
    </row>
    <row r="66" spans="2:8" ht="15">
      <c r="B66" s="85"/>
      <c r="C66" s="69"/>
      <c r="D66" s="67"/>
      <c r="E66" s="67"/>
      <c r="F66" s="74"/>
      <c r="G66" s="74"/>
      <c r="H66" s="68"/>
    </row>
    <row r="67" spans="2:8" s="4" customFormat="1" ht="18">
      <c r="B67" s="57" t="s">
        <v>98</v>
      </c>
      <c r="C67" s="58" t="s">
        <v>99</v>
      </c>
      <c r="D67" s="59" t="s">
        <v>100</v>
      </c>
      <c r="E67" s="59" t="s">
        <v>81</v>
      </c>
      <c r="F67" s="60">
        <f>F69</f>
        <v>43500</v>
      </c>
      <c r="G67" s="60">
        <f>G69</f>
        <v>242000</v>
      </c>
      <c r="H67" s="61"/>
    </row>
    <row r="68" spans="2:8" s="5" customFormat="1" ht="9.75" customHeight="1">
      <c r="B68" s="62"/>
      <c r="C68" s="63"/>
      <c r="D68" s="64"/>
      <c r="E68" s="64"/>
      <c r="F68" s="65"/>
      <c r="G68" s="65"/>
      <c r="H68" s="66"/>
    </row>
    <row r="69" spans="2:8" ht="15.75">
      <c r="B69" s="63">
        <v>1</v>
      </c>
      <c r="C69" s="86" t="s">
        <v>101</v>
      </c>
      <c r="D69" s="67"/>
      <c r="E69" s="64" t="s">
        <v>102</v>
      </c>
      <c r="F69" s="65">
        <f>SUM(F70:F71)</f>
        <v>43500</v>
      </c>
      <c r="G69" s="65">
        <f>SUM(G70:G71)</f>
        <v>242000</v>
      </c>
      <c r="H69" s="68"/>
    </row>
    <row r="70" spans="2:8" ht="45.75" customHeight="1">
      <c r="B70" s="69" t="s">
        <v>18</v>
      </c>
      <c r="C70" s="69" t="s">
        <v>103</v>
      </c>
      <c r="D70" s="67"/>
      <c r="E70" s="67"/>
      <c r="F70" s="70">
        <v>43500</v>
      </c>
      <c r="G70" s="70">
        <v>9000</v>
      </c>
      <c r="H70" s="68"/>
    </row>
    <row r="71" spans="2:8" ht="61.5" customHeight="1">
      <c r="B71" s="87" t="s">
        <v>20</v>
      </c>
      <c r="C71" s="69" t="s">
        <v>104</v>
      </c>
      <c r="D71" s="67"/>
      <c r="E71" s="67"/>
      <c r="F71" s="79"/>
      <c r="G71" s="79">
        <f>SUM(G72:G73)</f>
        <v>233000</v>
      </c>
      <c r="H71" s="87"/>
    </row>
    <row r="72" spans="2:8" ht="19.5" customHeight="1">
      <c r="B72" s="87"/>
      <c r="C72" s="75" t="s">
        <v>67</v>
      </c>
      <c r="D72" s="67"/>
      <c r="E72" s="67"/>
      <c r="F72" s="76"/>
      <c r="G72" s="76">
        <v>80000</v>
      </c>
      <c r="H72" s="87"/>
    </row>
    <row r="73" spans="2:8" ht="18.75" customHeight="1">
      <c r="B73" s="87"/>
      <c r="C73" s="69" t="s">
        <v>105</v>
      </c>
      <c r="D73" s="67"/>
      <c r="E73" s="67"/>
      <c r="F73" s="76"/>
      <c r="G73" s="76">
        <v>153000</v>
      </c>
      <c r="H73" s="87"/>
    </row>
    <row r="74" spans="2:8" s="4" customFormat="1" ht="36">
      <c r="B74" s="57" t="s">
        <v>106</v>
      </c>
      <c r="C74" s="58" t="s">
        <v>107</v>
      </c>
      <c r="D74" s="59" t="s">
        <v>108</v>
      </c>
      <c r="E74" s="59"/>
      <c r="F74" s="60">
        <f>F75</f>
        <v>50000</v>
      </c>
      <c r="G74" s="60">
        <f>G75</f>
        <v>50000</v>
      </c>
      <c r="H74" s="61"/>
    </row>
    <row r="75" spans="2:8" ht="15.75">
      <c r="B75" s="63">
        <v>1</v>
      </c>
      <c r="C75" s="63" t="s">
        <v>109</v>
      </c>
      <c r="D75" s="67"/>
      <c r="E75" s="64" t="s">
        <v>110</v>
      </c>
      <c r="F75" s="65">
        <f>SUM(F76:F77)</f>
        <v>50000</v>
      </c>
      <c r="G75" s="65">
        <f>SUM(G76:G77)</f>
        <v>50000</v>
      </c>
      <c r="H75" s="68"/>
    </row>
    <row r="76" spans="2:8" ht="21" customHeight="1">
      <c r="B76" s="69" t="s">
        <v>18</v>
      </c>
      <c r="C76" s="69" t="s">
        <v>111</v>
      </c>
      <c r="D76" s="67"/>
      <c r="E76" s="67"/>
      <c r="F76" s="70">
        <v>50000</v>
      </c>
      <c r="G76" s="70"/>
      <c r="H76" s="68"/>
    </row>
    <row r="77" spans="2:8" ht="21.75" customHeight="1">
      <c r="B77" s="69" t="s">
        <v>20</v>
      </c>
      <c r="C77" s="69" t="s">
        <v>112</v>
      </c>
      <c r="D77" s="67"/>
      <c r="E77" s="67"/>
      <c r="F77" s="70"/>
      <c r="G77" s="70">
        <v>50000</v>
      </c>
      <c r="H77" s="68"/>
    </row>
    <row r="78" spans="2:8" s="4" customFormat="1" ht="22.5" customHeight="1">
      <c r="B78" s="57" t="s">
        <v>113</v>
      </c>
      <c r="C78" s="58" t="s">
        <v>114</v>
      </c>
      <c r="D78" s="59" t="s">
        <v>115</v>
      </c>
      <c r="E78" s="59"/>
      <c r="F78" s="60">
        <f>F79+F88+F94+F90</f>
        <v>177000</v>
      </c>
      <c r="G78" s="60">
        <f>G79+G88+G94+G90+G92</f>
        <v>4560019</v>
      </c>
      <c r="H78" s="61"/>
    </row>
    <row r="79" spans="2:8" ht="15.75">
      <c r="B79" s="63">
        <v>1</v>
      </c>
      <c r="C79" s="63" t="s">
        <v>116</v>
      </c>
      <c r="D79" s="67"/>
      <c r="E79" s="64" t="s">
        <v>117</v>
      </c>
      <c r="F79" s="65">
        <f>SUM(F80:F85)</f>
        <v>102000</v>
      </c>
      <c r="G79" s="65">
        <f>SUM(G80+G83+G85)</f>
        <v>4310659</v>
      </c>
      <c r="H79" s="68"/>
    </row>
    <row r="80" spans="2:8" ht="22.5" customHeight="1">
      <c r="B80" s="87" t="s">
        <v>18</v>
      </c>
      <c r="C80" s="69" t="s">
        <v>118</v>
      </c>
      <c r="D80" s="67"/>
      <c r="E80" s="67"/>
      <c r="F80" s="70"/>
      <c r="G80" s="79">
        <f>G81+G82</f>
        <v>2081659</v>
      </c>
      <c r="H80" s="87" t="s">
        <v>119</v>
      </c>
    </row>
    <row r="81" spans="2:8" ht="19.5" customHeight="1">
      <c r="B81" s="87"/>
      <c r="C81" s="69" t="s">
        <v>67</v>
      </c>
      <c r="D81" s="67"/>
      <c r="E81" s="67"/>
      <c r="F81" s="70"/>
      <c r="G81" s="76">
        <v>670000</v>
      </c>
      <c r="H81" s="87"/>
    </row>
    <row r="82" spans="2:8" ht="19.5" customHeight="1">
      <c r="B82" s="87"/>
      <c r="C82" s="69" t="s">
        <v>105</v>
      </c>
      <c r="D82" s="67"/>
      <c r="E82" s="67"/>
      <c r="F82" s="70"/>
      <c r="G82" s="76">
        <v>1411659</v>
      </c>
      <c r="H82" s="87"/>
    </row>
    <row r="83" spans="2:8" ht="54.75" customHeight="1">
      <c r="B83" s="69"/>
      <c r="C83" s="69" t="s">
        <v>120</v>
      </c>
      <c r="D83" s="67"/>
      <c r="E83" s="67"/>
      <c r="F83" s="70"/>
      <c r="G83" s="76">
        <v>550000</v>
      </c>
      <c r="H83" s="69" t="s">
        <v>121</v>
      </c>
    </row>
    <row r="84" spans="2:8" ht="27.75" customHeight="1">
      <c r="B84" s="69" t="s">
        <v>20</v>
      </c>
      <c r="C84" s="69" t="s">
        <v>122</v>
      </c>
      <c r="D84" s="67"/>
      <c r="E84" s="67"/>
      <c r="F84" s="70">
        <v>102000</v>
      </c>
      <c r="G84" s="70"/>
      <c r="H84" s="68"/>
    </row>
    <row r="85" spans="2:8" ht="43.5" customHeight="1">
      <c r="B85" s="87" t="s">
        <v>83</v>
      </c>
      <c r="C85" s="69" t="s">
        <v>123</v>
      </c>
      <c r="D85" s="67"/>
      <c r="E85" s="67"/>
      <c r="F85" s="70"/>
      <c r="G85" s="79">
        <f>G86+G87</f>
        <v>1679000</v>
      </c>
      <c r="H85" s="87" t="s">
        <v>119</v>
      </c>
    </row>
    <row r="86" spans="2:8" ht="19.5" customHeight="1">
      <c r="B86" s="87"/>
      <c r="C86" s="75" t="s">
        <v>67</v>
      </c>
      <c r="D86" s="67"/>
      <c r="E86" s="67"/>
      <c r="F86" s="70"/>
      <c r="G86" s="76">
        <v>710000</v>
      </c>
      <c r="H86" s="87"/>
    </row>
    <row r="87" spans="2:8" ht="20.25" customHeight="1">
      <c r="B87" s="87"/>
      <c r="C87" s="69" t="s">
        <v>105</v>
      </c>
      <c r="D87" s="67"/>
      <c r="E87" s="67"/>
      <c r="F87" s="70"/>
      <c r="G87" s="76">
        <v>969000</v>
      </c>
      <c r="H87" s="87"/>
    </row>
    <row r="88" spans="2:8" ht="15.75">
      <c r="B88" s="63">
        <v>2</v>
      </c>
      <c r="C88" s="63" t="s">
        <v>124</v>
      </c>
      <c r="D88" s="67"/>
      <c r="E88" s="64" t="s">
        <v>125</v>
      </c>
      <c r="F88" s="65">
        <f>SUM(F89:F89)</f>
        <v>69000</v>
      </c>
      <c r="G88" s="65">
        <f>SUM(G89:G89)</f>
        <v>0</v>
      </c>
      <c r="H88" s="68"/>
    </row>
    <row r="89" spans="2:8" ht="30.75" customHeight="1">
      <c r="B89" s="69" t="s">
        <v>31</v>
      </c>
      <c r="C89" s="69" t="s">
        <v>126</v>
      </c>
      <c r="D89" s="67"/>
      <c r="E89" s="67"/>
      <c r="F89" s="70">
        <v>69000</v>
      </c>
      <c r="G89" s="70"/>
      <c r="H89" s="68"/>
    </row>
    <row r="90" spans="2:8" ht="19.5" customHeight="1">
      <c r="B90" s="63">
        <v>3</v>
      </c>
      <c r="C90" s="63" t="s">
        <v>127</v>
      </c>
      <c r="D90" s="67"/>
      <c r="E90" s="64" t="s">
        <v>128</v>
      </c>
      <c r="F90" s="65">
        <f>F91</f>
        <v>6000</v>
      </c>
      <c r="G90" s="65">
        <f>G91</f>
        <v>10000</v>
      </c>
      <c r="H90" s="68"/>
    </row>
    <row r="91" spans="2:8" ht="21" customHeight="1">
      <c r="B91" s="69" t="s">
        <v>45</v>
      </c>
      <c r="C91" s="69" t="s">
        <v>129</v>
      </c>
      <c r="D91" s="67"/>
      <c r="E91" s="67"/>
      <c r="F91" s="70">
        <v>6000</v>
      </c>
      <c r="G91" s="70">
        <v>10000</v>
      </c>
      <c r="H91" s="68"/>
    </row>
    <row r="92" spans="2:8" ht="21" customHeight="1">
      <c r="B92" s="63">
        <v>4</v>
      </c>
      <c r="C92" s="63" t="s">
        <v>130</v>
      </c>
      <c r="D92" s="67"/>
      <c r="E92" s="64" t="s">
        <v>131</v>
      </c>
      <c r="F92" s="79">
        <v>0</v>
      </c>
      <c r="G92" s="79">
        <f>G93</f>
        <v>233360</v>
      </c>
      <c r="H92" s="68"/>
    </row>
    <row r="93" spans="2:8" ht="31.5" customHeight="1">
      <c r="B93" s="69" t="s">
        <v>50</v>
      </c>
      <c r="C93" s="69" t="s">
        <v>132</v>
      </c>
      <c r="D93" s="67"/>
      <c r="E93" s="67"/>
      <c r="F93" s="70"/>
      <c r="G93" s="70">
        <v>233360</v>
      </c>
      <c r="H93" s="68" t="s">
        <v>133</v>
      </c>
    </row>
    <row r="94" spans="2:8" ht="23.25" customHeight="1">
      <c r="B94" s="63">
        <v>5</v>
      </c>
      <c r="C94" s="63" t="s">
        <v>134</v>
      </c>
      <c r="D94" s="67"/>
      <c r="E94" s="64" t="s">
        <v>135</v>
      </c>
      <c r="F94" s="65">
        <f>F95</f>
        <v>0</v>
      </c>
      <c r="G94" s="65">
        <f>G95</f>
        <v>6000</v>
      </c>
      <c r="H94" s="68"/>
    </row>
    <row r="95" spans="2:8" ht="32.25" customHeight="1">
      <c r="B95" s="69" t="s">
        <v>136</v>
      </c>
      <c r="C95" s="69" t="s">
        <v>137</v>
      </c>
      <c r="D95" s="67"/>
      <c r="E95" s="67"/>
      <c r="F95" s="70"/>
      <c r="G95" s="70">
        <v>6000</v>
      </c>
      <c r="H95" s="68"/>
    </row>
    <row r="96" spans="2:8" s="4" customFormat="1" ht="16.5" customHeight="1">
      <c r="B96" s="57" t="s">
        <v>138</v>
      </c>
      <c r="C96" s="58" t="s">
        <v>139</v>
      </c>
      <c r="D96" s="59" t="s">
        <v>140</v>
      </c>
      <c r="E96" s="59"/>
      <c r="F96" s="60">
        <f>F97</f>
        <v>0</v>
      </c>
      <c r="G96" s="60">
        <f>G97</f>
        <v>5000</v>
      </c>
      <c r="H96" s="61"/>
    </row>
    <row r="97" spans="2:8" s="5" customFormat="1" ht="22.5" customHeight="1">
      <c r="B97" s="63">
        <v>1</v>
      </c>
      <c r="C97" s="63" t="s">
        <v>141</v>
      </c>
      <c r="D97" s="64"/>
      <c r="E97" s="64" t="s">
        <v>142</v>
      </c>
      <c r="F97" s="65">
        <f>F98</f>
        <v>0</v>
      </c>
      <c r="G97" s="65">
        <f>G98</f>
        <v>5000</v>
      </c>
      <c r="H97" s="66"/>
    </row>
    <row r="98" spans="2:8" s="5" customFormat="1" ht="22.5" customHeight="1">
      <c r="B98" s="69" t="s">
        <v>18</v>
      </c>
      <c r="C98" s="69" t="s">
        <v>143</v>
      </c>
      <c r="D98" s="64"/>
      <c r="E98" s="64"/>
      <c r="F98" s="79"/>
      <c r="G98" s="70">
        <v>5000</v>
      </c>
      <c r="H98" s="66"/>
    </row>
    <row r="99" spans="2:8" s="4" customFormat="1" ht="33.75" customHeight="1">
      <c r="B99" s="57" t="s">
        <v>144</v>
      </c>
      <c r="C99" s="58" t="s">
        <v>145</v>
      </c>
      <c r="D99" s="59" t="s">
        <v>146</v>
      </c>
      <c r="E99" s="59"/>
      <c r="F99" s="60">
        <f>F102</f>
        <v>0</v>
      </c>
      <c r="G99" s="60">
        <f>G102+G100</f>
        <v>900000</v>
      </c>
      <c r="H99" s="61"/>
    </row>
    <row r="100" spans="2:8" s="4" customFormat="1" ht="22.5" customHeight="1">
      <c r="B100" s="88">
        <v>1</v>
      </c>
      <c r="C100" s="63" t="s">
        <v>147</v>
      </c>
      <c r="D100" s="59"/>
      <c r="E100" s="64" t="s">
        <v>148</v>
      </c>
      <c r="F100" s="60"/>
      <c r="G100" s="60">
        <f>G101</f>
        <v>800000</v>
      </c>
      <c r="H100" s="61"/>
    </row>
    <row r="101" spans="2:8" s="9" customFormat="1" ht="102" customHeight="1">
      <c r="B101" s="85" t="s">
        <v>18</v>
      </c>
      <c r="C101" s="69" t="s">
        <v>149</v>
      </c>
      <c r="D101" s="67"/>
      <c r="E101" s="67"/>
      <c r="F101" s="70">
        <v>0</v>
      </c>
      <c r="G101" s="70">
        <v>800000</v>
      </c>
      <c r="H101" s="68" t="s">
        <v>150</v>
      </c>
    </row>
    <row r="102" spans="2:8" s="5" customFormat="1" ht="22.5" customHeight="1">
      <c r="B102" s="63">
        <v>2</v>
      </c>
      <c r="C102" s="63" t="s">
        <v>151</v>
      </c>
      <c r="D102" s="64"/>
      <c r="E102" s="64" t="s">
        <v>152</v>
      </c>
      <c r="F102" s="65">
        <f>F103</f>
        <v>0</v>
      </c>
      <c r="G102" s="65">
        <f>G103</f>
        <v>100000</v>
      </c>
      <c r="H102" s="66"/>
    </row>
    <row r="103" spans="2:8" s="5" customFormat="1" ht="32.25" customHeight="1">
      <c r="B103" s="69" t="s">
        <v>31</v>
      </c>
      <c r="C103" s="69" t="s">
        <v>153</v>
      </c>
      <c r="D103" s="64"/>
      <c r="E103" s="64"/>
      <c r="F103" s="79"/>
      <c r="G103" s="70">
        <v>100000</v>
      </c>
      <c r="H103" s="66"/>
    </row>
    <row r="104" spans="2:8" s="5" customFormat="1" ht="34.5" customHeight="1">
      <c r="B104" s="57" t="s">
        <v>154</v>
      </c>
      <c r="C104" s="58" t="s">
        <v>155</v>
      </c>
      <c r="D104" s="59" t="s">
        <v>156</v>
      </c>
      <c r="E104" s="64"/>
      <c r="F104" s="60">
        <f>F105</f>
        <v>0</v>
      </c>
      <c r="G104" s="60">
        <f>G105</f>
        <v>200000</v>
      </c>
      <c r="H104" s="66"/>
    </row>
    <row r="105" spans="2:8" s="89" customFormat="1" ht="20.25" customHeight="1">
      <c r="B105" s="63">
        <v>1</v>
      </c>
      <c r="C105" s="63" t="s">
        <v>157</v>
      </c>
      <c r="D105" s="64"/>
      <c r="E105" s="64" t="s">
        <v>158</v>
      </c>
      <c r="F105" s="65">
        <f>F106</f>
        <v>0</v>
      </c>
      <c r="G105" s="65">
        <f>G106</f>
        <v>200000</v>
      </c>
      <c r="H105" s="66"/>
    </row>
    <row r="106" spans="2:8" ht="33" customHeight="1">
      <c r="B106" s="69" t="s">
        <v>18</v>
      </c>
      <c r="C106" s="69" t="s">
        <v>159</v>
      </c>
      <c r="D106" s="67"/>
      <c r="E106" s="67"/>
      <c r="F106" s="70"/>
      <c r="G106" s="70">
        <v>200000</v>
      </c>
      <c r="H106" s="68"/>
    </row>
    <row r="107" spans="2:8" s="4" customFormat="1" ht="28.5" customHeight="1">
      <c r="B107" s="57" t="s">
        <v>160</v>
      </c>
      <c r="C107" s="58" t="s">
        <v>161</v>
      </c>
      <c r="D107" s="59" t="s">
        <v>162</v>
      </c>
      <c r="E107" s="59"/>
      <c r="F107" s="60">
        <f>F108</f>
        <v>0</v>
      </c>
      <c r="G107" s="60">
        <f>G108</f>
        <v>1365000</v>
      </c>
      <c r="H107" s="61"/>
    </row>
    <row r="108" spans="2:8" ht="15.75">
      <c r="B108" s="63">
        <v>1</v>
      </c>
      <c r="C108" s="63" t="s">
        <v>163</v>
      </c>
      <c r="D108" s="67"/>
      <c r="E108" s="64" t="s">
        <v>164</v>
      </c>
      <c r="F108" s="65">
        <f>SUM(F109:F111)</f>
        <v>0</v>
      </c>
      <c r="G108" s="65">
        <f>G109+G110+G111+G114</f>
        <v>1365000</v>
      </c>
      <c r="H108" s="68"/>
    </row>
    <row r="109" spans="2:8" ht="33.75" customHeight="1">
      <c r="B109" s="69" t="s">
        <v>18</v>
      </c>
      <c r="C109" s="69" t="s">
        <v>165</v>
      </c>
      <c r="D109" s="67"/>
      <c r="E109" s="64"/>
      <c r="F109" s="79"/>
      <c r="G109" s="70">
        <v>25000</v>
      </c>
      <c r="H109" s="68"/>
    </row>
    <row r="110" spans="2:8" ht="31.5" customHeight="1">
      <c r="B110" s="69" t="s">
        <v>20</v>
      </c>
      <c r="C110" s="69" t="s">
        <v>166</v>
      </c>
      <c r="D110" s="67"/>
      <c r="E110" s="64"/>
      <c r="F110" s="79"/>
      <c r="G110" s="70">
        <v>50000</v>
      </c>
      <c r="H110" s="68"/>
    </row>
    <row r="111" spans="2:8" ht="45">
      <c r="B111" s="69" t="s">
        <v>83</v>
      </c>
      <c r="C111" s="69" t="s">
        <v>167</v>
      </c>
      <c r="D111" s="67"/>
      <c r="E111" s="67"/>
      <c r="F111" s="79"/>
      <c r="G111" s="79">
        <f>G112+G113</f>
        <v>1260000</v>
      </c>
      <c r="H111" s="69" t="s">
        <v>119</v>
      </c>
    </row>
    <row r="112" spans="2:8" ht="15">
      <c r="B112" s="85"/>
      <c r="C112" s="69" t="s">
        <v>67</v>
      </c>
      <c r="D112" s="67"/>
      <c r="E112" s="67"/>
      <c r="F112" s="70"/>
      <c r="G112" s="76">
        <v>860000</v>
      </c>
      <c r="H112" s="69"/>
    </row>
    <row r="113" spans="2:8" ht="15">
      <c r="B113" s="85"/>
      <c r="C113" s="69" t="s">
        <v>105</v>
      </c>
      <c r="D113" s="67"/>
      <c r="E113" s="67"/>
      <c r="F113" s="70"/>
      <c r="G113" s="76">
        <v>400000</v>
      </c>
      <c r="H113" s="69"/>
    </row>
    <row r="114" spans="2:8" ht="30">
      <c r="B114" s="69" t="s">
        <v>85</v>
      </c>
      <c r="C114" s="69" t="s">
        <v>168</v>
      </c>
      <c r="D114" s="67"/>
      <c r="E114" s="67"/>
      <c r="F114" s="70"/>
      <c r="G114" s="76">
        <v>30000</v>
      </c>
      <c r="H114" s="69"/>
    </row>
    <row r="115" spans="1:8" ht="12.75" customHeight="1">
      <c r="A115" s="77"/>
      <c r="B115" s="90"/>
      <c r="C115" s="13"/>
      <c r="D115" s="91"/>
      <c r="E115" s="91"/>
      <c r="F115" s="14"/>
      <c r="G115" s="14"/>
      <c r="H115" s="92"/>
    </row>
    <row r="116" spans="1:8" ht="20.25" customHeight="1">
      <c r="A116" s="77"/>
      <c r="B116" s="90"/>
      <c r="C116" s="93"/>
      <c r="D116" s="91"/>
      <c r="E116" s="91"/>
      <c r="F116" s="94"/>
      <c r="G116" s="94"/>
      <c r="H116" s="92"/>
    </row>
    <row r="117" spans="1:8" ht="12.75" customHeight="1">
      <c r="A117" s="77"/>
      <c r="B117" s="90"/>
      <c r="C117" s="95" t="s">
        <v>169</v>
      </c>
      <c r="D117" s="96"/>
      <c r="E117" s="96"/>
      <c r="F117" s="97">
        <f>F107+F104+F99+F96+F78+F74+F67+F54+F44+F41+F19+F12</f>
        <v>1120500</v>
      </c>
      <c r="G117" s="97">
        <f>G107+G104+G99+G96+G78+G74+G67+G54+G44+G41+G19+G12</f>
        <v>11750772</v>
      </c>
      <c r="H117" s="92"/>
    </row>
    <row r="118" spans="1:8" ht="42.75" customHeight="1">
      <c r="A118" s="77"/>
      <c r="B118" s="90"/>
      <c r="C118" s="95"/>
      <c r="D118" s="98"/>
      <c r="E118" s="98"/>
      <c r="F118" s="97"/>
      <c r="G118" s="97"/>
      <c r="H118" s="92"/>
    </row>
    <row r="119" spans="1:8" ht="33.75" customHeight="1">
      <c r="A119" s="77"/>
      <c r="B119" s="90"/>
      <c r="C119" s="99" t="s">
        <v>170</v>
      </c>
      <c r="D119" s="99"/>
      <c r="E119" s="99"/>
      <c r="F119" s="100">
        <f>F12+F19+F41+F44+F54+F67+F74+F78+F104+F107</f>
        <v>1120500</v>
      </c>
      <c r="G119" s="100">
        <f>G17+G21+G26+G27+G29+G39+G42+G46+G56+G77+G81+G83+G86+G91+G93+G95+G98+G99+G106+G109+G110+G112+G114+G31+G32+G33+G36+G70+G72</f>
        <v>7846113</v>
      </c>
      <c r="H119" s="92"/>
    </row>
    <row r="120" spans="1:8" ht="33.75" customHeight="1">
      <c r="A120" s="77"/>
      <c r="B120" s="90"/>
      <c r="C120" s="99" t="s">
        <v>171</v>
      </c>
      <c r="D120" s="99"/>
      <c r="E120" s="99"/>
      <c r="F120" s="100">
        <v>0</v>
      </c>
      <c r="G120" s="100">
        <f>G23+G24+G25</f>
        <v>171000</v>
      </c>
      <c r="H120" s="92"/>
    </row>
    <row r="121" spans="1:8" ht="33.75" customHeight="1">
      <c r="A121" s="77"/>
      <c r="B121" s="90"/>
      <c r="C121" s="99" t="s">
        <v>172</v>
      </c>
      <c r="D121" s="99"/>
      <c r="E121" s="99"/>
      <c r="F121" s="100">
        <v>0</v>
      </c>
      <c r="G121" s="100">
        <v>800000</v>
      </c>
      <c r="H121" s="92"/>
    </row>
    <row r="122" spans="1:8" ht="29.25" customHeight="1">
      <c r="A122" s="77"/>
      <c r="B122" s="90"/>
      <c r="C122" s="99" t="s">
        <v>173</v>
      </c>
      <c r="D122" s="99"/>
      <c r="E122" s="99"/>
      <c r="F122" s="101">
        <f>F117-F119</f>
        <v>0</v>
      </c>
      <c r="G122" s="101">
        <f>G113+G87+G82+G73</f>
        <v>2933659</v>
      </c>
      <c r="H122" s="94"/>
    </row>
    <row r="123" spans="1:8" ht="12.75">
      <c r="A123" s="77"/>
      <c r="B123" s="90"/>
      <c r="C123" s="93"/>
      <c r="D123" s="91"/>
      <c r="E123" s="91"/>
      <c r="F123" s="94"/>
      <c r="G123" s="94">
        <f>SUM(G119:G122)</f>
        <v>11750772</v>
      </c>
      <c r="H123" s="92"/>
    </row>
    <row r="124" spans="2:8" s="77" customFormat="1" ht="12.75">
      <c r="B124" s="90"/>
      <c r="C124" s="93"/>
      <c r="D124" s="91"/>
      <c r="E124" s="91"/>
      <c r="F124" s="94"/>
      <c r="G124" s="94">
        <f>G17+G21+G26+G27+G29+G39+G42+G46+G56+G77+G81+G83+G86+G91+G93+G95+G98+G99+G106+G109+G110+G112+G114+G31+G32+G33+G36+G70+G72</f>
        <v>7846113</v>
      </c>
      <c r="H124" s="92"/>
    </row>
    <row r="125" spans="2:8" s="77" customFormat="1" ht="12.75">
      <c r="B125" s="90"/>
      <c r="C125" s="93"/>
      <c r="D125" s="91"/>
      <c r="E125" s="91"/>
      <c r="F125" s="94"/>
      <c r="G125" s="94"/>
      <c r="H125" s="92"/>
    </row>
    <row r="126" spans="2:8" s="77" customFormat="1" ht="12.75">
      <c r="B126" s="90"/>
      <c r="C126" s="93"/>
      <c r="D126" s="91"/>
      <c r="E126" s="91"/>
      <c r="F126" s="94"/>
      <c r="G126" s="94"/>
      <c r="H126" s="92"/>
    </row>
    <row r="127" spans="2:8" s="77" customFormat="1" ht="12.75">
      <c r="B127" s="90"/>
      <c r="C127" s="93"/>
      <c r="D127" s="91"/>
      <c r="E127" s="91"/>
      <c r="F127" s="94"/>
      <c r="G127" s="94"/>
      <c r="H127" s="92"/>
    </row>
    <row r="128" spans="2:8" s="77" customFormat="1" ht="12.75">
      <c r="B128" s="90"/>
      <c r="C128" s="93"/>
      <c r="D128" s="91"/>
      <c r="E128" s="91"/>
      <c r="F128" s="94"/>
      <c r="G128" s="94"/>
      <c r="H128" s="92"/>
    </row>
    <row r="129" spans="2:8" s="77" customFormat="1" ht="12.75">
      <c r="B129" s="90"/>
      <c r="C129" s="93"/>
      <c r="D129" s="91"/>
      <c r="E129" s="91"/>
      <c r="F129" s="94">
        <f>F119+F120+F122</f>
        <v>1120500</v>
      </c>
      <c r="G129" s="94">
        <f>G119+G120+G122</f>
        <v>10950772</v>
      </c>
      <c r="H129" s="92"/>
    </row>
    <row r="130" spans="2:8" s="77" customFormat="1" ht="12.75">
      <c r="B130" s="90"/>
      <c r="C130" s="93"/>
      <c r="D130" s="91"/>
      <c r="E130" s="91"/>
      <c r="F130" s="94"/>
      <c r="G130" s="94"/>
      <c r="H130" s="92"/>
    </row>
    <row r="131" spans="2:10" s="77" customFormat="1" ht="12.75">
      <c r="B131" s="90"/>
      <c r="C131" s="93"/>
      <c r="D131" s="91"/>
      <c r="E131" s="91"/>
      <c r="F131" s="94"/>
      <c r="G131" s="94">
        <f>G14+G26+G27+G28+G30+G42+G46+G54+G72+G75+G81+G83+G86+G90+G94+G96+G99+G104+G109+G110+G112+G114+G21</f>
        <v>8403753</v>
      </c>
      <c r="H131" s="92"/>
      <c r="J131" s="77" t="s">
        <v>81</v>
      </c>
    </row>
    <row r="132" spans="2:8" s="77" customFormat="1" ht="12.75">
      <c r="B132" s="90"/>
      <c r="C132" s="93"/>
      <c r="D132" s="91"/>
      <c r="E132" s="91"/>
      <c r="F132" s="94"/>
      <c r="G132" s="94"/>
      <c r="H132" s="92"/>
    </row>
    <row r="133" spans="2:8" s="77" customFormat="1" ht="12.75">
      <c r="B133" s="90"/>
      <c r="C133" s="93"/>
      <c r="D133" s="91"/>
      <c r="E133" s="91"/>
      <c r="F133" s="94"/>
      <c r="G133" s="94"/>
      <c r="H133" s="92"/>
    </row>
    <row r="134" spans="2:8" s="77" customFormat="1" ht="12.75">
      <c r="B134" s="90"/>
      <c r="C134" s="93"/>
      <c r="D134" s="91"/>
      <c r="E134" s="91"/>
      <c r="F134" s="94"/>
      <c r="G134" s="94"/>
      <c r="H134" s="92"/>
    </row>
    <row r="135" spans="2:8" s="77" customFormat="1" ht="12.75">
      <c r="B135" s="90"/>
      <c r="C135" s="93"/>
      <c r="D135" s="91"/>
      <c r="E135" s="91"/>
      <c r="F135" s="94"/>
      <c r="G135" s="94"/>
      <c r="H135" s="92"/>
    </row>
    <row r="136" spans="2:8" s="77" customFormat="1" ht="12.75">
      <c r="B136" s="90"/>
      <c r="C136" s="93"/>
      <c r="D136" s="91"/>
      <c r="E136" s="91"/>
      <c r="F136" s="94"/>
      <c r="G136" s="94"/>
      <c r="H136" s="92"/>
    </row>
    <row r="137" spans="2:8" s="77" customFormat="1" ht="12.75">
      <c r="B137" s="90"/>
      <c r="C137" s="93"/>
      <c r="D137" s="91"/>
      <c r="E137" s="91"/>
      <c r="F137" s="94"/>
      <c r="G137" s="94"/>
      <c r="H137" s="92"/>
    </row>
    <row r="138" spans="2:8" s="77" customFormat="1" ht="12.75">
      <c r="B138" s="90"/>
      <c r="C138" s="93"/>
      <c r="D138" s="91"/>
      <c r="E138" s="91"/>
      <c r="F138" s="94"/>
      <c r="G138" s="94"/>
      <c r="H138" s="92"/>
    </row>
    <row r="139" spans="2:8" s="77" customFormat="1" ht="12.75">
      <c r="B139" s="90"/>
      <c r="C139" s="93"/>
      <c r="D139" s="91"/>
      <c r="E139" s="91"/>
      <c r="F139" s="94"/>
      <c r="G139" s="94"/>
      <c r="H139" s="92"/>
    </row>
    <row r="140" spans="2:8" s="77" customFormat="1" ht="12.75">
      <c r="B140" s="90"/>
      <c r="C140" s="93"/>
      <c r="D140" s="91"/>
      <c r="E140" s="91"/>
      <c r="F140" s="94"/>
      <c r="G140" s="94"/>
      <c r="H140" s="92"/>
    </row>
    <row r="141" spans="2:8" s="77" customFormat="1" ht="12.75">
      <c r="B141" s="90"/>
      <c r="C141" s="93"/>
      <c r="D141" s="91"/>
      <c r="E141" s="91"/>
      <c r="F141" s="94"/>
      <c r="G141" s="94"/>
      <c r="H141" s="92"/>
    </row>
    <row r="142" spans="2:8" s="77" customFormat="1" ht="12.75">
      <c r="B142" s="90"/>
      <c r="C142" s="93"/>
      <c r="D142" s="91"/>
      <c r="E142" s="91"/>
      <c r="F142" s="94"/>
      <c r="G142" s="94"/>
      <c r="H142" s="92"/>
    </row>
    <row r="143" spans="2:8" s="77" customFormat="1" ht="12.75">
      <c r="B143" s="90"/>
      <c r="C143" s="93"/>
      <c r="D143" s="91"/>
      <c r="E143" s="91"/>
      <c r="F143" s="94"/>
      <c r="G143" s="94"/>
      <c r="H143" s="92"/>
    </row>
    <row r="144" spans="2:8" s="77" customFormat="1" ht="12.75">
      <c r="B144" s="90"/>
      <c r="C144" s="93"/>
      <c r="D144" s="91"/>
      <c r="E144" s="91"/>
      <c r="F144" s="94"/>
      <c r="G144" s="94"/>
      <c r="H144" s="92"/>
    </row>
    <row r="145" spans="2:8" s="77" customFormat="1" ht="12.75">
      <c r="B145" s="90"/>
      <c r="C145" s="93"/>
      <c r="D145" s="91"/>
      <c r="E145" s="91"/>
      <c r="F145" s="94"/>
      <c r="G145" s="94"/>
      <c r="H145" s="92"/>
    </row>
    <row r="146" spans="2:8" s="77" customFormat="1" ht="12.75">
      <c r="B146" s="90"/>
      <c r="C146" s="93"/>
      <c r="D146" s="91"/>
      <c r="E146" s="91"/>
      <c r="F146" s="94"/>
      <c r="G146" s="94"/>
      <c r="H146" s="92"/>
    </row>
    <row r="147" spans="2:8" s="77" customFormat="1" ht="12.75">
      <c r="B147" s="90"/>
      <c r="C147" s="93"/>
      <c r="D147" s="91"/>
      <c r="E147" s="91"/>
      <c r="F147" s="94"/>
      <c r="G147" s="94"/>
      <c r="H147" s="92"/>
    </row>
    <row r="148" spans="2:8" s="77" customFormat="1" ht="12.75">
      <c r="B148" s="90"/>
      <c r="C148" s="93"/>
      <c r="D148" s="91"/>
      <c r="E148" s="91"/>
      <c r="F148" s="94"/>
      <c r="G148" s="94"/>
      <c r="H148" s="92"/>
    </row>
    <row r="149" spans="2:8" s="77" customFormat="1" ht="12.75">
      <c r="B149" s="90"/>
      <c r="C149" s="93"/>
      <c r="D149" s="91"/>
      <c r="E149" s="91"/>
      <c r="F149" s="94"/>
      <c r="G149" s="94"/>
      <c r="H149" s="92"/>
    </row>
    <row r="150" spans="2:8" s="77" customFormat="1" ht="12.75">
      <c r="B150" s="90"/>
      <c r="C150" s="93"/>
      <c r="D150" s="91"/>
      <c r="E150" s="91"/>
      <c r="F150" s="94"/>
      <c r="G150" s="94"/>
      <c r="H150" s="92"/>
    </row>
    <row r="151" spans="2:8" s="77" customFormat="1" ht="12.75">
      <c r="B151" s="90"/>
      <c r="C151" s="93"/>
      <c r="D151" s="91"/>
      <c r="E151" s="91"/>
      <c r="F151" s="94"/>
      <c r="G151" s="94"/>
      <c r="H151" s="92"/>
    </row>
    <row r="152" spans="1:8" s="77" customFormat="1" ht="12.75">
      <c r="A152" s="37"/>
      <c r="B152" s="37"/>
      <c r="C152" s="37"/>
      <c r="D152" s="37"/>
      <c r="E152" s="37"/>
      <c r="F152" s="37"/>
      <c r="G152" s="37"/>
      <c r="H152" s="37"/>
    </row>
    <row r="153" spans="1:8" s="77" customFormat="1" ht="12.75">
      <c r="A153" s="37"/>
      <c r="B153" s="37"/>
      <c r="C153" s="37"/>
      <c r="D153" s="37"/>
      <c r="E153" s="37"/>
      <c r="F153" s="37"/>
      <c r="G153" s="37"/>
      <c r="H153" s="37"/>
    </row>
    <row r="154" spans="2:3" ht="12.75">
      <c r="B154" s="37"/>
      <c r="C154" s="37"/>
    </row>
    <row r="155" spans="2:3" ht="12.75">
      <c r="B155" s="37"/>
      <c r="C155" s="37"/>
    </row>
  </sheetData>
  <mergeCells count="29">
    <mergeCell ref="C119:E119"/>
    <mergeCell ref="C120:E120"/>
    <mergeCell ref="C121:E121"/>
    <mergeCell ref="C122:E122"/>
    <mergeCell ref="B85:B87"/>
    <mergeCell ref="H85:H87"/>
    <mergeCell ref="C117:C118"/>
    <mergeCell ref="F117:F118"/>
    <mergeCell ref="G117:G118"/>
    <mergeCell ref="B71:B73"/>
    <mergeCell ref="H71:H73"/>
    <mergeCell ref="B80:B82"/>
    <mergeCell ref="H80:H82"/>
    <mergeCell ref="H38:H40"/>
    <mergeCell ref="B59:C59"/>
    <mergeCell ref="B60:C60"/>
    <mergeCell ref="B63:B65"/>
    <mergeCell ref="D63:D65"/>
    <mergeCell ref="E63:E65"/>
    <mergeCell ref="F63:G64"/>
    <mergeCell ref="H63:H65"/>
    <mergeCell ref="B2:C2"/>
    <mergeCell ref="B3:C3"/>
    <mergeCell ref="B5:I5"/>
    <mergeCell ref="B8:B10"/>
    <mergeCell ref="D8:D10"/>
    <mergeCell ref="E8:E10"/>
    <mergeCell ref="F8:G9"/>
    <mergeCell ref="H8:H10"/>
  </mergeCells>
  <printOptions horizontalCentered="1"/>
  <pageMargins left="0.5902777777777778" right="0.5902777777777778" top="0.3597222222222222" bottom="0.39375" header="0.5118055555555555" footer="0.5118055555555555"/>
  <pageSetup horizontalDpi="300" verticalDpi="300" orientation="portrait" paperSize="9" scale="46" r:id="rId1"/>
  <rowBreaks count="2" manualBreakCount="2">
    <brk id="57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M19"/>
  <sheetViews>
    <sheetView tabSelected="1" view="pageBreakPreview" zoomScale="75" zoomScaleNormal="75" zoomScaleSheetLayoutView="75" workbookViewId="0" topLeftCell="A1">
      <selection activeCell="I25" sqref="A1:IV16384"/>
    </sheetView>
  </sheetViews>
  <sheetFormatPr defaultColWidth="9.00390625" defaultRowHeight="12.75"/>
  <cols>
    <col min="1" max="1" width="9.875" style="37" customWidth="1"/>
    <col min="2" max="2" width="2.00390625" style="37" customWidth="1"/>
    <col min="3" max="3" width="4.75390625" style="37" customWidth="1"/>
    <col min="4" max="4" width="69.00390625" style="37" customWidth="1"/>
    <col min="5" max="5" width="9.75390625" style="37" customWidth="1"/>
    <col min="6" max="6" width="12.875" style="37" customWidth="1"/>
    <col min="7" max="8" width="16.75390625" style="37" customWidth="1"/>
    <col min="9" max="9" width="18.375" style="37" customWidth="1"/>
    <col min="10" max="10" width="4.875" style="37" customWidth="1"/>
    <col min="11" max="13" width="12.375" style="37" customWidth="1"/>
    <col min="14" max="16384" width="12.25390625" style="37" customWidth="1"/>
  </cols>
  <sheetData>
    <row r="2" spans="9:10" ht="9" customHeight="1">
      <c r="I2" s="104"/>
      <c r="J2" s="104"/>
    </row>
    <row r="3" spans="3:13" ht="12.75" customHeight="1">
      <c r="C3" s="105"/>
      <c r="D3" s="36"/>
      <c r="E3" s="34"/>
      <c r="F3" s="34"/>
      <c r="G3" s="35"/>
      <c r="H3" s="35"/>
      <c r="I3" s="36"/>
      <c r="J3" s="36"/>
      <c r="K3" s="36"/>
      <c r="L3" s="36"/>
      <c r="M3" s="36"/>
    </row>
    <row r="4" spans="3:13" ht="13.5" customHeight="1">
      <c r="C4" s="106" t="s">
        <v>174</v>
      </c>
      <c r="D4" s="106"/>
      <c r="E4" s="106"/>
      <c r="F4" s="106"/>
      <c r="G4" s="35"/>
      <c r="H4" s="107"/>
      <c r="I4" s="15" t="s">
        <v>175</v>
      </c>
      <c r="J4" s="16">
        <v>5</v>
      </c>
      <c r="K4" s="36"/>
      <c r="L4" s="36"/>
      <c r="M4" s="36"/>
    </row>
    <row r="5" spans="3:13" ht="15">
      <c r="C5" s="106" t="s">
        <v>1</v>
      </c>
      <c r="D5" s="106"/>
      <c r="E5" s="34"/>
      <c r="F5" s="34"/>
      <c r="G5" s="35"/>
      <c r="H5" s="35"/>
      <c r="I5" s="3" t="s">
        <v>176</v>
      </c>
      <c r="J5" s="17">
        <v>3</v>
      </c>
      <c r="K5" s="36"/>
      <c r="L5" s="36"/>
      <c r="M5" s="36"/>
    </row>
    <row r="6" spans="3:13" ht="15">
      <c r="C6" s="105"/>
      <c r="D6" s="36"/>
      <c r="E6" s="34"/>
      <c r="F6" s="34"/>
      <c r="G6" s="35"/>
      <c r="H6" s="35"/>
      <c r="I6" s="3"/>
      <c r="J6" s="17"/>
      <c r="K6" s="36"/>
      <c r="L6" s="36"/>
      <c r="M6" s="36"/>
    </row>
    <row r="7" spans="3:13" ht="12.75">
      <c r="C7" s="108" t="s">
        <v>177</v>
      </c>
      <c r="D7" s="108"/>
      <c r="E7" s="108"/>
      <c r="F7" s="108"/>
      <c r="G7" s="108"/>
      <c r="H7" s="108"/>
      <c r="I7" s="108"/>
      <c r="J7" s="108"/>
      <c r="K7" s="36"/>
      <c r="L7" s="36"/>
      <c r="M7" s="36"/>
    </row>
    <row r="8" spans="3:13" ht="33" customHeight="1">
      <c r="C8" s="108"/>
      <c r="D8" s="108"/>
      <c r="E8" s="108"/>
      <c r="F8" s="108"/>
      <c r="G8" s="108"/>
      <c r="H8" s="108"/>
      <c r="I8" s="108"/>
      <c r="J8" s="108"/>
      <c r="K8" s="42"/>
      <c r="L8" s="42"/>
      <c r="M8" s="42"/>
    </row>
    <row r="9" spans="3:13" ht="19.5" customHeight="1">
      <c r="C9" s="109" t="s">
        <v>4</v>
      </c>
      <c r="D9" s="110" t="s">
        <v>5</v>
      </c>
      <c r="E9" s="111" t="s">
        <v>178</v>
      </c>
      <c r="F9" s="112" t="s">
        <v>7</v>
      </c>
      <c r="G9" s="113" t="s">
        <v>8</v>
      </c>
      <c r="H9" s="113"/>
      <c r="I9" s="109" t="s">
        <v>9</v>
      </c>
      <c r="J9" s="18"/>
      <c r="K9" s="42"/>
      <c r="L9" s="42"/>
      <c r="M9" s="42"/>
    </row>
    <row r="10" spans="3:13" ht="18" customHeight="1">
      <c r="C10" s="109"/>
      <c r="D10" s="114" t="s">
        <v>184</v>
      </c>
      <c r="E10" s="111"/>
      <c r="F10" s="112"/>
      <c r="G10" s="113"/>
      <c r="H10" s="113"/>
      <c r="I10" s="109"/>
      <c r="J10" s="18"/>
      <c r="K10" s="42"/>
      <c r="L10" s="42"/>
      <c r="M10" s="42"/>
    </row>
    <row r="11" spans="3:13" ht="17.25" customHeight="1">
      <c r="C11" s="109"/>
      <c r="D11" s="115" t="s">
        <v>10</v>
      </c>
      <c r="E11" s="111"/>
      <c r="F11" s="112"/>
      <c r="G11" s="116" t="s">
        <v>11</v>
      </c>
      <c r="H11" s="116" t="s">
        <v>12</v>
      </c>
      <c r="I11" s="109"/>
      <c r="J11" s="42"/>
      <c r="K11" s="42"/>
      <c r="L11" s="42"/>
      <c r="M11" s="42"/>
    </row>
    <row r="12" spans="3:13" ht="33.75" customHeight="1">
      <c r="C12" s="117" t="s">
        <v>13</v>
      </c>
      <c r="D12" s="63" t="s">
        <v>145</v>
      </c>
      <c r="E12" s="118" t="s">
        <v>146</v>
      </c>
      <c r="F12" s="118"/>
      <c r="G12" s="65">
        <f>G13</f>
        <v>0</v>
      </c>
      <c r="H12" s="65">
        <f>H13</f>
        <v>30000</v>
      </c>
      <c r="I12" s="119"/>
      <c r="J12" s="42"/>
      <c r="K12" s="42"/>
      <c r="L12" s="42"/>
      <c r="M12" s="42"/>
    </row>
    <row r="13" spans="3:13" ht="30.75" customHeight="1">
      <c r="C13" s="120">
        <v>1</v>
      </c>
      <c r="D13" s="121" t="s">
        <v>179</v>
      </c>
      <c r="E13" s="122"/>
      <c r="F13" s="123" t="s">
        <v>180</v>
      </c>
      <c r="G13" s="124">
        <f>SUM(G14:G16)</f>
        <v>0</v>
      </c>
      <c r="H13" s="124">
        <f>SUM(H14:H16)</f>
        <v>30000</v>
      </c>
      <c r="I13" s="125"/>
      <c r="J13" s="42"/>
      <c r="K13" s="42"/>
      <c r="L13" s="42"/>
      <c r="M13" s="42"/>
    </row>
    <row r="14" spans="3:13" s="131" customFormat="1" ht="51" customHeight="1">
      <c r="C14" s="19" t="s">
        <v>83</v>
      </c>
      <c r="D14" s="126" t="s">
        <v>181</v>
      </c>
      <c r="E14" s="127"/>
      <c r="F14" s="128"/>
      <c r="G14" s="20"/>
      <c r="H14" s="21">
        <v>20000</v>
      </c>
      <c r="I14" s="129"/>
      <c r="J14" s="130"/>
      <c r="K14" s="130"/>
      <c r="L14" s="130"/>
      <c r="M14" s="130"/>
    </row>
    <row r="15" spans="3:13" s="131" customFormat="1" ht="48" customHeight="1">
      <c r="C15" s="19" t="s">
        <v>22</v>
      </c>
      <c r="D15" s="127" t="s">
        <v>182</v>
      </c>
      <c r="E15" s="127"/>
      <c r="F15" s="128"/>
      <c r="G15" s="22"/>
      <c r="H15" s="23">
        <v>10000</v>
      </c>
      <c r="I15" s="132"/>
      <c r="J15" s="130"/>
      <c r="K15" s="130"/>
      <c r="L15" s="130"/>
      <c r="M15" s="130"/>
    </row>
    <row r="16" spans="3:13" ht="9.75" customHeight="1">
      <c r="C16" s="24"/>
      <c r="D16" s="133"/>
      <c r="E16" s="133"/>
      <c r="F16" s="71"/>
      <c r="G16" s="7"/>
      <c r="H16" s="25"/>
      <c r="I16" s="134"/>
      <c r="J16" s="36"/>
      <c r="K16" s="36"/>
      <c r="L16" s="36"/>
      <c r="M16" s="36"/>
    </row>
    <row r="17" spans="3:9" ht="4.5" customHeight="1">
      <c r="C17" s="31"/>
      <c r="D17" s="31"/>
      <c r="E17" s="31"/>
      <c r="F17" s="31"/>
      <c r="G17" s="26"/>
      <c r="H17" s="27"/>
      <c r="I17" s="135"/>
    </row>
    <row r="18" ht="19.5" customHeight="1"/>
    <row r="19" spans="4:10" s="103" customFormat="1" ht="24" customHeight="1">
      <c r="D19" s="28" t="s">
        <v>169</v>
      </c>
      <c r="E19" s="29"/>
      <c r="F19" s="29"/>
      <c r="G19" s="30">
        <f>G12</f>
        <v>0</v>
      </c>
      <c r="H19" s="30">
        <f>H12</f>
        <v>30000</v>
      </c>
      <c r="J19" s="136"/>
    </row>
  </sheetData>
  <mergeCells count="10">
    <mergeCell ref="I9:I11"/>
    <mergeCell ref="C17:F17"/>
    <mergeCell ref="C9:C11"/>
    <mergeCell ref="E9:E11"/>
    <mergeCell ref="F9:F11"/>
    <mergeCell ref="G9:H10"/>
    <mergeCell ref="I2:J2"/>
    <mergeCell ref="C4:F4"/>
    <mergeCell ref="C5:D5"/>
    <mergeCell ref="C7:J8"/>
  </mergeCells>
  <printOptions/>
  <pageMargins left="0.75" right="0.25972222222222224" top="0.9840277777777777" bottom="0.9840277777777777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cp:lastPrinted>2008-12-30T06:44:01Z</cp:lastPrinted>
  <dcterms:modified xsi:type="dcterms:W3CDTF">2009-01-08T10:19:43Z</dcterms:modified>
  <cp:category/>
  <cp:version/>
  <cp:contentType/>
  <cp:contentStatus/>
</cp:coreProperties>
</file>