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Plan zadań" sheetId="1" r:id="rId1"/>
  </sheets>
  <definedNames>
    <definedName name="_xlnm.Print_Area" localSheetId="0">'Plan zadań'!$A$1:$J$148</definedName>
  </definedNames>
  <calcPr fullCalcOnLoad="1"/>
</workbook>
</file>

<file path=xl/sharedStrings.xml><?xml version="1.0" encoding="utf-8"?>
<sst xmlns="http://schemas.openxmlformats.org/spreadsheetml/2006/main" count="236" uniqueCount="164">
  <si>
    <t>Budżet gminy Sośnicowice</t>
  </si>
  <si>
    <t>Zał Nr.</t>
  </si>
  <si>
    <t>Str</t>
  </si>
  <si>
    <t>Plan zadań inwestycyjnych i remontowych na rok 2008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</si>
  <si>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</si>
  <si>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</si>
  <si>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</si>
  <si>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</si>
  <si>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</si>
  <si>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</si>
  <si>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</si>
  <si>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</si>
  <si>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</si>
  <si>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</si>
  <si>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</si>
  <si>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</si>
  <si>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</si>
  <si>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</si>
  <si>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</si>
  <si>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1d</t>
  </si>
  <si>
    <t>Uzbrojenie terenów Strefy Aktywności Gospodarczej w Sośnicowicach w infrastrukturę kanalizacyjną</t>
  </si>
  <si>
    <t>Zadanie z WPI – realizacja pod warunkiem otrzymania dotacji z Unii Europejskiej</t>
  </si>
  <si>
    <t>Budowa kanalizacji sanitarnej w Bargłówce</t>
  </si>
  <si>
    <t>- środki własne</t>
  </si>
  <si>
    <t>- dotacja z UE</t>
  </si>
  <si>
    <t>1a</t>
  </si>
  <si>
    <t>Budowa infrastruktury wodociągowo-kanalizacyjnej dla terenów przy ul. Gimnazjalnej w Sośnicowicach</t>
  </si>
  <si>
    <t>Zadanie z WPI</t>
  </si>
  <si>
    <t>1b</t>
  </si>
  <si>
    <t>Zagospodarowanie terenu wokół „Żródełka Kozłów” przy ul. Średniej w Kozłowie</t>
  </si>
  <si>
    <t>1c</t>
  </si>
  <si>
    <t>Wymiana pompy w stacji uzdatniania wody w Sośnicowicach</t>
  </si>
  <si>
    <t>Pozostała działalność</t>
  </si>
  <si>
    <t>01095</t>
  </si>
  <si>
    <t>2a</t>
  </si>
  <si>
    <t>Zakup instrumentów dla orkiestry dętej</t>
  </si>
  <si>
    <t>II</t>
  </si>
  <si>
    <t>TRANSPORT I ŁĄCZNOŚĆ</t>
  </si>
  <si>
    <t>600</t>
  </si>
  <si>
    <t>Drogi publiczne wojewódzkie</t>
  </si>
  <si>
    <t>60013</t>
  </si>
  <si>
    <t>Opracowanie projektu budowy chodnika w ciągu drogi wojewódzkiej nr 919 w miejscowości Bargłówka</t>
  </si>
  <si>
    <t xml:space="preserve">zadanie finansowane z dotacji celowej Województwa Śląskiego </t>
  </si>
  <si>
    <t>Opracowanie projektu budowy chodnika w ciągu drogi wojewódzkiej nr 919 w Sośnicowicach</t>
  </si>
  <si>
    <t>Zainstalowanie 4 fotoradarów</t>
  </si>
  <si>
    <t>1e</t>
  </si>
  <si>
    <t xml:space="preserve"> </t>
  </si>
  <si>
    <t>Drogi publiczne powiatowe</t>
  </si>
  <si>
    <t>60014</t>
  </si>
  <si>
    <t>Drogi publiczne gminne</t>
  </si>
  <si>
    <t>60016</t>
  </si>
  <si>
    <t>Remonty cząstkowe</t>
  </si>
  <si>
    <t>3b</t>
  </si>
  <si>
    <t>Poprawa dostępności komunikacyjnej terenów przy ul. Gimnazjalnej w Sośnicowicach poprzez budowę drogi gminnej</t>
  </si>
  <si>
    <t>3c</t>
  </si>
  <si>
    <t>Usprawnienie dostępności komunikacyjnej terenów Strefy Aktywności Gospodarczej w Sośnicowicach poprzez budowę drogi gminnej</t>
  </si>
  <si>
    <t>2b</t>
  </si>
  <si>
    <t>Remont odcinka ul. Średniej w Kozłowie</t>
  </si>
  <si>
    <t>2c</t>
  </si>
  <si>
    <t>Remont ulicy „Pod lasem” w Bargłówce</t>
  </si>
  <si>
    <t>2d</t>
  </si>
  <si>
    <t>Powierzchniowe utrwalenie nawierzchni ulicy Kopanińskiej w Bargłówce</t>
  </si>
  <si>
    <t>2e</t>
  </si>
  <si>
    <t>Ekspertyza stanu technicznego mostu w ciągu ul. Marcina w Kozłowie</t>
  </si>
  <si>
    <t>2f</t>
  </si>
  <si>
    <t>Remont mostu w ciągu ul. Szkolnej w Sośnicowicach</t>
  </si>
  <si>
    <t>2g</t>
  </si>
  <si>
    <t>Projekt remontu przepustu drogowego i zjazdu  z drogi powiatowej ul. Wiejska w Rachowicach na drogę gminną w obrębie posesji nr 55</t>
  </si>
  <si>
    <t>2h</t>
  </si>
  <si>
    <t>Remont przepustu drogowego i zjazdu z drogi powiatowej ul. Wiejska w Rachowicach na drogę gminną w obrębie posesji nr 55</t>
  </si>
  <si>
    <t>2i</t>
  </si>
  <si>
    <t>Remont ulicy Ligonia w Sośnicowicach na odcinku od ul. Łabędzkiej do ul. Jagiellońskiej</t>
  </si>
  <si>
    <t>2j</t>
  </si>
  <si>
    <t>Budowa ulicy Młyńskiej w Sośnicowicach</t>
  </si>
  <si>
    <t>2k</t>
  </si>
  <si>
    <t>Remont nawierzchni mostu w ciągu ul. Leśnej w Sierakowicach</t>
  </si>
  <si>
    <t>2l</t>
  </si>
  <si>
    <t xml:space="preserve">Dokumentacja projektowa budowy drogi dla terenu ofertowego budownictwa mieszkaniowego przy ul.Granicznej w Smolnicy </t>
  </si>
  <si>
    <t>2m</t>
  </si>
  <si>
    <t>Remont przepustu na włączeniu ul. Pięknej do ul. Wiejskiej w Rachowicach</t>
  </si>
  <si>
    <t>2n</t>
  </si>
  <si>
    <t>Remont uszkodzonej jezdni i pobocza ul. Szkolnej w Smolnicy w obrębie przepustu drogowego</t>
  </si>
  <si>
    <t>III</t>
  </si>
  <si>
    <t>GOSPODARKA MIESZKANIOWA</t>
  </si>
  <si>
    <t>700</t>
  </si>
  <si>
    <t>Gospodarka gruntami i nieruchomościami</t>
  </si>
  <si>
    <t>70005</t>
  </si>
  <si>
    <t>Wykupy gruntów pod drogami gminnymi</t>
  </si>
  <si>
    <t>Ograniczenie niskiej emisji w budynkach komunalnych</t>
  </si>
  <si>
    <t xml:space="preserve">Dofinansowanie w wysokości 180 000 zł z WFOŚiGW  - kwota z  umorzenia pożyczki </t>
  </si>
  <si>
    <t>Zagospodarowanie terenu wokół budynku użytkowanego przez MGOZ</t>
  </si>
  <si>
    <t xml:space="preserve">Dostosowanie pomieszczeń budynku użytkowanego przez MGOZ do wymagań określonych rozporządzeniem Ministra Zdrowia </t>
  </si>
  <si>
    <t>V</t>
  </si>
  <si>
    <t>INFORMATYKA</t>
  </si>
  <si>
    <t>720</t>
  </si>
  <si>
    <t>72095</t>
  </si>
  <si>
    <t>Opracowanie dokumentacji związanej z projektem "PIAP-y dla mieszkańców ziemi gliwickiej"</t>
  </si>
  <si>
    <t>Dotacja dla Powiatu Gliwickiego</t>
  </si>
  <si>
    <t>IV</t>
  </si>
  <si>
    <t>ADMINISTRACJA PUBLICZNA</t>
  </si>
  <si>
    <t>750</t>
  </si>
  <si>
    <t>Urzędy gmin (miast.......)</t>
  </si>
  <si>
    <t>75023</t>
  </si>
  <si>
    <t>Remont budynków administracyjnych przy ul. Rynek 17 i Bema w Sośnicowicach</t>
  </si>
  <si>
    <t>Doposażenie w meble i sprzęt</t>
  </si>
  <si>
    <t>E-URZĄD w Sośnicowicach-Budowa elektronicznej platformy usług administracji publicznej wraz z systemem elektronicznego obiegu dokumentów.</t>
  </si>
  <si>
    <t>75095</t>
  </si>
  <si>
    <t>Zakup kosiarki przez Radę Sołecką w Sierakowicach</t>
  </si>
  <si>
    <t>Zakup kosiarki przez Radę Sołecką w Smolnicy</t>
  </si>
  <si>
    <t>BEZPIECZEŃSTWO PUBLICZNE I OCHRONA P/POŻ</t>
  </si>
  <si>
    <t>754</t>
  </si>
  <si>
    <t>Ochotnicze Straże Pożarne</t>
  </si>
  <si>
    <t>75412</t>
  </si>
  <si>
    <t>Remonty remiz OSP i sprzętu gaśniczego</t>
  </si>
  <si>
    <t>VI</t>
  </si>
  <si>
    <t>OŚWIATA I WYCHOWANIE</t>
  </si>
  <si>
    <t>801</t>
  </si>
  <si>
    <t>Szkoły podstawowe</t>
  </si>
  <si>
    <t>80101</t>
  </si>
  <si>
    <t xml:space="preserve">Sierakowice - budowa sali sportowej </t>
  </si>
  <si>
    <t xml:space="preserve">Remonty bieżące obiektów i pomieszczeń szkolnych </t>
  </si>
  <si>
    <t>Remont budynku Szkoły Podstawowej w Sośnicowicach, zagospodarowanie terenu wraz z budową boiska wielofunkcyjnego</t>
  </si>
  <si>
    <t>Przedszkola</t>
  </si>
  <si>
    <t>80104</t>
  </si>
  <si>
    <t xml:space="preserve">Remonty bieżące obiektów i pomieszczeń przedszkolnych </t>
  </si>
  <si>
    <t>Gimnazja</t>
  </si>
  <si>
    <t>80110</t>
  </si>
  <si>
    <t>3a</t>
  </si>
  <si>
    <t>Bieżące remonty obiektu OSiR</t>
  </si>
  <si>
    <t>Dowożenie uczniów do szkół</t>
  </si>
  <si>
    <t>80113</t>
  </si>
  <si>
    <t>4a</t>
  </si>
  <si>
    <t>Udział własny gminy w zakupie autobusu</t>
  </si>
  <si>
    <t>Zespoły ekonomiczno-administracyjne szkół</t>
  </si>
  <si>
    <t>80114</t>
  </si>
  <si>
    <t>5a</t>
  </si>
  <si>
    <t>Programy, komputery i doposażenie pomieszczeń biurowych</t>
  </si>
  <si>
    <t>IX</t>
  </si>
  <si>
    <t>Ochrona zdrowia</t>
  </si>
  <si>
    <t>851</t>
  </si>
  <si>
    <t>Lecznictwo ambulatoryjne</t>
  </si>
  <si>
    <t>85121</t>
  </si>
  <si>
    <t>Zagospodarowanie terenu wokół budynku MGOZ wraz z przebudową dojazdu i dojścia</t>
  </si>
  <si>
    <t>Dostosowanie pomieszczeń i urządzeń samodzielnego publicznego zakładu opieki zdrowotnej do wymagań określonych rozporządzeniem Ministra Zdrowia</t>
  </si>
  <si>
    <t>VIII</t>
  </si>
  <si>
    <t>POMOC SPOŁECZNA</t>
  </si>
  <si>
    <t>852</t>
  </si>
  <si>
    <t>Ośrodki pomocy społecznej</t>
  </si>
  <si>
    <t>85219</t>
  </si>
  <si>
    <t>GOSPODARKA KOMUNALNA I OCHRONA ŚRODOWISKA</t>
  </si>
  <si>
    <t>900</t>
  </si>
  <si>
    <t>VII</t>
  </si>
  <si>
    <t>KULTURA FIZYCZNA I SPORT</t>
  </si>
  <si>
    <t>926</t>
  </si>
  <si>
    <t>Obiekty sportowe</t>
  </si>
  <si>
    <t>92601</t>
  </si>
  <si>
    <t>Wykonanie posadzki w budynku socjalnym na terenie boiska sportowego w Kozłowie</t>
  </si>
  <si>
    <t>Utwardzenie kostką betonową parkingu na terenie OsiR w Sośnicowicach</t>
  </si>
  <si>
    <t>Przebudowa budynku socjalnego i zagospodarowanie terenu na boisku w Kozłowie</t>
  </si>
  <si>
    <t>Poprawa infrastruktury okołosportowej poprzez budowę szatni przy boisku sportowym w Łanach Wielkich</t>
  </si>
  <si>
    <t>1f</t>
  </si>
  <si>
    <t>OGÓŁEM</t>
  </si>
  <si>
    <t xml:space="preserve"> - środki własne</t>
  </si>
  <si>
    <t xml:space="preserve"> - środki pomocowe z UE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</si>
</sst>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/m/yyyy"/>
  </numFmts>
  <fonts count="1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i/>
      <sz val="12"/>
      <name val="Arial CE"/>
      <family val="2"/>
    </font>
    <font>
      <sz val="12"/>
      <color indexed="9"/>
      <name val="Arial CE"/>
      <family val="2"/>
    </font>
    <font>
      <i/>
      <sz val="12"/>
      <color indexed="9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wrapText="1"/>
    </xf>
    <xf numFmtId="3" fontId="11" fillId="0" borderId="6" xfId="0" applyNumberFormat="1" applyFont="1" applyFill="1" applyBorder="1" applyAlignment="1">
      <alignment wrapText="1"/>
    </xf>
    <xf numFmtId="3" fontId="12" fillId="0" borderId="6" xfId="0" applyNumberFormat="1" applyFont="1" applyFill="1" applyBorder="1" applyAlignment="1">
      <alignment wrapText="1"/>
    </xf>
    <xf numFmtId="3" fontId="13" fillId="0" borderId="6" xfId="0" applyNumberFormat="1" applyFont="1" applyFill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0" borderId="8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65" fontId="7" fillId="0" borderId="6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49" fontId="15" fillId="0" borderId="6" xfId="0" applyNumberFormat="1" applyFont="1" applyFill="1" applyBorder="1" applyAlignment="1">
      <alignment horizontal="right" wrapText="1"/>
    </xf>
    <xf numFmtId="0" fontId="15" fillId="0" borderId="6" xfId="0" applyFont="1" applyFill="1" applyBorder="1" applyAlignment="1">
      <alignment wrapText="1"/>
    </xf>
    <xf numFmtId="49" fontId="16" fillId="0" borderId="6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wrapText="1"/>
    </xf>
    <xf numFmtId="0" fontId="16" fillId="0" borderId="6" xfId="0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49" fontId="0" fillId="0" borderId="9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="75" zoomScaleNormal="75" zoomScaleSheetLayoutView="75" workbookViewId="0" topLeftCell="A1">
      <selection activeCell="M149" sqref="M149"/>
    </sheetView>
  </sheetViews>
  <sheetFormatPr defaultColWidth="9.00390625" defaultRowHeight="12.75"/>
  <cols>
    <col min="1" max="1" width="6.875" style="1" customWidth="1"/>
    <col min="2" max="2" width="5.25390625" style="2" customWidth="1"/>
    <col min="3" max="3" width="49.25390625" style="3" customWidth="1"/>
    <col min="4" max="4" width="8.00390625" style="1" customWidth="1"/>
    <col min="5" max="5" width="10.25390625" style="1" customWidth="1"/>
    <col min="6" max="6" width="15.625" style="1" customWidth="1"/>
    <col min="7" max="7" width="16.00390625" style="1" customWidth="1"/>
    <col min="8" max="8" width="31.75390625" style="1" customWidth="1"/>
    <col min="9" max="9" width="4.75390625" style="1" customWidth="1"/>
    <col min="10" max="10" width="2.25390625" style="1" customWidth="1"/>
    <col min="11" max="11" width="8.00390625" style="1" customWidth="1"/>
    <col min="12" max="16384" width="10.125" style="1" customWidth="1"/>
  </cols>
  <sheetData>
    <row r="1" spans="2:11" ht="12.75">
      <c r="B1" s="4"/>
      <c r="C1" s="5"/>
      <c r="D1" s="6"/>
      <c r="E1" s="6"/>
      <c r="F1" s="7"/>
      <c r="G1" s="7"/>
      <c r="H1" s="8"/>
      <c r="I1" s="8"/>
      <c r="J1" s="8"/>
      <c r="K1" s="8"/>
    </row>
    <row r="2" spans="2:11" ht="15.75">
      <c r="B2" s="85" t="s">
        <v>0</v>
      </c>
      <c r="C2" s="85"/>
      <c r="D2" s="6"/>
      <c r="E2" s="6"/>
      <c r="F2" s="7"/>
      <c r="G2" s="7"/>
      <c r="H2" s="9" t="s">
        <v>1</v>
      </c>
      <c r="I2" s="10">
        <v>2</v>
      </c>
      <c r="J2" s="8"/>
      <c r="K2" s="8"/>
    </row>
    <row r="3" spans="2:11" ht="15">
      <c r="B3" s="86">
        <v>39766</v>
      </c>
      <c r="C3" s="86"/>
      <c r="D3" s="6"/>
      <c r="E3" s="6"/>
      <c r="F3" s="7"/>
      <c r="G3" s="7"/>
      <c r="H3" s="11" t="s">
        <v>2</v>
      </c>
      <c r="I3" s="11">
        <v>1</v>
      </c>
      <c r="J3" s="8"/>
      <c r="K3" s="8"/>
    </row>
    <row r="4" spans="2:11" ht="12.75">
      <c r="B4" s="4"/>
      <c r="C4" s="5"/>
      <c r="D4" s="6"/>
      <c r="E4" s="6"/>
      <c r="F4" s="7"/>
      <c r="G4" s="7"/>
      <c r="H4" s="8"/>
      <c r="I4" s="12"/>
      <c r="J4" s="8"/>
      <c r="K4" s="8"/>
    </row>
    <row r="5" spans="2:11" ht="23.25">
      <c r="B5" s="87" t="s">
        <v>3</v>
      </c>
      <c r="C5" s="87"/>
      <c r="D5" s="87"/>
      <c r="E5" s="87"/>
      <c r="F5" s="87"/>
      <c r="G5" s="87"/>
      <c r="H5" s="87"/>
      <c r="I5" s="87"/>
      <c r="J5" s="13"/>
      <c r="K5" s="13"/>
    </row>
    <row r="6" spans="2:11" ht="15" customHeight="1">
      <c r="B6" s="13"/>
      <c r="C6" s="14"/>
      <c r="D6" s="13"/>
      <c r="E6" s="13"/>
      <c r="F6" s="13"/>
      <c r="G6" s="13"/>
      <c r="H6" s="13"/>
      <c r="I6" s="13"/>
      <c r="J6" s="13"/>
      <c r="K6" s="13"/>
    </row>
    <row r="7" spans="2:11" ht="12.75">
      <c r="B7" s="4"/>
      <c r="C7" s="5"/>
      <c r="D7" s="6"/>
      <c r="E7" s="6"/>
      <c r="F7" s="7"/>
      <c r="G7" s="7"/>
      <c r="H7" s="8"/>
      <c r="I7" s="8"/>
      <c r="J7" s="8"/>
      <c r="K7" s="8"/>
    </row>
    <row r="8" spans="2:8" ht="15.75">
      <c r="B8" s="88" t="s">
        <v>4</v>
      </c>
      <c r="C8" s="15" t="s">
        <v>5</v>
      </c>
      <c r="D8" s="89" t="s">
        <v>6</v>
      </c>
      <c r="E8" s="90" t="s">
        <v>7</v>
      </c>
      <c r="F8" s="91" t="s">
        <v>8</v>
      </c>
      <c r="G8" s="91"/>
      <c r="H8" s="88" t="s">
        <v>9</v>
      </c>
    </row>
    <row r="9" spans="2:8" ht="15.75">
      <c r="B9" s="88"/>
      <c r="C9" s="16" t="s">
        <v>10</v>
      </c>
      <c r="D9" s="89"/>
      <c r="E9" s="90"/>
      <c r="F9" s="91"/>
      <c r="G9" s="91"/>
      <c r="H9" s="88"/>
    </row>
    <row r="10" spans="2:8" ht="18.75" customHeight="1">
      <c r="B10" s="88"/>
      <c r="C10" s="17" t="s">
        <v>11</v>
      </c>
      <c r="D10" s="89"/>
      <c r="E10" s="90"/>
      <c r="F10" s="18" t="s">
        <v>12</v>
      </c>
      <c r="G10" s="18" t="s">
        <v>13</v>
      </c>
      <c r="H10" s="88"/>
    </row>
    <row r="11" spans="2:8" ht="9.75" customHeight="1">
      <c r="B11" s="19"/>
      <c r="C11" s="20"/>
      <c r="D11" s="21"/>
      <c r="E11" s="21"/>
      <c r="F11" s="22"/>
      <c r="G11" s="22"/>
      <c r="H11" s="23"/>
    </row>
    <row r="12" spans="2:8" s="24" customFormat="1" ht="18">
      <c r="B12" s="25" t="s">
        <v>14</v>
      </c>
      <c r="C12" s="26" t="s">
        <v>15</v>
      </c>
      <c r="D12" s="27" t="s">
        <v>16</v>
      </c>
      <c r="E12" s="27"/>
      <c r="F12" s="28">
        <f>F14+F24</f>
        <v>29300</v>
      </c>
      <c r="G12" s="28">
        <f>G14+G24</f>
        <v>27000</v>
      </c>
      <c r="H12" s="29"/>
    </row>
    <row r="13" spans="2:8" s="30" customFormat="1" ht="9.75" customHeight="1">
      <c r="B13" s="31"/>
      <c r="C13" s="32"/>
      <c r="D13" s="33"/>
      <c r="E13" s="33"/>
      <c r="F13" s="34"/>
      <c r="G13" s="34"/>
      <c r="H13" s="35"/>
    </row>
    <row r="14" spans="2:8" ht="30.75" customHeight="1">
      <c r="B14" s="36">
        <v>1</v>
      </c>
      <c r="C14" s="32" t="s">
        <v>17</v>
      </c>
      <c r="D14" s="37"/>
      <c r="E14" s="33" t="s">
        <v>18</v>
      </c>
      <c r="F14" s="34">
        <f>F15+F16+F17+F21+F22</f>
        <v>1300</v>
      </c>
      <c r="G14" s="34">
        <f>G15+G16+G17+G21+G22+G23</f>
        <v>27000</v>
      </c>
      <c r="H14" s="38"/>
    </row>
    <row r="15" spans="2:8" ht="12.75" customHeight="1" hidden="1">
      <c r="B15" s="36"/>
      <c r="C15" s="39"/>
      <c r="D15" s="37"/>
      <c r="E15" s="37"/>
      <c r="F15" s="40"/>
      <c r="G15" s="34"/>
      <c r="H15" s="41"/>
    </row>
    <row r="16" spans="1:8" ht="12.75" customHeight="1" hidden="1">
      <c r="A16" s="42"/>
      <c r="B16" s="43"/>
      <c r="C16" s="44"/>
      <c r="D16" s="45"/>
      <c r="E16" s="45"/>
      <c r="F16" s="40"/>
      <c r="G16" s="34"/>
      <c r="H16" s="39"/>
    </row>
    <row r="17" spans="1:8" ht="12.75" customHeight="1" hidden="1">
      <c r="A17" s="42"/>
      <c r="B17" s="92" t="s">
        <v>19</v>
      </c>
      <c r="C17" s="39" t="s">
        <v>20</v>
      </c>
      <c r="D17" s="37"/>
      <c r="E17" s="37"/>
      <c r="F17" s="40"/>
      <c r="G17" s="46"/>
      <c r="H17" s="93" t="s">
        <v>21</v>
      </c>
    </row>
    <row r="18" spans="1:8" ht="12.75" customHeight="1" hidden="1">
      <c r="A18" s="42"/>
      <c r="B18" s="92"/>
      <c r="C18" s="39" t="s">
        <v>22</v>
      </c>
      <c r="D18" s="37"/>
      <c r="E18" s="37"/>
      <c r="F18" s="40"/>
      <c r="G18" s="40"/>
      <c r="H18" s="93"/>
    </row>
    <row r="19" spans="1:8" ht="12.75" customHeight="1" hidden="1">
      <c r="A19" s="42"/>
      <c r="B19" s="92"/>
      <c r="C19" s="39" t="s">
        <v>23</v>
      </c>
      <c r="D19" s="37"/>
      <c r="E19" s="37"/>
      <c r="F19" s="40"/>
      <c r="G19" s="47"/>
      <c r="H19" s="93"/>
    </row>
    <row r="20" spans="1:8" ht="12.75" customHeight="1" hidden="1">
      <c r="A20" s="42"/>
      <c r="B20" s="92"/>
      <c r="C20" s="39" t="s">
        <v>24</v>
      </c>
      <c r="D20" s="37"/>
      <c r="E20" s="37"/>
      <c r="F20" s="40"/>
      <c r="G20" s="47"/>
      <c r="H20" s="93"/>
    </row>
    <row r="21" spans="1:8" ht="45" customHeight="1">
      <c r="A21" s="42"/>
      <c r="B21" s="36" t="s">
        <v>25</v>
      </c>
      <c r="C21" s="39" t="s">
        <v>26</v>
      </c>
      <c r="D21" s="37"/>
      <c r="E21" s="37"/>
      <c r="F21" s="40"/>
      <c r="G21" s="40">
        <v>20000</v>
      </c>
      <c r="H21" s="39" t="s">
        <v>27</v>
      </c>
    </row>
    <row r="22" spans="1:8" ht="31.5" customHeight="1">
      <c r="A22" s="42"/>
      <c r="B22" s="36" t="s">
        <v>28</v>
      </c>
      <c r="C22" s="39" t="s">
        <v>29</v>
      </c>
      <c r="D22" s="37"/>
      <c r="E22" s="37"/>
      <c r="F22" s="40">
        <v>1300</v>
      </c>
      <c r="G22" s="40"/>
      <c r="H22" s="39"/>
    </row>
    <row r="23" spans="1:8" ht="29.25" customHeight="1">
      <c r="A23" s="42"/>
      <c r="B23" s="36" t="s">
        <v>30</v>
      </c>
      <c r="C23" s="39" t="s">
        <v>31</v>
      </c>
      <c r="D23" s="37"/>
      <c r="E23" s="37"/>
      <c r="F23" s="40"/>
      <c r="G23" s="40">
        <v>7000</v>
      </c>
      <c r="H23" s="39"/>
    </row>
    <row r="24" spans="2:8" ht="17.25" customHeight="1">
      <c r="B24" s="36">
        <v>2</v>
      </c>
      <c r="C24" s="32" t="s">
        <v>32</v>
      </c>
      <c r="D24" s="37"/>
      <c r="E24" s="33" t="s">
        <v>33</v>
      </c>
      <c r="F24" s="34">
        <f>SUM(F25)</f>
        <v>28000</v>
      </c>
      <c r="G24" s="34">
        <f>SUM(G25)</f>
        <v>0</v>
      </c>
      <c r="H24" s="41"/>
    </row>
    <row r="25" spans="2:8" ht="20.25" customHeight="1">
      <c r="B25" s="36" t="s">
        <v>34</v>
      </c>
      <c r="C25" s="39" t="s">
        <v>35</v>
      </c>
      <c r="D25" s="37"/>
      <c r="E25" s="37"/>
      <c r="F25" s="40">
        <v>28000</v>
      </c>
      <c r="G25" s="40"/>
      <c r="H25" s="41"/>
    </row>
    <row r="26" spans="2:8" ht="11.25" customHeight="1">
      <c r="B26" s="36"/>
      <c r="C26" s="39"/>
      <c r="D26" s="37"/>
      <c r="E26" s="37"/>
      <c r="F26" s="48"/>
      <c r="G26" s="49"/>
      <c r="H26" s="39"/>
    </row>
    <row r="27" spans="2:8" s="24" customFormat="1" ht="18">
      <c r="B27" s="25" t="s">
        <v>36</v>
      </c>
      <c r="C27" s="26" t="s">
        <v>37</v>
      </c>
      <c r="D27" s="27" t="s">
        <v>38</v>
      </c>
      <c r="E27" s="27"/>
      <c r="F27" s="28">
        <f>+F29+F37+F39</f>
        <v>494000</v>
      </c>
      <c r="G27" s="28">
        <f>+G29+G37+G39</f>
        <v>520000</v>
      </c>
      <c r="H27" s="29"/>
    </row>
    <row r="28" spans="2:8" s="30" customFormat="1" ht="9.75" customHeight="1">
      <c r="B28" s="31"/>
      <c r="C28" s="32"/>
      <c r="D28" s="33"/>
      <c r="E28" s="33"/>
      <c r="F28" s="34"/>
      <c r="G28" s="34"/>
      <c r="H28" s="35"/>
    </row>
    <row r="29" spans="2:8" ht="15.75">
      <c r="B29" s="36">
        <v>1</v>
      </c>
      <c r="C29" s="32" t="s">
        <v>39</v>
      </c>
      <c r="D29" s="37"/>
      <c r="E29" s="33" t="s">
        <v>40</v>
      </c>
      <c r="F29" s="34">
        <f>SUM(F30:F36)</f>
        <v>0</v>
      </c>
      <c r="G29" s="34">
        <f>SUM(G30:G36)</f>
        <v>280000</v>
      </c>
      <c r="H29" s="38"/>
    </row>
    <row r="30" spans="2:8" ht="45.75" customHeight="1">
      <c r="B30" s="36" t="s">
        <v>25</v>
      </c>
      <c r="C30" s="39" t="s">
        <v>41</v>
      </c>
      <c r="D30" s="37"/>
      <c r="E30" s="37"/>
      <c r="F30" s="40"/>
      <c r="G30" s="40">
        <v>40000</v>
      </c>
      <c r="H30" s="50" t="s">
        <v>42</v>
      </c>
    </row>
    <row r="31" spans="2:8" ht="12.75" customHeight="1" hidden="1">
      <c r="B31" s="36" t="s">
        <v>28</v>
      </c>
      <c r="C31" s="1"/>
      <c r="D31" s="37"/>
      <c r="E31" s="37"/>
      <c r="F31" s="40"/>
      <c r="G31" s="40"/>
      <c r="H31" s="51"/>
    </row>
    <row r="32" spans="2:8" ht="45.75" customHeight="1">
      <c r="B32" s="36" t="s">
        <v>28</v>
      </c>
      <c r="C32" s="39" t="s">
        <v>41</v>
      </c>
      <c r="D32" s="37"/>
      <c r="E32" s="37"/>
      <c r="F32" s="40"/>
      <c r="G32" s="40">
        <v>50000</v>
      </c>
      <c r="H32" s="50" t="s">
        <v>42</v>
      </c>
    </row>
    <row r="33" spans="2:8" ht="41.25" customHeight="1">
      <c r="B33" s="36" t="s">
        <v>30</v>
      </c>
      <c r="C33" s="39" t="s">
        <v>43</v>
      </c>
      <c r="D33" s="37"/>
      <c r="E33" s="37"/>
      <c r="F33" s="40"/>
      <c r="G33" s="40">
        <v>70000</v>
      </c>
      <c r="H33" s="50" t="s">
        <v>42</v>
      </c>
    </row>
    <row r="34" spans="2:8" ht="25.5" customHeight="1">
      <c r="B34" s="36" t="s">
        <v>19</v>
      </c>
      <c r="C34" s="39" t="s">
        <v>44</v>
      </c>
      <c r="D34" s="37"/>
      <c r="E34" s="52"/>
      <c r="F34" s="40"/>
      <c r="G34" s="40">
        <v>120000</v>
      </c>
      <c r="H34" s="38"/>
    </row>
    <row r="35" spans="2:8" ht="12.75" customHeight="1" hidden="1">
      <c r="B35" s="36" t="s">
        <v>45</v>
      </c>
      <c r="C35" s="39"/>
      <c r="D35" s="37"/>
      <c r="E35" s="37" t="s">
        <v>46</v>
      </c>
      <c r="F35" s="40"/>
      <c r="G35" s="40"/>
      <c r="H35" s="50"/>
    </row>
    <row r="36" spans="2:8" ht="12.75" customHeight="1" hidden="1">
      <c r="B36" s="36" t="s">
        <v>45</v>
      </c>
      <c r="C36" s="39"/>
      <c r="D36" s="37"/>
      <c r="E36" s="37"/>
      <c r="F36" s="48"/>
      <c r="G36" s="48"/>
      <c r="H36" s="53"/>
    </row>
    <row r="37" spans="2:8" ht="12.75" customHeight="1" hidden="1">
      <c r="B37" s="36">
        <v>2</v>
      </c>
      <c r="C37" s="32" t="s">
        <v>47</v>
      </c>
      <c r="D37" s="37"/>
      <c r="E37" s="33" t="s">
        <v>48</v>
      </c>
      <c r="F37" s="34">
        <f>SUM(F38:F38)</f>
        <v>0</v>
      </c>
      <c r="G37" s="34">
        <f>SUM(G38:G38)</f>
        <v>0</v>
      </c>
      <c r="H37" s="41"/>
    </row>
    <row r="38" spans="2:8" ht="12.75" customHeight="1" hidden="1">
      <c r="B38" s="36"/>
      <c r="C38" s="39"/>
      <c r="D38" s="37"/>
      <c r="E38" s="37"/>
      <c r="F38" s="40"/>
      <c r="G38" s="40"/>
      <c r="H38" s="41"/>
    </row>
    <row r="39" spans="2:8" ht="21.75" customHeight="1">
      <c r="B39" s="36">
        <v>2</v>
      </c>
      <c r="C39" s="32" t="s">
        <v>49</v>
      </c>
      <c r="D39" s="37"/>
      <c r="E39" s="33" t="s">
        <v>50</v>
      </c>
      <c r="F39" s="34">
        <f>SUM(F40:F59)</f>
        <v>494000</v>
      </c>
      <c r="G39" s="34">
        <f>SUM(G40:G59)</f>
        <v>240000</v>
      </c>
      <c r="H39" s="41"/>
    </row>
    <row r="40" spans="2:8" ht="20.25" customHeight="1">
      <c r="B40" s="36" t="s">
        <v>34</v>
      </c>
      <c r="C40" s="39" t="s">
        <v>51</v>
      </c>
      <c r="D40" s="37"/>
      <c r="E40" s="52"/>
      <c r="F40" s="40">
        <v>245000</v>
      </c>
      <c r="G40" s="40"/>
      <c r="H40" s="41"/>
    </row>
    <row r="41" spans="2:8" ht="12.75" customHeight="1" hidden="1">
      <c r="B41" s="92" t="s">
        <v>52</v>
      </c>
      <c r="C41" s="39" t="s">
        <v>53</v>
      </c>
      <c r="D41" s="37"/>
      <c r="E41" s="52"/>
      <c r="F41" s="40"/>
      <c r="G41" s="34"/>
      <c r="H41" s="93" t="s">
        <v>21</v>
      </c>
    </row>
    <row r="42" spans="2:8" ht="12.75" customHeight="1" hidden="1">
      <c r="B42" s="92"/>
      <c r="C42" s="39" t="s">
        <v>23</v>
      </c>
      <c r="D42" s="37"/>
      <c r="E42" s="52"/>
      <c r="F42" s="40"/>
      <c r="G42" s="47"/>
      <c r="H42" s="93"/>
    </row>
    <row r="43" spans="2:8" ht="12.75" customHeight="1" hidden="1">
      <c r="B43" s="92"/>
      <c r="C43" s="39" t="s">
        <v>24</v>
      </c>
      <c r="D43" s="37"/>
      <c r="E43" s="52"/>
      <c r="F43" s="40"/>
      <c r="G43" s="47"/>
      <c r="H43" s="93"/>
    </row>
    <row r="44" spans="2:9" ht="12.75" customHeight="1" hidden="1">
      <c r="B44" s="92" t="s">
        <v>54</v>
      </c>
      <c r="C44" s="39" t="s">
        <v>55</v>
      </c>
      <c r="D44" s="37"/>
      <c r="E44" s="37"/>
      <c r="F44" s="40"/>
      <c r="G44" s="34"/>
      <c r="H44" s="93" t="s">
        <v>21</v>
      </c>
      <c r="I44" s="54"/>
    </row>
    <row r="45" spans="2:9" ht="12.75" customHeight="1" hidden="1">
      <c r="B45" s="92"/>
      <c r="C45" s="39" t="s">
        <v>23</v>
      </c>
      <c r="D45" s="37"/>
      <c r="E45" s="37"/>
      <c r="F45" s="40"/>
      <c r="G45" s="47"/>
      <c r="H45" s="93"/>
      <c r="I45" s="54"/>
    </row>
    <row r="46" spans="2:9" ht="12.75" customHeight="1" hidden="1">
      <c r="B46" s="92"/>
      <c r="C46" s="39" t="s">
        <v>24</v>
      </c>
      <c r="D46" s="37"/>
      <c r="E46" s="37"/>
      <c r="F46" s="40"/>
      <c r="G46" s="47"/>
      <c r="H46" s="93"/>
      <c r="I46" s="54"/>
    </row>
    <row r="47" spans="2:8" ht="22.5" customHeight="1">
      <c r="B47" s="36" t="s">
        <v>56</v>
      </c>
      <c r="C47" s="55" t="s">
        <v>57</v>
      </c>
      <c r="D47" s="37"/>
      <c r="E47" s="37"/>
      <c r="F47" s="40">
        <v>40000</v>
      </c>
      <c r="G47" s="40"/>
      <c r="H47" s="38"/>
    </row>
    <row r="48" spans="2:8" ht="27" customHeight="1">
      <c r="B48" s="36" t="s">
        <v>58</v>
      </c>
      <c r="C48" s="39" t="s">
        <v>59</v>
      </c>
      <c r="D48" s="37"/>
      <c r="E48" s="37"/>
      <c r="F48" s="40">
        <v>12000</v>
      </c>
      <c r="G48" s="40"/>
      <c r="H48" s="38"/>
    </row>
    <row r="49" spans="2:8" ht="27" customHeight="1">
      <c r="B49" s="36" t="s">
        <v>60</v>
      </c>
      <c r="C49" s="55" t="s">
        <v>61</v>
      </c>
      <c r="D49" s="37"/>
      <c r="E49" s="37"/>
      <c r="F49" s="40">
        <v>30000</v>
      </c>
      <c r="G49" s="40"/>
      <c r="H49" s="38"/>
    </row>
    <row r="50" spans="2:8" ht="35.25" customHeight="1">
      <c r="B50" s="36" t="s">
        <v>62</v>
      </c>
      <c r="C50" s="39" t="s">
        <v>63</v>
      </c>
      <c r="D50" s="37"/>
      <c r="E50" s="37"/>
      <c r="F50" s="40">
        <v>25000</v>
      </c>
      <c r="G50" s="40"/>
      <c r="H50" s="38"/>
    </row>
    <row r="51" spans="2:8" ht="34.5" customHeight="1">
      <c r="B51" s="36" t="s">
        <v>64</v>
      </c>
      <c r="C51" s="39" t="s">
        <v>65</v>
      </c>
      <c r="D51" s="37"/>
      <c r="E51" s="37"/>
      <c r="F51" s="40">
        <v>5000</v>
      </c>
      <c r="G51" s="40"/>
      <c r="H51" s="38"/>
    </row>
    <row r="52" spans="2:8" ht="50.25" customHeight="1">
      <c r="B52" s="36" t="s">
        <v>66</v>
      </c>
      <c r="C52" s="39" t="s">
        <v>67</v>
      </c>
      <c r="D52" s="37"/>
      <c r="E52" s="37"/>
      <c r="F52" s="40">
        <v>5000</v>
      </c>
      <c r="G52" s="40"/>
      <c r="H52" s="38"/>
    </row>
    <row r="53" spans="2:8" ht="49.5" customHeight="1">
      <c r="B53" s="36" t="s">
        <v>68</v>
      </c>
      <c r="C53" s="39" t="s">
        <v>69</v>
      </c>
      <c r="D53" s="37"/>
      <c r="E53" s="37"/>
      <c r="F53" s="40">
        <v>15000</v>
      </c>
      <c r="G53" s="40"/>
      <c r="H53" s="38"/>
    </row>
    <row r="54" spans="2:8" ht="36.75" customHeight="1">
      <c r="B54" s="56" t="s">
        <v>70</v>
      </c>
      <c r="C54" s="39" t="s">
        <v>71</v>
      </c>
      <c r="D54" s="37"/>
      <c r="E54" s="37"/>
      <c r="F54" s="40">
        <v>102000</v>
      </c>
      <c r="G54" s="40"/>
      <c r="H54" s="38"/>
    </row>
    <row r="55" spans="2:8" ht="27.75" customHeight="1">
      <c r="B55" s="56" t="s">
        <v>72</v>
      </c>
      <c r="C55" s="39" t="s">
        <v>73</v>
      </c>
      <c r="D55" s="37"/>
      <c r="E55" s="37"/>
      <c r="F55" s="40"/>
      <c r="G55" s="40">
        <v>230000</v>
      </c>
      <c r="H55" s="38"/>
    </row>
    <row r="56" spans="2:8" ht="31.5" customHeight="1">
      <c r="B56" s="57" t="s">
        <v>74</v>
      </c>
      <c r="C56" s="39" t="s">
        <v>75</v>
      </c>
      <c r="D56" s="37"/>
      <c r="E56" s="37"/>
      <c r="F56" s="40">
        <v>10000</v>
      </c>
      <c r="G56" s="40"/>
      <c r="H56" s="38"/>
    </row>
    <row r="57" spans="2:8" ht="40.5" customHeight="1">
      <c r="B57" s="57" t="s">
        <v>76</v>
      </c>
      <c r="C57" s="39" t="s">
        <v>77</v>
      </c>
      <c r="D57" s="37"/>
      <c r="E57" s="37"/>
      <c r="F57" s="40"/>
      <c r="G57" s="40">
        <v>10000</v>
      </c>
      <c r="H57" s="38"/>
    </row>
    <row r="58" spans="2:8" ht="29.25" customHeight="1">
      <c r="B58" s="57" t="s">
        <v>78</v>
      </c>
      <c r="C58" s="39" t="s">
        <v>79</v>
      </c>
      <c r="D58" s="37"/>
      <c r="E58" s="37"/>
      <c r="F58" s="40">
        <v>3000</v>
      </c>
      <c r="G58" s="40"/>
      <c r="H58" s="38"/>
    </row>
    <row r="59" spans="2:8" ht="29.25" customHeight="1">
      <c r="B59" s="57" t="s">
        <v>80</v>
      </c>
      <c r="C59" s="39" t="s">
        <v>81</v>
      </c>
      <c r="D59" s="37"/>
      <c r="E59" s="37"/>
      <c r="F59" s="40">
        <v>2000</v>
      </c>
      <c r="G59" s="40"/>
      <c r="H59" s="38"/>
    </row>
    <row r="60" spans="2:9" ht="12.75">
      <c r="B60" s="58"/>
      <c r="C60" s="59"/>
      <c r="D60" s="60"/>
      <c r="E60" s="60"/>
      <c r="F60" s="61"/>
      <c r="G60" s="61"/>
      <c r="H60" s="62"/>
      <c r="I60" s="54"/>
    </row>
    <row r="61" spans="2:11" ht="15.75">
      <c r="B61" s="85" t="str">
        <f>B2</f>
        <v>Budżet gminy Sośnicowice</v>
      </c>
      <c r="C61" s="85"/>
      <c r="D61" s="6"/>
      <c r="E61" s="6"/>
      <c r="F61" s="7"/>
      <c r="G61" s="7"/>
      <c r="H61" s="9" t="str">
        <f>H2</f>
        <v>Zał Nr.</v>
      </c>
      <c r="I61" s="10">
        <v>2</v>
      </c>
      <c r="J61" s="8"/>
      <c r="K61" s="8"/>
    </row>
    <row r="62" spans="2:11" ht="15">
      <c r="B62" s="86">
        <f>B3</f>
        <v>39766</v>
      </c>
      <c r="C62" s="86"/>
      <c r="D62" s="6"/>
      <c r="E62" s="6"/>
      <c r="F62" s="7"/>
      <c r="G62" s="7"/>
      <c r="H62" s="11" t="s">
        <v>2</v>
      </c>
      <c r="I62" s="11">
        <v>2</v>
      </c>
      <c r="J62" s="8"/>
      <c r="K62" s="8"/>
    </row>
    <row r="63" spans="2:9" ht="12.75">
      <c r="B63" s="58"/>
      <c r="C63" s="59"/>
      <c r="D63" s="60"/>
      <c r="E63" s="60"/>
      <c r="F63" s="61"/>
      <c r="G63" s="61"/>
      <c r="H63" s="62"/>
      <c r="I63" s="63"/>
    </row>
    <row r="64" spans="2:11" ht="23.25">
      <c r="B64" s="87" t="str">
        <f>B5</f>
        <v>Plan zadań inwestycyjnych i remontowych na rok 2008</v>
      </c>
      <c r="C64" s="87"/>
      <c r="D64" s="87"/>
      <c r="E64" s="87"/>
      <c r="F64" s="87"/>
      <c r="G64" s="87"/>
      <c r="H64" s="87"/>
      <c r="I64" s="87"/>
      <c r="J64" s="13"/>
      <c r="K64" s="13"/>
    </row>
    <row r="65" spans="2:11" ht="12" customHeight="1">
      <c r="B65" s="13"/>
      <c r="C65" s="14"/>
      <c r="D65" s="13"/>
      <c r="E65" s="13"/>
      <c r="F65" s="13"/>
      <c r="G65" s="13"/>
      <c r="H65" s="13"/>
      <c r="I65" s="13"/>
      <c r="J65" s="13"/>
      <c r="K65" s="13"/>
    </row>
    <row r="66" spans="2:11" ht="12.75">
      <c r="B66" s="4"/>
      <c r="C66" s="5"/>
      <c r="D66" s="6"/>
      <c r="E66" s="6"/>
      <c r="F66" s="7"/>
      <c r="G66" s="7"/>
      <c r="H66" s="8"/>
      <c r="I66" s="8"/>
      <c r="J66" s="8"/>
      <c r="K66" s="8"/>
    </row>
    <row r="67" spans="2:8" ht="15.75">
      <c r="B67" s="88" t="s">
        <v>4</v>
      </c>
      <c r="C67" s="15" t="s">
        <v>5</v>
      </c>
      <c r="D67" s="90" t="s">
        <v>6</v>
      </c>
      <c r="E67" s="90" t="s">
        <v>7</v>
      </c>
      <c r="F67" s="91" t="s">
        <v>8</v>
      </c>
      <c r="G67" s="91"/>
      <c r="H67" s="88" t="s">
        <v>9</v>
      </c>
    </row>
    <row r="68" spans="2:8" ht="15.75">
      <c r="B68" s="88"/>
      <c r="C68" s="16" t="s">
        <v>10</v>
      </c>
      <c r="D68" s="90"/>
      <c r="E68" s="90"/>
      <c r="F68" s="91"/>
      <c r="G68" s="91"/>
      <c r="H68" s="88"/>
    </row>
    <row r="69" spans="2:8" ht="15">
      <c r="B69" s="88"/>
      <c r="C69" s="17" t="s">
        <v>11</v>
      </c>
      <c r="D69" s="90"/>
      <c r="E69" s="90"/>
      <c r="F69" s="18" t="s">
        <v>12</v>
      </c>
      <c r="G69" s="18" t="s">
        <v>13</v>
      </c>
      <c r="H69" s="88"/>
    </row>
    <row r="70" spans="2:8" ht="15">
      <c r="B70" s="36"/>
      <c r="C70" s="39"/>
      <c r="D70" s="37"/>
      <c r="E70" s="37"/>
      <c r="F70" s="40"/>
      <c r="G70" s="40"/>
      <c r="H70" s="38"/>
    </row>
    <row r="71" spans="2:8" s="24" customFormat="1" ht="18">
      <c r="B71" s="25" t="s">
        <v>82</v>
      </c>
      <c r="C71" s="26" t="s">
        <v>83</v>
      </c>
      <c r="D71" s="27" t="s">
        <v>84</v>
      </c>
      <c r="E71" s="27"/>
      <c r="F71" s="28">
        <f>SUM(F73)</f>
        <v>320000</v>
      </c>
      <c r="G71" s="28">
        <f>SUM(G73)</f>
        <v>240000</v>
      </c>
      <c r="H71" s="29"/>
    </row>
    <row r="72" spans="2:8" s="30" customFormat="1" ht="8.25" customHeight="1">
      <c r="B72" s="31"/>
      <c r="C72" s="32"/>
      <c r="D72" s="33"/>
      <c r="E72" s="33"/>
      <c r="F72" s="34"/>
      <c r="G72" s="34"/>
      <c r="H72" s="35"/>
    </row>
    <row r="73" spans="2:8" ht="15.75">
      <c r="B73" s="31">
        <v>1</v>
      </c>
      <c r="C73" s="32" t="s">
        <v>85</v>
      </c>
      <c r="D73" s="37"/>
      <c r="E73" s="33" t="s">
        <v>86</v>
      </c>
      <c r="F73" s="34">
        <f>SUM(F74:F78)</f>
        <v>320000</v>
      </c>
      <c r="G73" s="34">
        <f>SUM(G74:G78)</f>
        <v>240000</v>
      </c>
      <c r="H73" s="38"/>
    </row>
    <row r="74" spans="2:8" ht="18.75" customHeight="1">
      <c r="B74" s="36" t="s">
        <v>25</v>
      </c>
      <c r="C74" s="64" t="s">
        <v>87</v>
      </c>
      <c r="D74" s="37"/>
      <c r="E74" s="37" t="s">
        <v>46</v>
      </c>
      <c r="F74" s="40">
        <v>260000</v>
      </c>
      <c r="G74" s="40"/>
      <c r="H74" s="38"/>
    </row>
    <row r="75" spans="2:8" ht="12.75" customHeight="1">
      <c r="B75" s="36"/>
      <c r="C75" s="39"/>
      <c r="D75" s="37"/>
      <c r="E75" s="37"/>
      <c r="F75" s="40"/>
      <c r="G75" s="40"/>
      <c r="H75" s="38"/>
    </row>
    <row r="76" spans="2:8" ht="40.5" customHeight="1">
      <c r="B76" s="36" t="s">
        <v>28</v>
      </c>
      <c r="C76" s="39" t="s">
        <v>88</v>
      </c>
      <c r="D76" s="37"/>
      <c r="E76" s="37"/>
      <c r="F76" s="40"/>
      <c r="G76" s="40">
        <v>240000</v>
      </c>
      <c r="H76" s="38" t="s">
        <v>89</v>
      </c>
    </row>
    <row r="77" spans="2:8" ht="33" customHeight="1">
      <c r="B77" s="36" t="s">
        <v>30</v>
      </c>
      <c r="C77" s="39" t="s">
        <v>90</v>
      </c>
      <c r="D77" s="37"/>
      <c r="E77" s="37"/>
      <c r="F77" s="40">
        <v>30000</v>
      </c>
      <c r="G77" s="40"/>
      <c r="H77" s="38"/>
    </row>
    <row r="78" spans="2:8" ht="42.75" customHeight="1">
      <c r="B78" s="36" t="s">
        <v>19</v>
      </c>
      <c r="C78" s="39" t="s">
        <v>91</v>
      </c>
      <c r="D78" s="37"/>
      <c r="E78" s="37"/>
      <c r="F78" s="40">
        <v>30000</v>
      </c>
      <c r="G78" s="40"/>
      <c r="H78" s="38"/>
    </row>
    <row r="79" spans="2:8" s="65" customFormat="1" ht="12.75" customHeight="1" hidden="1">
      <c r="B79" s="25" t="s">
        <v>92</v>
      </c>
      <c r="C79" s="26" t="s">
        <v>93</v>
      </c>
      <c r="D79" s="27" t="s">
        <v>94</v>
      </c>
      <c r="E79" s="66"/>
      <c r="F79" s="28">
        <v>0</v>
      </c>
      <c r="G79" s="28">
        <f>G80</f>
        <v>0</v>
      </c>
      <c r="H79" s="67"/>
    </row>
    <row r="80" spans="2:8" ht="12.75" customHeight="1" hidden="1">
      <c r="B80" s="31">
        <v>1</v>
      </c>
      <c r="C80" s="32" t="s">
        <v>32</v>
      </c>
      <c r="D80" s="68"/>
      <c r="E80" s="33" t="s">
        <v>95</v>
      </c>
      <c r="F80" s="34">
        <v>0</v>
      </c>
      <c r="G80" s="34">
        <f>G81</f>
        <v>0</v>
      </c>
      <c r="H80" s="38"/>
    </row>
    <row r="81" spans="2:8" ht="12.75" customHeight="1" hidden="1">
      <c r="B81" s="36" t="s">
        <v>25</v>
      </c>
      <c r="C81" s="39" t="s">
        <v>96</v>
      </c>
      <c r="D81" s="68"/>
      <c r="E81" s="33"/>
      <c r="F81" s="40"/>
      <c r="G81" s="40"/>
      <c r="H81" s="41" t="s">
        <v>97</v>
      </c>
    </row>
    <row r="82" spans="2:8" ht="12.75" customHeight="1" hidden="1">
      <c r="B82" s="36"/>
      <c r="C82" s="39"/>
      <c r="D82" s="68"/>
      <c r="E82" s="33"/>
      <c r="F82" s="40"/>
      <c r="G82" s="40"/>
      <c r="H82" s="38"/>
    </row>
    <row r="83" spans="2:8" s="24" customFormat="1" ht="18">
      <c r="B83" s="25" t="s">
        <v>98</v>
      </c>
      <c r="C83" s="26" t="s">
        <v>99</v>
      </c>
      <c r="D83" s="27" t="s">
        <v>100</v>
      </c>
      <c r="E83" s="27" t="s">
        <v>46</v>
      </c>
      <c r="F83" s="28">
        <f>F85</f>
        <v>90000</v>
      </c>
      <c r="G83" s="28">
        <f>G85+G92</f>
        <v>40530</v>
      </c>
      <c r="H83" s="29"/>
    </row>
    <row r="84" spans="2:8" s="30" customFormat="1" ht="9.75" customHeight="1">
      <c r="B84" s="31"/>
      <c r="C84" s="32"/>
      <c r="D84" s="33"/>
      <c r="E84" s="33"/>
      <c r="F84" s="34"/>
      <c r="G84" s="34"/>
      <c r="H84" s="35"/>
    </row>
    <row r="85" spans="2:8" ht="15.75">
      <c r="B85" s="36">
        <v>1</v>
      </c>
      <c r="C85" s="69" t="s">
        <v>101</v>
      </c>
      <c r="D85" s="37"/>
      <c r="E85" s="33" t="s">
        <v>102</v>
      </c>
      <c r="F85" s="34">
        <f>SUM(F86:F89)</f>
        <v>90000</v>
      </c>
      <c r="G85" s="34">
        <f>G86+G88+G89</f>
        <v>27500</v>
      </c>
      <c r="H85" s="38"/>
    </row>
    <row r="86" spans="2:8" ht="15">
      <c r="B86" s="36" t="s">
        <v>25</v>
      </c>
      <c r="C86" s="39"/>
      <c r="D86" s="37"/>
      <c r="E86" s="37"/>
      <c r="F86" s="48"/>
      <c r="G86" s="48"/>
      <c r="H86" s="38"/>
    </row>
    <row r="87" spans="2:8" ht="30.75" customHeight="1">
      <c r="B87" s="36" t="s">
        <v>25</v>
      </c>
      <c r="C87" s="39" t="s">
        <v>103</v>
      </c>
      <c r="D87" s="37"/>
      <c r="E87" s="37"/>
      <c r="F87" s="40">
        <v>90000</v>
      </c>
      <c r="G87" s="40"/>
      <c r="H87" s="38"/>
    </row>
    <row r="88" spans="2:8" ht="21" customHeight="1">
      <c r="B88" s="36" t="s">
        <v>28</v>
      </c>
      <c r="C88" s="39" t="s">
        <v>104</v>
      </c>
      <c r="D88" s="37"/>
      <c r="E88" s="37"/>
      <c r="F88" s="40"/>
      <c r="G88" s="40">
        <v>7500</v>
      </c>
      <c r="H88" s="38"/>
    </row>
    <row r="89" spans="2:8" ht="62.25" customHeight="1">
      <c r="B89" s="92" t="s">
        <v>30</v>
      </c>
      <c r="C89" s="39" t="s">
        <v>105</v>
      </c>
      <c r="D89" s="37"/>
      <c r="E89" s="37"/>
      <c r="F89" s="34"/>
      <c r="G89" s="34">
        <f>SUM(G90:G91)</f>
        <v>20000</v>
      </c>
      <c r="H89" s="93" t="s">
        <v>21</v>
      </c>
    </row>
    <row r="90" spans="2:8" ht="19.5" customHeight="1">
      <c r="B90" s="92"/>
      <c r="C90" s="70" t="s">
        <v>23</v>
      </c>
      <c r="D90" s="37"/>
      <c r="E90" s="37"/>
      <c r="F90" s="47"/>
      <c r="G90" s="47">
        <v>20000</v>
      </c>
      <c r="H90" s="93"/>
    </row>
    <row r="91" spans="2:8" ht="18.75" customHeight="1">
      <c r="B91" s="92"/>
      <c r="C91" s="39" t="s">
        <v>24</v>
      </c>
      <c r="D91" s="37"/>
      <c r="E91" s="37"/>
      <c r="F91" s="47"/>
      <c r="G91" s="47">
        <v>0</v>
      </c>
      <c r="H91" s="93"/>
    </row>
    <row r="92" spans="2:8" ht="18.75" customHeight="1">
      <c r="B92" s="36">
        <v>2</v>
      </c>
      <c r="C92" s="32" t="s">
        <v>32</v>
      </c>
      <c r="D92" s="37"/>
      <c r="E92" s="33" t="s">
        <v>106</v>
      </c>
      <c r="F92" s="71"/>
      <c r="G92" s="71">
        <f>G93+G94</f>
        <v>13030</v>
      </c>
      <c r="H92" s="39"/>
    </row>
    <row r="93" spans="2:8" ht="31.5" customHeight="1">
      <c r="B93" s="36" t="s">
        <v>34</v>
      </c>
      <c r="C93" s="39" t="s">
        <v>107</v>
      </c>
      <c r="D93" s="37"/>
      <c r="E93" s="37"/>
      <c r="F93" s="47"/>
      <c r="G93" s="47">
        <v>7530</v>
      </c>
      <c r="H93" s="39"/>
    </row>
    <row r="94" spans="2:8" ht="29.25" customHeight="1">
      <c r="B94" s="36" t="s">
        <v>56</v>
      </c>
      <c r="C94" s="39" t="s">
        <v>108</v>
      </c>
      <c r="D94" s="37"/>
      <c r="E94" s="37"/>
      <c r="F94" s="47"/>
      <c r="G94" s="47">
        <v>5500</v>
      </c>
      <c r="H94" s="39"/>
    </row>
    <row r="95" spans="2:8" s="24" customFormat="1" ht="36">
      <c r="B95" s="25" t="s">
        <v>92</v>
      </c>
      <c r="C95" s="26" t="s">
        <v>109</v>
      </c>
      <c r="D95" s="27" t="s">
        <v>110</v>
      </c>
      <c r="E95" s="27"/>
      <c r="F95" s="28">
        <f>F97</f>
        <v>65000</v>
      </c>
      <c r="G95" s="28">
        <f>G97</f>
        <v>0</v>
      </c>
      <c r="H95" s="29"/>
    </row>
    <row r="96" spans="2:8" s="30" customFormat="1" ht="9.75" customHeight="1">
      <c r="B96" s="31"/>
      <c r="C96" s="32"/>
      <c r="D96" s="33"/>
      <c r="E96" s="33"/>
      <c r="F96" s="34"/>
      <c r="G96" s="34"/>
      <c r="H96" s="35"/>
    </row>
    <row r="97" spans="2:8" ht="15.75">
      <c r="B97" s="36">
        <v>1</v>
      </c>
      <c r="C97" s="32" t="s">
        <v>111</v>
      </c>
      <c r="D97" s="37"/>
      <c r="E97" s="33" t="s">
        <v>112</v>
      </c>
      <c r="F97" s="34">
        <f>SUM(F98:F98)</f>
        <v>65000</v>
      </c>
      <c r="G97" s="34">
        <f>SUM(G98:G98)</f>
        <v>0</v>
      </c>
      <c r="H97" s="38"/>
    </row>
    <row r="98" spans="2:8" ht="21" customHeight="1">
      <c r="B98" s="36" t="s">
        <v>25</v>
      </c>
      <c r="C98" s="39" t="s">
        <v>113</v>
      </c>
      <c r="D98" s="37"/>
      <c r="E98" s="37"/>
      <c r="F98" s="40">
        <v>65000</v>
      </c>
      <c r="G98" s="40"/>
      <c r="H98" s="38"/>
    </row>
    <row r="99" spans="2:8" ht="9.75" customHeight="1">
      <c r="B99" s="36"/>
      <c r="C99" s="39"/>
      <c r="D99" s="37"/>
      <c r="E99" s="37"/>
      <c r="F99" s="40"/>
      <c r="G99" s="40"/>
      <c r="H99" s="38"/>
    </row>
    <row r="100" spans="2:8" s="24" customFormat="1" ht="22.5" customHeight="1">
      <c r="B100" s="25" t="s">
        <v>114</v>
      </c>
      <c r="C100" s="26" t="s">
        <v>115</v>
      </c>
      <c r="D100" s="27" t="s">
        <v>116</v>
      </c>
      <c r="E100" s="27"/>
      <c r="F100" s="28">
        <f>F102+F110+F116+F112+F114</f>
        <v>94500</v>
      </c>
      <c r="G100" s="28">
        <f>G102+G110+G116+G112+G114</f>
        <v>310592</v>
      </c>
      <c r="H100" s="29"/>
    </row>
    <row r="101" spans="2:8" s="30" customFormat="1" ht="9.75" customHeight="1">
      <c r="B101" s="31"/>
      <c r="C101" s="32"/>
      <c r="D101" s="33"/>
      <c r="E101" s="33"/>
      <c r="F101" s="34"/>
      <c r="G101" s="34"/>
      <c r="H101" s="35"/>
    </row>
    <row r="102" spans="2:8" ht="15.75">
      <c r="B102" s="36">
        <v>1</v>
      </c>
      <c r="C102" s="32" t="s">
        <v>117</v>
      </c>
      <c r="D102" s="37"/>
      <c r="E102" s="33" t="s">
        <v>118</v>
      </c>
      <c r="F102" s="34">
        <f>SUM(F103:F107)</f>
        <v>70000</v>
      </c>
      <c r="G102" s="34">
        <f>G103+G106+G107</f>
        <v>71232</v>
      </c>
      <c r="H102" s="38"/>
    </row>
    <row r="103" spans="2:8" ht="22.5" customHeight="1">
      <c r="B103" s="92" t="s">
        <v>25</v>
      </c>
      <c r="C103" s="39" t="s">
        <v>119</v>
      </c>
      <c r="D103" s="37"/>
      <c r="E103" s="37"/>
      <c r="F103" s="40"/>
      <c r="G103" s="34">
        <f>G104+G105</f>
        <v>23132</v>
      </c>
      <c r="H103" s="93" t="s">
        <v>21</v>
      </c>
    </row>
    <row r="104" spans="2:8" ht="19.5" customHeight="1">
      <c r="B104" s="92"/>
      <c r="C104" s="39" t="s">
        <v>23</v>
      </c>
      <c r="D104" s="37"/>
      <c r="E104" s="37"/>
      <c r="F104" s="40"/>
      <c r="G104" s="47">
        <v>12504</v>
      </c>
      <c r="H104" s="93"/>
    </row>
    <row r="105" spans="2:8" ht="19.5" customHeight="1">
      <c r="B105" s="92"/>
      <c r="C105" s="39" t="s">
        <v>24</v>
      </c>
      <c r="D105" s="37"/>
      <c r="E105" s="37"/>
      <c r="F105" s="40"/>
      <c r="G105" s="47">
        <v>10628</v>
      </c>
      <c r="H105" s="93"/>
    </row>
    <row r="106" spans="2:8" ht="30.75" customHeight="1">
      <c r="B106" s="36" t="s">
        <v>28</v>
      </c>
      <c r="C106" s="39" t="s">
        <v>120</v>
      </c>
      <c r="D106" s="37"/>
      <c r="E106" s="37"/>
      <c r="F106" s="40">
        <v>70000</v>
      </c>
      <c r="G106" s="40"/>
      <c r="H106" s="38"/>
    </row>
    <row r="107" spans="2:8" ht="41.25" customHeight="1">
      <c r="B107" s="92" t="s">
        <v>30</v>
      </c>
      <c r="C107" s="39" t="s">
        <v>121</v>
      </c>
      <c r="D107" s="37"/>
      <c r="E107" s="37"/>
      <c r="F107" s="40"/>
      <c r="G107" s="34">
        <f>G108+G109</f>
        <v>48100</v>
      </c>
      <c r="H107" s="93" t="s">
        <v>21</v>
      </c>
    </row>
    <row r="108" spans="2:8" ht="19.5" customHeight="1">
      <c r="B108" s="92"/>
      <c r="C108" s="70" t="s">
        <v>23</v>
      </c>
      <c r="D108" s="37"/>
      <c r="E108" s="37"/>
      <c r="F108" s="40"/>
      <c r="G108" s="47">
        <v>26000</v>
      </c>
      <c r="H108" s="93"/>
    </row>
    <row r="109" spans="2:8" ht="20.25" customHeight="1">
      <c r="B109" s="92"/>
      <c r="C109" s="39" t="s">
        <v>24</v>
      </c>
      <c r="D109" s="37"/>
      <c r="E109" s="37"/>
      <c r="F109" s="40"/>
      <c r="G109" s="47">
        <v>22100</v>
      </c>
      <c r="H109" s="93"/>
    </row>
    <row r="110" spans="2:8" ht="15.75">
      <c r="B110" s="36">
        <v>2</v>
      </c>
      <c r="C110" s="32" t="s">
        <v>122</v>
      </c>
      <c r="D110" s="37"/>
      <c r="E110" s="33" t="s">
        <v>123</v>
      </c>
      <c r="F110" s="34">
        <f>SUM(F111:F111)</f>
        <v>18000</v>
      </c>
      <c r="G110" s="34">
        <f>SUM(G111:G111)</f>
        <v>0</v>
      </c>
      <c r="H110" s="38"/>
    </row>
    <row r="111" spans="2:8" ht="30.75" customHeight="1">
      <c r="B111" s="36" t="s">
        <v>34</v>
      </c>
      <c r="C111" s="39" t="s">
        <v>124</v>
      </c>
      <c r="D111" s="37"/>
      <c r="E111" s="37"/>
      <c r="F111" s="40">
        <v>18000</v>
      </c>
      <c r="G111" s="40"/>
      <c r="H111" s="38"/>
    </row>
    <row r="112" spans="2:8" ht="23.25" customHeight="1">
      <c r="B112" s="36">
        <v>3</v>
      </c>
      <c r="C112" s="32" t="s">
        <v>125</v>
      </c>
      <c r="D112" s="37"/>
      <c r="E112" s="33" t="s">
        <v>126</v>
      </c>
      <c r="F112" s="34">
        <f>F113</f>
        <v>6500</v>
      </c>
      <c r="G112" s="34">
        <v>0</v>
      </c>
      <c r="H112" s="38"/>
    </row>
    <row r="113" spans="2:8" ht="30.75" customHeight="1">
      <c r="B113" s="36" t="s">
        <v>127</v>
      </c>
      <c r="C113" s="39" t="s">
        <v>128</v>
      </c>
      <c r="D113" s="37"/>
      <c r="E113" s="37"/>
      <c r="F113" s="40">
        <v>6500</v>
      </c>
      <c r="G113" s="40"/>
      <c r="H113" s="38"/>
    </row>
    <row r="114" spans="2:8" ht="24.75" customHeight="1">
      <c r="B114" s="36">
        <v>4</v>
      </c>
      <c r="C114" s="32" t="s">
        <v>129</v>
      </c>
      <c r="D114" s="37"/>
      <c r="E114" s="33" t="s">
        <v>130</v>
      </c>
      <c r="F114" s="34">
        <f>F115</f>
        <v>0</v>
      </c>
      <c r="G114" s="34">
        <f>G115</f>
        <v>233360</v>
      </c>
      <c r="H114" s="38"/>
    </row>
    <row r="115" spans="2:8" ht="24.75" customHeight="1">
      <c r="B115" s="36" t="s">
        <v>131</v>
      </c>
      <c r="C115" s="39" t="s">
        <v>132</v>
      </c>
      <c r="D115" s="37"/>
      <c r="E115" s="37"/>
      <c r="F115" s="40"/>
      <c r="G115" s="40">
        <v>233360</v>
      </c>
      <c r="H115" s="38"/>
    </row>
    <row r="116" spans="2:8" ht="26.25" customHeight="1">
      <c r="B116" s="36">
        <v>5</v>
      </c>
      <c r="C116" s="32" t="s">
        <v>133</v>
      </c>
      <c r="D116" s="37"/>
      <c r="E116" s="33" t="s">
        <v>134</v>
      </c>
      <c r="F116" s="34">
        <f>F117</f>
        <v>0</v>
      </c>
      <c r="G116" s="34">
        <f>G117</f>
        <v>6000</v>
      </c>
      <c r="H116" s="38"/>
    </row>
    <row r="117" spans="2:8" ht="25.5" customHeight="1">
      <c r="B117" s="36" t="s">
        <v>135</v>
      </c>
      <c r="C117" s="39" t="s">
        <v>136</v>
      </c>
      <c r="D117" s="37"/>
      <c r="E117" s="37"/>
      <c r="F117" s="40"/>
      <c r="G117" s="40">
        <v>6000</v>
      </c>
      <c r="H117" s="38"/>
    </row>
    <row r="118" spans="2:8" ht="12.75" customHeight="1" hidden="1">
      <c r="B118" s="36"/>
      <c r="C118" s="39"/>
      <c r="D118" s="37"/>
      <c r="E118" s="37"/>
      <c r="F118" s="40"/>
      <c r="G118" s="40"/>
      <c r="H118" s="38"/>
    </row>
    <row r="119" spans="2:8" s="30" customFormat="1" ht="12.75" customHeight="1" hidden="1">
      <c r="B119" s="31" t="s">
        <v>137</v>
      </c>
      <c r="C119" s="72" t="s">
        <v>138</v>
      </c>
      <c r="D119" s="68" t="s">
        <v>139</v>
      </c>
      <c r="E119" s="68"/>
      <c r="F119" s="73"/>
      <c r="G119" s="73"/>
      <c r="H119" s="35"/>
    </row>
    <row r="120" spans="2:8" s="30" customFormat="1" ht="12.75" customHeight="1" hidden="1">
      <c r="B120" s="31"/>
      <c r="C120" s="32"/>
      <c r="D120" s="33"/>
      <c r="E120" s="33"/>
      <c r="F120" s="34"/>
      <c r="G120" s="34"/>
      <c r="H120" s="35"/>
    </row>
    <row r="121" spans="2:8" ht="12.75" customHeight="1" hidden="1">
      <c r="B121" s="36">
        <v>1</v>
      </c>
      <c r="C121" s="32" t="s">
        <v>140</v>
      </c>
      <c r="D121" s="37"/>
      <c r="E121" s="33" t="s">
        <v>141</v>
      </c>
      <c r="F121" s="34"/>
      <c r="G121" s="34"/>
      <c r="H121" s="38"/>
    </row>
    <row r="122" spans="2:8" ht="12.75" customHeight="1" hidden="1">
      <c r="B122" s="36" t="s">
        <v>25</v>
      </c>
      <c r="C122" s="74" t="s">
        <v>142</v>
      </c>
      <c r="D122" s="37"/>
      <c r="E122" s="37"/>
      <c r="F122" s="40"/>
      <c r="G122" s="40"/>
      <c r="H122" s="38"/>
    </row>
    <row r="123" spans="2:8" ht="12.75" customHeight="1" hidden="1">
      <c r="B123" s="36" t="s">
        <v>28</v>
      </c>
      <c r="C123" s="74" t="s">
        <v>143</v>
      </c>
      <c r="D123" s="37"/>
      <c r="E123" s="37"/>
      <c r="F123" s="40"/>
      <c r="G123" s="40"/>
      <c r="H123" s="38"/>
    </row>
    <row r="124" spans="2:8" s="30" customFormat="1" ht="12.75" customHeight="1" hidden="1">
      <c r="B124" s="31" t="s">
        <v>144</v>
      </c>
      <c r="C124" s="32" t="s">
        <v>145</v>
      </c>
      <c r="D124" s="33" t="s">
        <v>146</v>
      </c>
      <c r="E124" s="33"/>
      <c r="F124" s="34"/>
      <c r="G124" s="34"/>
      <c r="H124" s="35"/>
    </row>
    <row r="125" spans="2:8" s="30" customFormat="1" ht="12.75" customHeight="1" hidden="1">
      <c r="B125" s="31"/>
      <c r="C125" s="32"/>
      <c r="D125" s="33"/>
      <c r="E125" s="33"/>
      <c r="F125" s="34"/>
      <c r="G125" s="34"/>
      <c r="H125" s="35"/>
    </row>
    <row r="126" spans="2:8" ht="12.75" customHeight="1" hidden="1">
      <c r="B126" s="36">
        <v>1</v>
      </c>
      <c r="C126" s="32" t="s">
        <v>147</v>
      </c>
      <c r="D126" s="37"/>
      <c r="E126" s="37" t="s">
        <v>148</v>
      </c>
      <c r="F126" s="40"/>
      <c r="G126" s="40"/>
      <c r="H126" s="38"/>
    </row>
    <row r="127" spans="2:8" ht="12.75" customHeight="1" hidden="1">
      <c r="B127" s="36" t="s">
        <v>25</v>
      </c>
      <c r="C127" s="39" t="s">
        <v>136</v>
      </c>
      <c r="D127" s="37"/>
      <c r="E127" s="37"/>
      <c r="F127" s="40"/>
      <c r="G127" s="40"/>
      <c r="H127" s="38"/>
    </row>
    <row r="128" spans="2:8" ht="12.75" customHeight="1" hidden="1">
      <c r="B128" s="36"/>
      <c r="C128" s="39"/>
      <c r="D128" s="37"/>
      <c r="E128" s="37"/>
      <c r="F128" s="40"/>
      <c r="G128" s="40"/>
      <c r="H128" s="38"/>
    </row>
    <row r="129" spans="2:8" s="30" customFormat="1" ht="12.75" customHeight="1" hidden="1">
      <c r="B129" s="31" t="s">
        <v>137</v>
      </c>
      <c r="C129" s="32" t="s">
        <v>149</v>
      </c>
      <c r="D129" s="33" t="s">
        <v>150</v>
      </c>
      <c r="E129" s="33"/>
      <c r="F129" s="34"/>
      <c r="G129" s="34"/>
      <c r="H129" s="35"/>
    </row>
    <row r="130" spans="2:8" s="30" customFormat="1" ht="12.75" customHeight="1" hidden="1">
      <c r="B130" s="31"/>
      <c r="C130" s="32"/>
      <c r="D130" s="33"/>
      <c r="E130" s="33"/>
      <c r="F130" s="34"/>
      <c r="G130" s="34"/>
      <c r="H130" s="35"/>
    </row>
    <row r="131" spans="2:8" s="24" customFormat="1" ht="28.5" customHeight="1">
      <c r="B131" s="25" t="s">
        <v>151</v>
      </c>
      <c r="C131" s="26" t="s">
        <v>152</v>
      </c>
      <c r="D131" s="27" t="s">
        <v>153</v>
      </c>
      <c r="E131" s="27"/>
      <c r="F131" s="28">
        <f>F133</f>
        <v>65000</v>
      </c>
      <c r="G131" s="28">
        <f>G133</f>
        <v>60000</v>
      </c>
      <c r="H131" s="29"/>
    </row>
    <row r="132" spans="2:8" s="30" customFormat="1" ht="9.75" customHeight="1">
      <c r="B132" s="31"/>
      <c r="C132" s="32"/>
      <c r="D132" s="33"/>
      <c r="E132" s="33"/>
      <c r="F132" s="34"/>
      <c r="G132" s="34"/>
      <c r="H132" s="35"/>
    </row>
    <row r="133" spans="2:8" ht="15.75">
      <c r="B133" s="36">
        <v>1</v>
      </c>
      <c r="C133" s="32" t="s">
        <v>154</v>
      </c>
      <c r="D133" s="37"/>
      <c r="E133" s="33" t="s">
        <v>155</v>
      </c>
      <c r="F133" s="34">
        <f>F135</f>
        <v>65000</v>
      </c>
      <c r="G133" s="34">
        <f>G137+G136+G135+G134</f>
        <v>60000</v>
      </c>
      <c r="H133" s="38"/>
    </row>
    <row r="134" spans="2:8" ht="30">
      <c r="B134" s="36" t="s">
        <v>25</v>
      </c>
      <c r="C134" s="39" t="s">
        <v>156</v>
      </c>
      <c r="D134" s="37"/>
      <c r="E134" s="33"/>
      <c r="F134" s="34"/>
      <c r="G134" s="40">
        <v>30000</v>
      </c>
      <c r="H134" s="38"/>
    </row>
    <row r="135" spans="2:8" ht="34.5" customHeight="1">
      <c r="B135" s="36" t="s">
        <v>28</v>
      </c>
      <c r="C135" s="39" t="s">
        <v>157</v>
      </c>
      <c r="D135" s="37"/>
      <c r="E135" s="33"/>
      <c r="F135" s="40">
        <v>65000</v>
      </c>
      <c r="G135" s="40"/>
      <c r="H135" s="38"/>
    </row>
    <row r="136" spans="2:8" ht="42.75" customHeight="1">
      <c r="B136" s="36" t="s">
        <v>30</v>
      </c>
      <c r="C136" s="39" t="s">
        <v>158</v>
      </c>
      <c r="D136" s="37"/>
      <c r="E136" s="33"/>
      <c r="F136" s="34"/>
      <c r="G136" s="40">
        <v>20000</v>
      </c>
      <c r="H136" s="38"/>
    </row>
    <row r="137" spans="2:8" ht="45">
      <c r="B137" s="36" t="s">
        <v>19</v>
      </c>
      <c r="C137" s="39" t="s">
        <v>159</v>
      </c>
      <c r="D137" s="37"/>
      <c r="E137" s="37"/>
      <c r="F137" s="40"/>
      <c r="G137" s="34">
        <f>G138+G139</f>
        <v>10000</v>
      </c>
      <c r="H137" s="39" t="s">
        <v>21</v>
      </c>
    </row>
    <row r="138" spans="2:8" ht="15">
      <c r="B138" s="36"/>
      <c r="C138" s="39" t="s">
        <v>23</v>
      </c>
      <c r="D138" s="37"/>
      <c r="E138" s="37"/>
      <c r="F138" s="40"/>
      <c r="G138" s="47">
        <v>10000</v>
      </c>
      <c r="H138" s="39"/>
    </row>
    <row r="139" spans="2:8" ht="15">
      <c r="B139" s="36"/>
      <c r="C139" s="39" t="s">
        <v>24</v>
      </c>
      <c r="D139" s="37"/>
      <c r="E139" s="37"/>
      <c r="F139" s="40"/>
      <c r="G139" s="47">
        <v>0</v>
      </c>
      <c r="H139" s="39"/>
    </row>
    <row r="140" spans="2:8" ht="12.75" customHeight="1" hidden="1">
      <c r="B140" s="36" t="s">
        <v>30</v>
      </c>
      <c r="C140" s="39"/>
      <c r="D140" s="37"/>
      <c r="E140" s="37"/>
      <c r="F140" s="40"/>
      <c r="G140" s="40"/>
      <c r="H140" s="75"/>
    </row>
    <row r="141" spans="2:8" ht="12.75" customHeight="1" hidden="1">
      <c r="B141" s="36" t="s">
        <v>45</v>
      </c>
      <c r="C141" s="39"/>
      <c r="D141" s="37"/>
      <c r="E141" s="37"/>
      <c r="F141" s="40"/>
      <c r="G141" s="40"/>
      <c r="H141" s="38"/>
    </row>
    <row r="142" spans="2:8" ht="12.75" customHeight="1" hidden="1">
      <c r="B142" s="36" t="s">
        <v>160</v>
      </c>
      <c r="C142" s="39"/>
      <c r="D142" s="76"/>
      <c r="E142" s="37"/>
      <c r="F142" s="77"/>
      <c r="G142" s="78"/>
      <c r="H142" s="35"/>
    </row>
    <row r="143" spans="1:8" ht="12.75" customHeight="1">
      <c r="A143" s="54"/>
      <c r="B143" s="58"/>
      <c r="C143" s="79"/>
      <c r="D143" s="60"/>
      <c r="E143" s="60"/>
      <c r="F143" s="80"/>
      <c r="G143" s="80"/>
      <c r="H143" s="62"/>
    </row>
    <row r="144" spans="1:8" ht="20.25" customHeight="1">
      <c r="A144" s="54"/>
      <c r="B144" s="58"/>
      <c r="C144" s="59"/>
      <c r="D144" s="60"/>
      <c r="E144" s="60"/>
      <c r="F144" s="61"/>
      <c r="G144" s="61"/>
      <c r="H144" s="62"/>
    </row>
    <row r="145" spans="1:8" ht="12.75" customHeight="1">
      <c r="A145" s="54"/>
      <c r="B145" s="58"/>
      <c r="C145" s="95" t="s">
        <v>161</v>
      </c>
      <c r="D145" s="81"/>
      <c r="E145" s="81"/>
      <c r="F145" s="96">
        <f>F12+F27+F71+F83+F95+F100+F119+F131+F79</f>
        <v>1157800</v>
      </c>
      <c r="G145" s="97">
        <f>G12+G27+G71+G83+G95+G100+G131+G79</f>
        <v>1198122</v>
      </c>
      <c r="H145" s="62"/>
    </row>
    <row r="146" spans="1:8" ht="42.75" customHeight="1">
      <c r="A146" s="54"/>
      <c r="B146" s="58"/>
      <c r="C146" s="95"/>
      <c r="D146" s="83"/>
      <c r="E146" s="83"/>
      <c r="F146" s="96"/>
      <c r="G146" s="97"/>
      <c r="H146" s="62"/>
    </row>
    <row r="147" spans="1:8" ht="33.75" customHeight="1">
      <c r="A147" s="54"/>
      <c r="B147" s="58"/>
      <c r="C147" s="94" t="s">
        <v>162</v>
      </c>
      <c r="D147" s="94"/>
      <c r="E147" s="94"/>
      <c r="F147" s="82">
        <f>F12+F27+F71+F83+F95+F100+F131</f>
        <v>1157800</v>
      </c>
      <c r="G147" s="82">
        <f>+G16+G19+G29+G37+G42+G45+G88+G73+G81+G104+G116+G121+G138+G134+G90+G108+G57+G114+G15+G92+G22+G23+G55+G21+G136</f>
        <v>1165394</v>
      </c>
      <c r="H147" s="62"/>
    </row>
    <row r="148" spans="1:8" ht="29.25" customHeight="1">
      <c r="A148" s="54"/>
      <c r="B148" s="58"/>
      <c r="C148" s="94" t="s">
        <v>163</v>
      </c>
      <c r="D148" s="94"/>
      <c r="E148" s="94"/>
      <c r="F148" s="84">
        <v>0</v>
      </c>
      <c r="G148" s="84">
        <f>+G20+G46+G105+G139+G43+G91+G109</f>
        <v>32728</v>
      </c>
      <c r="H148" s="62"/>
    </row>
    <row r="149" spans="1:8" ht="12.75">
      <c r="A149" s="54"/>
      <c r="B149" s="58"/>
      <c r="C149" s="59"/>
      <c r="D149" s="60"/>
      <c r="E149" s="60"/>
      <c r="F149" s="61"/>
      <c r="G149" s="61">
        <f>SUM(G147:G148)</f>
        <v>1198122</v>
      </c>
      <c r="H149" s="62"/>
    </row>
    <row r="150" spans="2:8" s="54" customFormat="1" ht="12.75">
      <c r="B150" s="58"/>
      <c r="C150" s="59"/>
      <c r="D150" s="60"/>
      <c r="E150" s="60"/>
      <c r="F150" s="61"/>
      <c r="G150" s="61"/>
      <c r="H150" s="62"/>
    </row>
    <row r="151" spans="2:8" s="54" customFormat="1" ht="12.75">
      <c r="B151" s="58"/>
      <c r="C151" s="59"/>
      <c r="D151" s="60"/>
      <c r="E151" s="60"/>
      <c r="F151" s="61"/>
      <c r="G151" s="61"/>
      <c r="H151" s="62"/>
    </row>
    <row r="152" spans="2:8" s="54" customFormat="1" ht="12.75">
      <c r="B152" s="58"/>
      <c r="C152" s="59"/>
      <c r="D152" s="60"/>
      <c r="E152" s="60"/>
      <c r="F152" s="61"/>
      <c r="G152" s="61"/>
      <c r="H152" s="62"/>
    </row>
    <row r="153" spans="2:8" s="54" customFormat="1" ht="12.75">
      <c r="B153" s="58"/>
      <c r="C153" s="59"/>
      <c r="D153" s="60"/>
      <c r="E153" s="60"/>
      <c r="F153" s="61"/>
      <c r="G153" s="61"/>
      <c r="H153" s="62"/>
    </row>
    <row r="154" spans="2:8" s="54" customFormat="1" ht="12.75">
      <c r="B154" s="58"/>
      <c r="C154" s="59"/>
      <c r="D154" s="60"/>
      <c r="E154" s="60"/>
      <c r="F154" s="61"/>
      <c r="G154" s="61"/>
      <c r="H154" s="62"/>
    </row>
    <row r="155" spans="2:8" s="54" customFormat="1" ht="12.75">
      <c r="B155" s="58"/>
      <c r="C155" s="59"/>
      <c r="D155" s="60"/>
      <c r="E155" s="60"/>
      <c r="F155" s="61">
        <f>F147+F148</f>
        <v>1157800</v>
      </c>
      <c r="G155" s="61">
        <f>G147+G148</f>
        <v>1198122</v>
      </c>
      <c r="H155" s="62"/>
    </row>
    <row r="156" spans="2:8" s="54" customFormat="1" ht="12.75">
      <c r="B156" s="58"/>
      <c r="C156" s="59"/>
      <c r="D156" s="60"/>
      <c r="E156" s="60"/>
      <c r="F156" s="61"/>
      <c r="G156" s="61"/>
      <c r="H156" s="62"/>
    </row>
    <row r="157" spans="2:10" s="54" customFormat="1" ht="12.75">
      <c r="B157" s="58"/>
      <c r="C157" s="59"/>
      <c r="D157" s="60"/>
      <c r="E157" s="60"/>
      <c r="F157" s="61"/>
      <c r="G157" s="61"/>
      <c r="H157" s="62"/>
      <c r="J157" s="54" t="s">
        <v>46</v>
      </c>
    </row>
    <row r="158" spans="2:8" s="54" customFormat="1" ht="12.75">
      <c r="B158" s="58"/>
      <c r="C158" s="59"/>
      <c r="D158" s="60"/>
      <c r="E158" s="60"/>
      <c r="F158" s="61"/>
      <c r="G158" s="61"/>
      <c r="H158" s="62"/>
    </row>
    <row r="159" spans="2:8" s="54" customFormat="1" ht="12.75">
      <c r="B159" s="58"/>
      <c r="C159" s="59"/>
      <c r="D159" s="60"/>
      <c r="E159" s="60"/>
      <c r="F159" s="61"/>
      <c r="G159" s="61"/>
      <c r="H159" s="62"/>
    </row>
    <row r="160" spans="2:8" s="54" customFormat="1" ht="12.75">
      <c r="B160" s="58"/>
      <c r="C160" s="59"/>
      <c r="D160" s="60"/>
      <c r="E160" s="60"/>
      <c r="F160" s="61"/>
      <c r="G160" s="61"/>
      <c r="H160" s="62"/>
    </row>
    <row r="161" spans="2:8" s="54" customFormat="1" ht="12.75">
      <c r="B161" s="58"/>
      <c r="C161" s="59"/>
      <c r="D161" s="60"/>
      <c r="E161" s="60"/>
      <c r="F161" s="61"/>
      <c r="G161" s="61"/>
      <c r="H161" s="62"/>
    </row>
    <row r="162" spans="2:8" s="54" customFormat="1" ht="12.75">
      <c r="B162" s="58"/>
      <c r="C162" s="59"/>
      <c r="D162" s="60"/>
      <c r="E162" s="60"/>
      <c r="F162" s="61"/>
      <c r="G162" s="61"/>
      <c r="H162" s="62"/>
    </row>
    <row r="163" spans="2:8" s="54" customFormat="1" ht="12.75">
      <c r="B163" s="58"/>
      <c r="C163" s="59"/>
      <c r="D163" s="60"/>
      <c r="E163" s="60"/>
      <c r="F163" s="61"/>
      <c r="G163" s="61"/>
      <c r="H163" s="62"/>
    </row>
    <row r="164" spans="2:8" s="54" customFormat="1" ht="12.75">
      <c r="B164" s="58"/>
      <c r="C164" s="59"/>
      <c r="D164" s="60"/>
      <c r="E164" s="60"/>
      <c r="F164" s="61"/>
      <c r="G164" s="61"/>
      <c r="H164" s="62"/>
    </row>
    <row r="165" spans="2:8" s="54" customFormat="1" ht="12.75">
      <c r="B165" s="58"/>
      <c r="C165" s="59"/>
      <c r="D165" s="60"/>
      <c r="E165" s="60"/>
      <c r="F165" s="61"/>
      <c r="G165" s="61"/>
      <c r="H165" s="62"/>
    </row>
    <row r="166" spans="2:8" s="54" customFormat="1" ht="12.75">
      <c r="B166" s="58"/>
      <c r="C166" s="59"/>
      <c r="D166" s="60"/>
      <c r="E166" s="60"/>
      <c r="F166" s="61"/>
      <c r="G166" s="61"/>
      <c r="H166" s="62"/>
    </row>
    <row r="167" spans="2:8" s="54" customFormat="1" ht="12.75">
      <c r="B167" s="58"/>
      <c r="C167" s="59"/>
      <c r="D167" s="60"/>
      <c r="E167" s="60"/>
      <c r="F167" s="61"/>
      <c r="G167" s="61"/>
      <c r="H167" s="62"/>
    </row>
    <row r="168" spans="2:8" s="54" customFormat="1" ht="12.75">
      <c r="B168" s="58"/>
      <c r="C168" s="59"/>
      <c r="D168" s="60"/>
      <c r="E168" s="60"/>
      <c r="F168" s="61"/>
      <c r="G168" s="61"/>
      <c r="H168" s="62"/>
    </row>
    <row r="169" spans="2:8" s="54" customFormat="1" ht="12.75">
      <c r="B169" s="58"/>
      <c r="C169" s="59"/>
      <c r="D169" s="60"/>
      <c r="E169" s="60"/>
      <c r="F169" s="61"/>
      <c r="G169" s="61"/>
      <c r="H169" s="62"/>
    </row>
    <row r="170" spans="2:8" s="54" customFormat="1" ht="12.75">
      <c r="B170" s="58"/>
      <c r="C170" s="59"/>
      <c r="D170" s="60"/>
      <c r="E170" s="60"/>
      <c r="F170" s="61"/>
      <c r="G170" s="61"/>
      <c r="H170" s="62"/>
    </row>
    <row r="171" spans="2:8" s="54" customFormat="1" ht="12.75">
      <c r="B171" s="58"/>
      <c r="C171" s="59"/>
      <c r="D171" s="60"/>
      <c r="E171" s="60"/>
      <c r="F171" s="61"/>
      <c r="G171" s="61"/>
      <c r="H171" s="62"/>
    </row>
    <row r="172" spans="2:8" s="54" customFormat="1" ht="12.75">
      <c r="B172" s="58"/>
      <c r="C172" s="59"/>
      <c r="D172" s="60"/>
      <c r="E172" s="60"/>
      <c r="F172" s="61"/>
      <c r="G172" s="61"/>
      <c r="H172" s="62"/>
    </row>
    <row r="173" spans="2:8" s="54" customFormat="1" ht="12.75">
      <c r="B173" s="58"/>
      <c r="C173" s="59"/>
      <c r="D173" s="60"/>
      <c r="E173" s="60"/>
      <c r="F173" s="61"/>
      <c r="G173" s="61"/>
      <c r="H173" s="62"/>
    </row>
    <row r="174" spans="2:8" s="54" customFormat="1" ht="12.75">
      <c r="B174" s="58"/>
      <c r="C174" s="59"/>
      <c r="D174" s="60"/>
      <c r="E174" s="60"/>
      <c r="F174" s="61"/>
      <c r="G174" s="61"/>
      <c r="H174" s="62"/>
    </row>
    <row r="175" spans="2:8" s="54" customFormat="1" ht="12.75">
      <c r="B175" s="58"/>
      <c r="C175" s="59"/>
      <c r="D175" s="60"/>
      <c r="E175" s="60"/>
      <c r="F175" s="61"/>
      <c r="G175" s="61"/>
      <c r="H175" s="62"/>
    </row>
    <row r="176" spans="2:8" s="54" customFormat="1" ht="12.75">
      <c r="B176" s="58"/>
      <c r="C176" s="59"/>
      <c r="D176" s="60"/>
      <c r="E176" s="60"/>
      <c r="F176" s="61"/>
      <c r="G176" s="61"/>
      <c r="H176" s="62"/>
    </row>
    <row r="177" spans="2:8" s="54" customFormat="1" ht="12.75">
      <c r="B177" s="58"/>
      <c r="C177" s="59"/>
      <c r="D177" s="60"/>
      <c r="E177" s="60"/>
      <c r="F177" s="61"/>
      <c r="G177" s="61"/>
      <c r="H177" s="62"/>
    </row>
    <row r="178" spans="1:8" s="54" customFormat="1" ht="12.75">
      <c r="A178" s="1"/>
      <c r="B178" s="1"/>
      <c r="C178" s="1"/>
      <c r="D178" s="1"/>
      <c r="E178" s="1"/>
      <c r="F178" s="1"/>
      <c r="G178" s="1"/>
      <c r="H178" s="1"/>
    </row>
    <row r="179" spans="1:8" s="54" customFormat="1" ht="12.75">
      <c r="A179" s="1"/>
      <c r="B179" s="1"/>
      <c r="C179" s="1"/>
      <c r="D179" s="1"/>
      <c r="E179" s="1"/>
      <c r="F179" s="1"/>
      <c r="G179" s="1"/>
      <c r="H179" s="1"/>
    </row>
    <row r="180" spans="2:3" ht="12.75">
      <c r="B180" s="1"/>
      <c r="C180" s="1"/>
    </row>
    <row r="181" spans="2:3" ht="12.75">
      <c r="B181" s="1"/>
      <c r="C181" s="1"/>
    </row>
  </sheetData>
  <sheetProtection password="99D7" sheet="1" objects="1" scenarios="1" selectLockedCells="1" selectUnlockedCells="1"/>
  <mergeCells count="33">
    <mergeCell ref="C147:E147"/>
    <mergeCell ref="C148:E148"/>
    <mergeCell ref="B107:B109"/>
    <mergeCell ref="H107:H109"/>
    <mergeCell ref="C145:C146"/>
    <mergeCell ref="F145:F146"/>
    <mergeCell ref="G145:G146"/>
    <mergeCell ref="B89:B91"/>
    <mergeCell ref="H89:H91"/>
    <mergeCell ref="B103:B105"/>
    <mergeCell ref="H103:H105"/>
    <mergeCell ref="B64:I64"/>
    <mergeCell ref="B67:B69"/>
    <mergeCell ref="D67:D69"/>
    <mergeCell ref="E67:E69"/>
    <mergeCell ref="F67:G68"/>
    <mergeCell ref="H67:H69"/>
    <mergeCell ref="B44:B46"/>
    <mergeCell ref="H44:H46"/>
    <mergeCell ref="B61:C61"/>
    <mergeCell ref="B62:C62"/>
    <mergeCell ref="B17:B20"/>
    <mergeCell ref="H17:H20"/>
    <mergeCell ref="B41:B43"/>
    <mergeCell ref="H41:H43"/>
    <mergeCell ref="B2:C2"/>
    <mergeCell ref="B3:C3"/>
    <mergeCell ref="B5:I5"/>
    <mergeCell ref="B8:B10"/>
    <mergeCell ref="D8:D10"/>
    <mergeCell ref="E8:E10"/>
    <mergeCell ref="F8:G9"/>
    <mergeCell ref="H8:H10"/>
  </mergeCells>
  <printOptions horizontalCentered="1"/>
  <pageMargins left="0.5902777777777778" right="0.5902777777777778" top="0.3597222222222222" bottom="0.5902777777777778" header="0.5118055555555555" footer="0.5118055555555555"/>
  <pageSetup horizontalDpi="300" verticalDpi="300" orientation="portrait" paperSize="9" scale="50" r:id="rId1"/>
  <rowBreaks count="2" manualBreakCount="2">
    <brk id="60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2008-11-19T13:08:34Z</dcterms:modified>
  <cp:category/>
  <cp:version/>
  <cp:contentType/>
  <cp:contentStatus/>
</cp:coreProperties>
</file>