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06" activeTab="0"/>
  </bookViews>
  <sheets>
    <sheet name="Plan zadań" sheetId="1" r:id="rId1"/>
    <sheet name="GFOŚiGW" sheetId="2" r:id="rId2"/>
  </sheets>
  <definedNames>
    <definedName name="_xlnm.Print_Area" localSheetId="1">'GFOŚiGW'!$B$1:$J$22</definedName>
    <definedName name="_xlnm.Print_Area" localSheetId="0">'Plan zadań'!$A$1:$J$153</definedName>
  </definedNames>
  <calcPr fullCalcOnLoad="1"/>
</workbook>
</file>

<file path=xl/sharedStrings.xml><?xml version="1.0" encoding="utf-8"?>
<sst xmlns="http://schemas.openxmlformats.org/spreadsheetml/2006/main" count="278" uniqueCount="176">
  <si>
    <t>Budżet gminy Sośnicowice</t>
  </si>
  <si>
    <t>Zał Nr.</t>
  </si>
  <si>
    <t>Str</t>
  </si>
  <si>
    <t>Plan zadań inwestycyjnych i remontowych na rok 2008</t>
  </si>
  <si>
    <t>L.p.</t>
  </si>
  <si>
    <t>I      NAZWA DZIAŁU</t>
  </si>
  <si>
    <t>Nr.  Działu</t>
  </si>
  <si>
    <t>Nr. rozdziału</t>
  </si>
  <si>
    <t>Szacunkowe nakłady   w zł</t>
  </si>
  <si>
    <t>Uwagi</t>
  </si>
  <si>
    <r>
      <t>1</t>
    </r>
    <r>
      <rPr>
        <b/>
        <sz val="12"/>
        <rFont val="Arial CE"/>
        <family val="2"/>
      </rPr>
      <t xml:space="preserve">     Nazwa rozdziału</t>
    </r>
  </si>
  <si>
    <t>1a   Nazwa zadania do realizacji</t>
  </si>
  <si>
    <t>bieżące</t>
  </si>
  <si>
    <t>majątkowe</t>
  </si>
  <si>
    <t>I</t>
  </si>
  <si>
    <t>ROLNICTWO I LEŚNICTWO</t>
  </si>
  <si>
    <t>010</t>
  </si>
  <si>
    <t>Infrastruktura wodociągowa i sanitacyjna wsi</t>
  </si>
  <si>
    <t>01010</t>
  </si>
  <si>
    <t>1a</t>
  </si>
  <si>
    <t>Budowa kanalizacji sanitarnej dla Kozłowa (dofinansowanie zadania realizowanego przez PwiK Gliwice)</t>
  </si>
  <si>
    <t>Dofinansowanie zadania realizowanego przez PwiK Gliwice</t>
  </si>
  <si>
    <t>1d</t>
  </si>
  <si>
    <t>Uzbrojenie terenów Strefy Aktywności Gospodarczej w Sośnicowicach w infrastrukturę kanalizacyjną</t>
  </si>
  <si>
    <t>Zadanie z WPI – realizacja pod warunkiem otrzymania dotacji z Unii Europejskiej</t>
  </si>
  <si>
    <t>Budowa kanalizacji sanitarnej w Bargłówce</t>
  </si>
  <si>
    <t>- środki własne</t>
  </si>
  <si>
    <t>- dotacja z UE</t>
  </si>
  <si>
    <t>1b</t>
  </si>
  <si>
    <t>Uzbrojenie terenów przy ul.Gimnazjalnej w Sośnicowicach w infrastrukturę wodociągową</t>
  </si>
  <si>
    <t>1c</t>
  </si>
  <si>
    <t>Uzbrojenie terenów przy ul.Gimnazjalnej w Sośnicowicach w infrastrukturę kanalizacyjną</t>
  </si>
  <si>
    <t>Pozostała działalność</t>
  </si>
  <si>
    <t>01095</t>
  </si>
  <si>
    <t>2a</t>
  </si>
  <si>
    <t>II</t>
  </si>
  <si>
    <t>TRANSPORT I ŁĄCZNOŚĆ</t>
  </si>
  <si>
    <t>600</t>
  </si>
  <si>
    <t>Drogi publiczne wojewódzkie</t>
  </si>
  <si>
    <t>60013</t>
  </si>
  <si>
    <t>Opracowanie projektu budowy chodnika w ciągu drogi wojewódzkiej nr 919 w miejscowości Bargłówka</t>
  </si>
  <si>
    <t xml:space="preserve">zadanie finansowane z dotacji celowej Województwa Śląskiego </t>
  </si>
  <si>
    <t>Opracowanie projektu budowy chodnika w ciągu drogi wojewódzkiej nr 919 w Sośnicowicach</t>
  </si>
  <si>
    <t>1e</t>
  </si>
  <si>
    <t xml:space="preserve"> </t>
  </si>
  <si>
    <t>Drogi publiczne powiatowe</t>
  </si>
  <si>
    <t>60014</t>
  </si>
  <si>
    <t xml:space="preserve">Pomoc finansowa dla Powiatu Gliwickiego na  budowę chodnika przy ulicy Łabędzkiej w Łanach Wielkich na dł. ok. 500 mb  </t>
  </si>
  <si>
    <t>Realizacja pod warunkiem podjęcia zadania przez Powiat Gliwicki</t>
  </si>
  <si>
    <t>Drogi publiczne gminne</t>
  </si>
  <si>
    <t>60016</t>
  </si>
  <si>
    <t>3a</t>
  </si>
  <si>
    <t>Remonty cząstkowe</t>
  </si>
  <si>
    <t>3b</t>
  </si>
  <si>
    <t>Poprawa dostępności komunikacyjnej terenów przy ul. Gimnazjalnej w Sośnicowicach poprzez budowę drogi gminnej</t>
  </si>
  <si>
    <t>3c</t>
  </si>
  <si>
    <t>Usprawnienie dostępności komunikacyjnej terenów Strefy Aktywności Gospodarczej w Sośnicowicach poprzez budowę drogi gminnej</t>
  </si>
  <si>
    <t>Remont odcinka ul. Średniej w Kozłowie</t>
  </si>
  <si>
    <t>Remont ulicy „Pod lasem” w Bargłówce</t>
  </si>
  <si>
    <t>3d</t>
  </si>
  <si>
    <t>Powierzchniowe utrwalenie nawierzchni ulicy Kopanińskiej w Bargłówce</t>
  </si>
  <si>
    <t>3e</t>
  </si>
  <si>
    <t>Dokumentacja projektowa remontu mostu w ciągu ul. Marcina w Kozłowie</t>
  </si>
  <si>
    <t>3f</t>
  </si>
  <si>
    <t>Remont mostu w ciągu ul. Szkolnej w Sośnicowicach</t>
  </si>
  <si>
    <t>3g</t>
  </si>
  <si>
    <t>Projekt remontu przepustu drogowego i zjazdu  z drogi powiatowej ul. Wiejska w Rachowicach na drogę gminną w obrębie posesji nr 55</t>
  </si>
  <si>
    <t>3h</t>
  </si>
  <si>
    <t>Remont przepustu drogowego i zjazdu z drogi powiatowej ul. Wiejska w Rachowicach na drogę gminną w obrębie posesji nr 55</t>
  </si>
  <si>
    <t>3i</t>
  </si>
  <si>
    <t>Remont ulicy Ligonia w Sośnicowicach na odcinku od ul. Łabędzkiej do ul. Jagiellońskiej</t>
  </si>
  <si>
    <t>3j</t>
  </si>
  <si>
    <t>Budowa ulicy Młyńskiej w Sośnicowicach</t>
  </si>
  <si>
    <t>3k</t>
  </si>
  <si>
    <t>Remont nawierzchni mostu w ciągu ul. Leśnej w Sierakowicach</t>
  </si>
  <si>
    <t>3l</t>
  </si>
  <si>
    <t xml:space="preserve">Dokumentacja projektowa budowy drogi dla terenu ofertowego budownictwa mieszkaniowego przy ul.Granicznej w Smolnicy </t>
  </si>
  <si>
    <t>III</t>
  </si>
  <si>
    <t>TURYSTYKA</t>
  </si>
  <si>
    <t>630</t>
  </si>
  <si>
    <t>63095</t>
  </si>
  <si>
    <t>Opracowanie dokumentacji związanej z projektem pn: ”Zaplecze aktywnej turystyki rowerowej dla mieszkańców zachodniej części Subregionu Centralnego”</t>
  </si>
  <si>
    <t>Dotacja dla Powiatu Gliwickiego</t>
  </si>
  <si>
    <t>IV</t>
  </si>
  <si>
    <t>GOSPODARKA MIESZKANIOWA</t>
  </si>
  <si>
    <t>700</t>
  </si>
  <si>
    <t>Gospodarka gruntami i nieruchomościami</t>
  </si>
  <si>
    <t>70005</t>
  </si>
  <si>
    <t>Wykupy gruntów pod drogami gminnymi</t>
  </si>
  <si>
    <t>Ograniczenie niskiej emisji w budynkach komunalnych</t>
  </si>
  <si>
    <t xml:space="preserve">Dofinansowanie w wysokości 180 000 zł z WFOŚiGW  - kwota z  umorzenia pożyczki </t>
  </si>
  <si>
    <t>Zagospodarowanie terenu wokół budynku użytkowanego przez MGOZ</t>
  </si>
  <si>
    <t xml:space="preserve">Dostosowanie pomieszczeń budynku użytkowanego przez MGOZ do wymagań określonych rzoporządzeniem Ministra Zdrowia </t>
  </si>
  <si>
    <t>V</t>
  </si>
  <si>
    <t>INFORMATYKA</t>
  </si>
  <si>
    <t>720</t>
  </si>
  <si>
    <t>72095</t>
  </si>
  <si>
    <t>Opracowanie dokumentacji związanej z projektem "PIAP-y dla mieszkańców ziemi gliwickiej"</t>
  </si>
  <si>
    <t>VI</t>
  </si>
  <si>
    <t>ADMINISTRACJA PUBLICZNA</t>
  </si>
  <si>
    <t>750</t>
  </si>
  <si>
    <t>Urzędy gmin (miast.......)</t>
  </si>
  <si>
    <t>75023</t>
  </si>
  <si>
    <t>Remont budynków administracyjnych przy ul. Rynek 17 i Bema w Sośnicowicach</t>
  </si>
  <si>
    <t>E-URZĄD w Sośnicowicach-Budowa elektronicznej platformy usług administracji publicznej wraz z systemem elektronicznego obiegu dokumentów.</t>
  </si>
  <si>
    <t>75095</t>
  </si>
  <si>
    <t>Zakup kosiarki przez Radę Sołecką w Sierakowicach</t>
  </si>
  <si>
    <t>VII</t>
  </si>
  <si>
    <t>BEZPIECZEŃSTWO PUBLICZNE I OCHRONA P/POŻ</t>
  </si>
  <si>
    <t>754</t>
  </si>
  <si>
    <t>Ochotnicze Straże Pożarne</t>
  </si>
  <si>
    <t>75412</t>
  </si>
  <si>
    <t>Remonty remiz OSP i sprzętu gaśniczego</t>
  </si>
  <si>
    <t>VIII</t>
  </si>
  <si>
    <t>OŚWIATA I WYCHOWANIE</t>
  </si>
  <si>
    <t>801</t>
  </si>
  <si>
    <t>Szkoły podstawowe</t>
  </si>
  <si>
    <t>80101</t>
  </si>
  <si>
    <t xml:space="preserve">Sierakowice - budowa sali sportowej </t>
  </si>
  <si>
    <t xml:space="preserve">Remonty bieżące obiektów i pomieszczeń szkolnych </t>
  </si>
  <si>
    <t>Remont budynku Szkoły Podstawowej w Sośnicowicach, zagospodarowanie terenu wraz z budową boiska wielofunkcyjnego</t>
  </si>
  <si>
    <t>Przedszkola</t>
  </si>
  <si>
    <t>80104</t>
  </si>
  <si>
    <t xml:space="preserve">Remonty bieżące obiektów i pomieszczeń przedszkolnych </t>
  </si>
  <si>
    <t>Gimnazja</t>
  </si>
  <si>
    <t>80110</t>
  </si>
  <si>
    <t>Bieżące remonty obiektu OSiR</t>
  </si>
  <si>
    <t>Dowożenie uczniów do szkół</t>
  </si>
  <si>
    <t>80113</t>
  </si>
  <si>
    <t>4a</t>
  </si>
  <si>
    <t>Udział własny gminy w zakupie autobusu</t>
  </si>
  <si>
    <t>Zespoły ekonomiczno-administracyjne szkół</t>
  </si>
  <si>
    <t>80114</t>
  </si>
  <si>
    <t>5a</t>
  </si>
  <si>
    <t>Programy, komputery i doposażenie pomieszczeń biurowych</t>
  </si>
  <si>
    <t>IX</t>
  </si>
  <si>
    <t>Ochrona zdrowia</t>
  </si>
  <si>
    <t>851</t>
  </si>
  <si>
    <t>Lecznictwo ambulatoryjne</t>
  </si>
  <si>
    <t>85121</t>
  </si>
  <si>
    <t>Zagospodarowanie terenu wokół budynku MGOZ wraz z przebudową dojazdu i dojścia</t>
  </si>
  <si>
    <t>Dostosowanie pomieszczeń i urządzeń samodzielnego publicznego zakładu opieki zdrowotnej do wymagań określonych rozporządzeniem Ministra Zdrowia</t>
  </si>
  <si>
    <t>POMOC SPOŁECZNA</t>
  </si>
  <si>
    <t>852</t>
  </si>
  <si>
    <t>Ośrodki pomocy społecznej</t>
  </si>
  <si>
    <t>85219</t>
  </si>
  <si>
    <t>GOSPODARKA KOMUNALNA I OCHRONA ŚRODOWISKA</t>
  </si>
  <si>
    <t>900</t>
  </si>
  <si>
    <t>KULTURA FIZYCZNA I SPORT</t>
  </si>
  <si>
    <t>926</t>
  </si>
  <si>
    <t>Obiekty sportowe</t>
  </si>
  <si>
    <t>92601</t>
  </si>
  <si>
    <t>Wykonanie posadzki w budynku socjalnym na terenie boiska sportowego w Kozłowie</t>
  </si>
  <si>
    <t>Utwardzenie kostką betonową parkingu na terenie OsiR w Sośnicowicach</t>
  </si>
  <si>
    <t>Poprawa infrastruktury okołosportowej poprzez budowę szatni przy boisku sportowym w Łanach Wielkich</t>
  </si>
  <si>
    <t>1f</t>
  </si>
  <si>
    <t>OGÓŁEM</t>
  </si>
  <si>
    <t xml:space="preserve"> - środki własne</t>
  </si>
  <si>
    <t xml:space="preserve"> - środki pomocowe z UE</t>
  </si>
  <si>
    <t>Przebudowa budynku socjalnego i zagospodarowanie terenu na boisku w Kozłowie</t>
  </si>
  <si>
    <r>
      <t>Zał. Nr</t>
    </r>
    <r>
      <rPr>
        <sz val="12"/>
        <rFont val="Arial"/>
        <family val="2"/>
      </rPr>
      <t xml:space="preserve">   </t>
    </r>
  </si>
  <si>
    <t>na 17.07.2008r.</t>
  </si>
  <si>
    <t xml:space="preserve">Str. </t>
  </si>
  <si>
    <t>Plan zadań inwestycyjnych i remontowych na rok 2008 finansowanych z Gminnego Funduszu Ochrony Środowiska i Gospodarki Wodnej</t>
  </si>
  <si>
    <t>Nr  Działu</t>
  </si>
  <si>
    <t>Gminny Fundusz Ochrony Środowiska i Gospodarki Wodnej</t>
  </si>
  <si>
    <t>90011</t>
  </si>
  <si>
    <t xml:space="preserve">Dokumentacja projektowa kanalizacji sanitarnej dla Tworogu Małego </t>
  </si>
  <si>
    <t xml:space="preserve">Dokumentacja projektowa kanalizacji deszczowej dla Tworogu Małego </t>
  </si>
  <si>
    <t>Uporządkowanie gospodarki ściekowej w aglomeracji Sierakowice (obejmującej Sierakowice i Rachowice) poprzez budowę kanalizacji sanitarnej i oczyszczalni ścieków</t>
  </si>
  <si>
    <t>Projekt budowy kanalizacji deszczowej i sieci wodociągowej dla terenów ofertowych mieszkaniowych przy ul. Granicznej w Smolnicy</t>
  </si>
  <si>
    <t>Budowa kanalizacji deszczowej i sieci wodociągowej dla terenów ofertowych mieszkaniowych przy ul. Granicznej w Smolnicy</t>
  </si>
  <si>
    <t>Zakup instrumentów dla orkiestry dętej</t>
  </si>
  <si>
    <t>Zainstalowanie 2 fotoradarów</t>
  </si>
  <si>
    <t>2b</t>
  </si>
  <si>
    <t>Zakup kosiarki przez Radę Sołecką w Smolnicy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</si>
</sst>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d/m/yyyy"/>
  </numFmts>
  <fonts count="22">
    <font>
      <sz val="10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 CE"/>
      <family val="2"/>
    </font>
    <font>
      <b/>
      <sz val="18"/>
      <name val="Arial CE"/>
      <family val="2"/>
    </font>
    <font>
      <sz val="12"/>
      <name val="Arial CE"/>
      <family val="2"/>
    </font>
    <font>
      <b/>
      <sz val="14"/>
      <name val="Arial"/>
      <family val="2"/>
    </font>
    <font>
      <b/>
      <sz val="14"/>
      <name val="Arial CE"/>
      <family val="2"/>
    </font>
    <font>
      <b/>
      <sz val="10"/>
      <name val="Arial"/>
      <family val="2"/>
    </font>
    <font>
      <i/>
      <sz val="12"/>
      <name val="Arial CE"/>
      <family val="2"/>
    </font>
    <font>
      <sz val="12"/>
      <color indexed="9"/>
      <name val="Arial CE"/>
      <family val="2"/>
    </font>
    <font>
      <i/>
      <sz val="12"/>
      <color indexed="9"/>
      <name val="Arial CE"/>
      <family val="2"/>
    </font>
    <font>
      <sz val="14"/>
      <name val="Arial"/>
      <family val="2"/>
    </font>
    <font>
      <sz val="14"/>
      <name val="Arial CE"/>
      <family val="2"/>
    </font>
    <font>
      <b/>
      <sz val="16"/>
      <name val="Arial CE"/>
      <family val="2"/>
    </font>
    <font>
      <b/>
      <i/>
      <sz val="12"/>
      <name val="Arial CE"/>
      <family val="2"/>
    </font>
    <font>
      <b/>
      <sz val="18"/>
      <name val="Arial"/>
      <family val="2"/>
    </font>
    <font>
      <sz val="8"/>
      <name val="Arial CE"/>
      <family val="2"/>
    </font>
    <font>
      <sz val="16"/>
      <name val="Arial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49" fontId="0" fillId="0" borderId="0" xfId="0" applyNumberFormat="1" applyFont="1" applyFill="1" applyAlignment="1">
      <alignment horizontal="right" wrapText="1"/>
    </xf>
    <xf numFmtId="3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0" fontId="3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3" fontId="7" fillId="0" borderId="4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49" fontId="7" fillId="0" borderId="5" xfId="0" applyNumberFormat="1" applyFont="1" applyFill="1" applyBorder="1" applyAlignment="1">
      <alignment horizontal="right" wrapText="1"/>
    </xf>
    <xf numFmtId="3" fontId="7" fillId="0" borderId="5" xfId="0" applyNumberFormat="1" applyFont="1" applyFill="1" applyBorder="1" applyAlignment="1">
      <alignment wrapText="1"/>
    </xf>
    <xf numFmtId="0" fontId="7" fillId="0" borderId="5" xfId="0" applyFont="1" applyFill="1" applyBorder="1" applyAlignment="1">
      <alignment wrapText="1"/>
    </xf>
    <xf numFmtId="0" fontId="8" fillId="0" borderId="0" xfId="0" applyFont="1" applyAlignment="1">
      <alignment/>
    </xf>
    <xf numFmtId="0" fontId="9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 vertical="center" wrapText="1"/>
    </xf>
    <xf numFmtId="49" fontId="9" fillId="0" borderId="6" xfId="0" applyNumberFormat="1" applyFont="1" applyFill="1" applyBorder="1" applyAlignment="1">
      <alignment horizontal="right" wrapText="1"/>
    </xf>
    <xf numFmtId="3" fontId="9" fillId="0" borderId="6" xfId="0" applyNumberFormat="1" applyFont="1" applyFill="1" applyBorder="1" applyAlignment="1">
      <alignment wrapText="1"/>
    </xf>
    <xf numFmtId="0" fontId="9" fillId="0" borderId="6" xfId="0" applyFont="1" applyFill="1" applyBorder="1" applyAlignment="1">
      <alignment wrapText="1"/>
    </xf>
    <xf numFmtId="0" fontId="10" fillId="0" borderId="0" xfId="0" applyFont="1" applyAlignment="1">
      <alignment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49" fontId="2" fillId="0" borderId="6" xfId="0" applyNumberFormat="1" applyFont="1" applyFill="1" applyBorder="1" applyAlignment="1">
      <alignment horizontal="right" wrapText="1"/>
    </xf>
    <xf numFmtId="3" fontId="2" fillId="0" borderId="6" xfId="0" applyNumberFormat="1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0" fontId="7" fillId="0" borderId="6" xfId="0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right" wrapText="1"/>
    </xf>
    <xf numFmtId="0" fontId="7" fillId="0" borderId="6" xfId="0" applyFont="1" applyFill="1" applyBorder="1" applyAlignment="1">
      <alignment wrapText="1"/>
    </xf>
    <xf numFmtId="0" fontId="7" fillId="0" borderId="6" xfId="0" applyFont="1" applyFill="1" applyBorder="1" applyAlignment="1">
      <alignment horizontal="left" vertical="center" wrapText="1"/>
    </xf>
    <xf numFmtId="3" fontId="7" fillId="0" borderId="6" xfId="0" applyNumberFormat="1" applyFont="1" applyFill="1" applyBorder="1" applyAlignment="1">
      <alignment wrapText="1"/>
    </xf>
    <xf numFmtId="0" fontId="7" fillId="0" borderId="6" xfId="0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7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vertical="center" wrapText="1"/>
    </xf>
    <xf numFmtId="49" fontId="7" fillId="0" borderId="7" xfId="0" applyNumberFormat="1" applyFont="1" applyFill="1" applyBorder="1" applyAlignment="1">
      <alignment horizontal="center" wrapText="1"/>
    </xf>
    <xf numFmtId="3" fontId="2" fillId="0" borderId="8" xfId="0" applyNumberFormat="1" applyFont="1" applyFill="1" applyBorder="1" applyAlignment="1">
      <alignment wrapText="1"/>
    </xf>
    <xf numFmtId="3" fontId="11" fillId="0" borderId="6" xfId="0" applyNumberFormat="1" applyFont="1" applyFill="1" applyBorder="1" applyAlignment="1">
      <alignment wrapText="1"/>
    </xf>
    <xf numFmtId="3" fontId="12" fillId="0" borderId="6" xfId="0" applyNumberFormat="1" applyFont="1" applyFill="1" applyBorder="1" applyAlignment="1">
      <alignment wrapText="1"/>
    </xf>
    <xf numFmtId="3" fontId="13" fillId="0" borderId="6" xfId="0" applyNumberFormat="1" applyFont="1" applyFill="1" applyBorder="1" applyAlignment="1">
      <alignment wrapText="1"/>
    </xf>
    <xf numFmtId="0" fontId="4" fillId="0" borderId="7" xfId="0" applyFont="1" applyBorder="1" applyAlignment="1">
      <alignment horizontal="left" vertical="center" wrapText="1"/>
    </xf>
    <xf numFmtId="0" fontId="0" fillId="0" borderId="6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6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7" fillId="0" borderId="8" xfId="0" applyFont="1" applyFill="1" applyBorder="1" applyAlignment="1">
      <alignment horizontal="left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8" fillId="0" borderId="6" xfId="0" applyFont="1" applyBorder="1" applyAlignment="1">
      <alignment horizontal="center" vertical="center"/>
    </xf>
    <xf numFmtId="49" fontId="15" fillId="0" borderId="6" xfId="0" applyNumberFormat="1" applyFont="1" applyFill="1" applyBorder="1" applyAlignment="1">
      <alignment horizontal="right" wrapText="1"/>
    </xf>
    <xf numFmtId="0" fontId="15" fillId="0" borderId="6" xfId="0" applyFont="1" applyFill="1" applyBorder="1" applyAlignment="1">
      <alignment wrapText="1"/>
    </xf>
    <xf numFmtId="0" fontId="3" fillId="0" borderId="6" xfId="0" applyFont="1" applyBorder="1" applyAlignment="1">
      <alignment horizontal="center" vertical="center"/>
    </xf>
    <xf numFmtId="49" fontId="16" fillId="0" borderId="6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right" wrapText="1"/>
    </xf>
    <xf numFmtId="3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right" wrapText="1"/>
    </xf>
    <xf numFmtId="165" fontId="7" fillId="0" borderId="6" xfId="0" applyNumberFormat="1" applyFont="1" applyFill="1" applyBorder="1" applyAlignment="1">
      <alignment horizontal="left" vertical="center" wrapText="1"/>
    </xf>
    <xf numFmtId="165" fontId="2" fillId="0" borderId="6" xfId="0" applyNumberFormat="1" applyFont="1" applyFill="1" applyBorder="1" applyAlignment="1">
      <alignment horizontal="left" vertical="center" wrapText="1"/>
    </xf>
    <xf numFmtId="49" fontId="7" fillId="0" borderId="6" xfId="0" applyNumberFormat="1" applyFont="1" applyFill="1" applyBorder="1" applyAlignment="1">
      <alignment horizontal="left" vertical="center" wrapText="1"/>
    </xf>
    <xf numFmtId="3" fontId="17" fillId="0" borderId="6" xfId="0" applyNumberFormat="1" applyFont="1" applyFill="1" applyBorder="1" applyAlignment="1">
      <alignment wrapText="1"/>
    </xf>
    <xf numFmtId="0" fontId="16" fillId="0" borderId="6" xfId="0" applyFont="1" applyFill="1" applyBorder="1" applyAlignment="1">
      <alignment horizontal="left" vertical="center" wrapText="1"/>
    </xf>
    <xf numFmtId="3" fontId="16" fillId="0" borderId="6" xfId="0" applyNumberFormat="1" applyFont="1" applyFill="1" applyBorder="1" applyAlignment="1">
      <alignment wrapText="1"/>
    </xf>
    <xf numFmtId="0" fontId="7" fillId="2" borderId="6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wrapText="1"/>
    </xf>
    <xf numFmtId="49" fontId="7" fillId="0" borderId="6" xfId="0" applyNumberFormat="1" applyFont="1" applyFill="1" applyBorder="1" applyAlignment="1">
      <alignment horizontal="right"/>
    </xf>
    <xf numFmtId="3" fontId="2" fillId="0" borderId="6" xfId="0" applyNumberFormat="1" applyFont="1" applyFill="1" applyBorder="1" applyAlignment="1">
      <alignment/>
    </xf>
    <xf numFmtId="3" fontId="7" fillId="0" borderId="6" xfId="0" applyNumberFormat="1" applyFont="1" applyFill="1" applyBorder="1" applyAlignment="1">
      <alignment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/>
    </xf>
    <xf numFmtId="49" fontId="0" fillId="0" borderId="9" xfId="0" applyNumberFormat="1" applyFont="1" applyFill="1" applyBorder="1" applyAlignment="1">
      <alignment horizontal="right" wrapText="1"/>
    </xf>
    <xf numFmtId="3" fontId="9" fillId="0" borderId="4" xfId="0" applyNumberFormat="1" applyFont="1" applyFill="1" applyBorder="1" applyAlignment="1">
      <alignment wrapText="1"/>
    </xf>
    <xf numFmtId="49" fontId="0" fillId="0" borderId="10" xfId="0" applyNumberFormat="1" applyFont="1" applyFill="1" applyBorder="1" applyAlignment="1">
      <alignment horizontal="right" wrapText="1"/>
    </xf>
    <xf numFmtId="3" fontId="9" fillId="0" borderId="4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left" wrapText="1"/>
    </xf>
    <xf numFmtId="3" fontId="5" fillId="0" borderId="0" xfId="0" applyNumberFormat="1" applyFont="1" applyFill="1" applyAlignment="1">
      <alignment wrapText="1"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2" fillId="0" borderId="1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20" fillId="0" borderId="0" xfId="0" applyFont="1" applyAlignment="1">
      <alignment wrapText="1"/>
    </xf>
    <xf numFmtId="0" fontId="7" fillId="0" borderId="2" xfId="0" applyFont="1" applyFill="1" applyBorder="1" applyAlignment="1">
      <alignment wrapText="1"/>
    </xf>
    <xf numFmtId="0" fontId="7" fillId="0" borderId="3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wrapText="1"/>
    </xf>
    <xf numFmtId="0" fontId="7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49" fontId="7" fillId="0" borderId="7" xfId="0" applyNumberFormat="1" applyFont="1" applyFill="1" applyBorder="1" applyAlignment="1">
      <alignment horizontal="left" vertical="center" wrapText="1"/>
    </xf>
    <xf numFmtId="3" fontId="7" fillId="0" borderId="7" xfId="0" applyNumberFormat="1" applyFont="1" applyFill="1" applyBorder="1" applyAlignment="1">
      <alignment wrapText="1"/>
    </xf>
    <xf numFmtId="0" fontId="7" fillId="0" borderId="15" xfId="0" applyFont="1" applyFill="1" applyBorder="1" applyAlignment="1">
      <alignment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3" fontId="4" fillId="0" borderId="6" xfId="0" applyNumberFormat="1" applyFont="1" applyFill="1" applyBorder="1" applyAlignment="1">
      <alignment wrapText="1"/>
    </xf>
    <xf numFmtId="3" fontId="0" fillId="0" borderId="17" xfId="0" applyNumberFormat="1" applyFont="1" applyFill="1" applyBorder="1" applyAlignment="1">
      <alignment wrapText="1"/>
    </xf>
    <xf numFmtId="0" fontId="7" fillId="0" borderId="14" xfId="0" applyFont="1" applyFill="1" applyBorder="1" applyAlignment="1">
      <alignment vertical="center" wrapText="1"/>
    </xf>
    <xf numFmtId="3" fontId="4" fillId="0" borderId="6" xfId="0" applyNumberFormat="1" applyFont="1" applyBorder="1" applyAlignment="1">
      <alignment/>
    </xf>
    <xf numFmtId="0" fontId="7" fillId="0" borderId="17" xfId="0" applyFont="1" applyFill="1" applyBorder="1" applyAlignment="1">
      <alignment horizontal="left" vertical="center" wrapText="1"/>
    </xf>
    <xf numFmtId="0" fontId="0" fillId="0" borderId="17" xfId="0" applyFont="1" applyBorder="1" applyAlignment="1">
      <alignment/>
    </xf>
    <xf numFmtId="3" fontId="18" fillId="0" borderId="18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0" fontId="0" fillId="0" borderId="19" xfId="0" applyFont="1" applyFill="1" applyBorder="1" applyAlignment="1">
      <alignment wrapText="1"/>
    </xf>
    <xf numFmtId="0" fontId="21" fillId="0" borderId="20" xfId="0" applyFont="1" applyBorder="1" applyAlignment="1">
      <alignment horizontal="left" vertical="center"/>
    </xf>
    <xf numFmtId="0" fontId="21" fillId="0" borderId="21" xfId="0" applyFont="1" applyBorder="1" applyAlignment="1">
      <alignment horizontal="left" vertical="center"/>
    </xf>
    <xf numFmtId="3" fontId="21" fillId="0" borderId="4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3" fontId="7" fillId="0" borderId="6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left"/>
    </xf>
    <xf numFmtId="49" fontId="2" fillId="0" borderId="4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3" fontId="7" fillId="0" borderId="4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16" fillId="0" borderId="20" xfId="0" applyFont="1" applyFill="1" applyBorder="1" applyAlignment="1">
      <alignment horizontal="left" vertical="center" wrapText="1"/>
    </xf>
    <xf numFmtId="3" fontId="9" fillId="0" borderId="4" xfId="0" applyNumberFormat="1" applyFont="1" applyFill="1" applyBorder="1" applyAlignment="1">
      <alignment wrapText="1"/>
    </xf>
    <xf numFmtId="3" fontId="9" fillId="0" borderId="22" xfId="0" applyNumberFormat="1" applyFont="1" applyFill="1" applyBorder="1" applyAlignment="1">
      <alignment wrapText="1"/>
    </xf>
    <xf numFmtId="0" fontId="18" fillId="0" borderId="23" xfId="0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6"/>
  <sheetViews>
    <sheetView tabSelected="1" view="pageBreakPreview" zoomScale="75" zoomScaleNormal="75" zoomScaleSheetLayoutView="75" workbookViewId="0" topLeftCell="A1">
      <selection activeCell="G31" sqref="G31"/>
    </sheetView>
  </sheetViews>
  <sheetFormatPr defaultColWidth="9.00390625" defaultRowHeight="12.75"/>
  <cols>
    <col min="1" max="1" width="6.875" style="1" customWidth="1"/>
    <col min="2" max="2" width="5.25390625" style="2" customWidth="1"/>
    <col min="3" max="3" width="49.25390625" style="3" customWidth="1"/>
    <col min="4" max="4" width="8.00390625" style="1" customWidth="1"/>
    <col min="5" max="5" width="10.25390625" style="1" customWidth="1"/>
    <col min="6" max="6" width="15.625" style="1" customWidth="1"/>
    <col min="7" max="7" width="16.00390625" style="1" customWidth="1"/>
    <col min="8" max="8" width="31.75390625" style="1" customWidth="1"/>
    <col min="9" max="9" width="4.75390625" style="1" customWidth="1"/>
    <col min="10" max="10" width="2.25390625" style="1" customWidth="1"/>
    <col min="11" max="11" width="8.00390625" style="1" customWidth="1"/>
    <col min="12" max="16384" width="10.125" style="1" customWidth="1"/>
  </cols>
  <sheetData>
    <row r="1" spans="2:11" ht="12.75">
      <c r="B1" s="4"/>
      <c r="C1" s="5"/>
      <c r="D1" s="6"/>
      <c r="E1" s="6"/>
      <c r="F1" s="7"/>
      <c r="G1" s="7"/>
      <c r="H1" s="8"/>
      <c r="I1" s="8"/>
      <c r="J1" s="8"/>
      <c r="K1" s="8"/>
    </row>
    <row r="2" spans="2:11" ht="15.75">
      <c r="B2" s="124" t="s">
        <v>0</v>
      </c>
      <c r="C2" s="124"/>
      <c r="D2" s="6"/>
      <c r="E2" s="6"/>
      <c r="F2" s="7"/>
      <c r="G2" s="7"/>
      <c r="H2" s="9" t="s">
        <v>1</v>
      </c>
      <c r="I2" s="10">
        <v>2</v>
      </c>
      <c r="J2" s="8"/>
      <c r="K2" s="8"/>
    </row>
    <row r="3" spans="2:11" ht="15">
      <c r="B3" s="125">
        <v>39646</v>
      </c>
      <c r="C3" s="125"/>
      <c r="D3" s="6"/>
      <c r="E3" s="6"/>
      <c r="F3" s="7"/>
      <c r="G3" s="7"/>
      <c r="H3" s="11" t="s">
        <v>2</v>
      </c>
      <c r="I3" s="11">
        <v>1</v>
      </c>
      <c r="J3" s="8"/>
      <c r="K3" s="8"/>
    </row>
    <row r="4" spans="2:11" ht="12.75">
      <c r="B4" s="4"/>
      <c r="C4" s="5"/>
      <c r="D4" s="6"/>
      <c r="E4" s="6"/>
      <c r="F4" s="7"/>
      <c r="G4" s="7"/>
      <c r="H4" s="8"/>
      <c r="I4" s="12"/>
      <c r="J4" s="8"/>
      <c r="K4" s="8"/>
    </row>
    <row r="5" spans="2:11" ht="23.25">
      <c r="B5" s="93" t="s">
        <v>3</v>
      </c>
      <c r="C5" s="93"/>
      <c r="D5" s="93"/>
      <c r="E5" s="93"/>
      <c r="F5" s="93"/>
      <c r="G5" s="93"/>
      <c r="H5" s="93"/>
      <c r="I5" s="93"/>
      <c r="J5" s="13"/>
      <c r="K5" s="13"/>
    </row>
    <row r="6" spans="2:11" ht="15" customHeight="1">
      <c r="B6" s="13"/>
      <c r="C6" s="14"/>
      <c r="D6" s="13"/>
      <c r="E6" s="13"/>
      <c r="F6" s="13"/>
      <c r="G6" s="13"/>
      <c r="H6" s="13"/>
      <c r="I6" s="13"/>
      <c r="J6" s="13"/>
      <c r="K6" s="13"/>
    </row>
    <row r="7" spans="2:11" ht="12.75">
      <c r="B7" s="4"/>
      <c r="C7" s="5"/>
      <c r="D7" s="6"/>
      <c r="E7" s="6"/>
      <c r="F7" s="7"/>
      <c r="G7" s="7"/>
      <c r="H7" s="8"/>
      <c r="I7" s="8"/>
      <c r="J7" s="8"/>
      <c r="K7" s="8"/>
    </row>
    <row r="8" spans="2:8" ht="15.75">
      <c r="B8" s="94" t="s">
        <v>4</v>
      </c>
      <c r="C8" s="15" t="s">
        <v>5</v>
      </c>
      <c r="D8" s="126" t="s">
        <v>6</v>
      </c>
      <c r="E8" s="127" t="s">
        <v>7</v>
      </c>
      <c r="F8" s="128" t="s">
        <v>8</v>
      </c>
      <c r="G8" s="128"/>
      <c r="H8" s="94" t="s">
        <v>9</v>
      </c>
    </row>
    <row r="9" spans="2:8" ht="15.75">
      <c r="B9" s="94"/>
      <c r="C9" s="16" t="s">
        <v>10</v>
      </c>
      <c r="D9" s="126"/>
      <c r="E9" s="127"/>
      <c r="F9" s="128"/>
      <c r="G9" s="128"/>
      <c r="H9" s="94"/>
    </row>
    <row r="10" spans="2:8" ht="18.75" customHeight="1">
      <c r="B10" s="94"/>
      <c r="C10" s="17" t="s">
        <v>11</v>
      </c>
      <c r="D10" s="126"/>
      <c r="E10" s="127"/>
      <c r="F10" s="18" t="s">
        <v>12</v>
      </c>
      <c r="G10" s="18" t="s">
        <v>13</v>
      </c>
      <c r="H10" s="94"/>
    </row>
    <row r="11" spans="2:8" ht="9.75" customHeight="1">
      <c r="B11" s="19"/>
      <c r="C11" s="20"/>
      <c r="D11" s="21"/>
      <c r="E11" s="21"/>
      <c r="F11" s="22"/>
      <c r="G11" s="22"/>
      <c r="H11" s="23"/>
    </row>
    <row r="12" spans="2:8" s="24" customFormat="1" ht="18">
      <c r="B12" s="25" t="s">
        <v>14</v>
      </c>
      <c r="C12" s="26" t="s">
        <v>15</v>
      </c>
      <c r="D12" s="27" t="s">
        <v>16</v>
      </c>
      <c r="E12" s="27"/>
      <c r="F12" s="28">
        <f>F14+F27</f>
        <v>28000</v>
      </c>
      <c r="G12" s="28">
        <f>G14+G27</f>
        <v>535000</v>
      </c>
      <c r="H12" s="29"/>
    </row>
    <row r="13" spans="2:8" s="30" customFormat="1" ht="9.75" customHeight="1">
      <c r="B13" s="31"/>
      <c r="C13" s="32"/>
      <c r="D13" s="33"/>
      <c r="E13" s="33"/>
      <c r="F13" s="34"/>
      <c r="G13" s="34"/>
      <c r="H13" s="35"/>
    </row>
    <row r="14" spans="2:8" ht="30.75" customHeight="1">
      <c r="B14" s="36">
        <v>1</v>
      </c>
      <c r="C14" s="32" t="s">
        <v>17</v>
      </c>
      <c r="D14" s="37"/>
      <c r="E14" s="33" t="s">
        <v>18</v>
      </c>
      <c r="F14" s="34">
        <f>F15+F16+F17+F21+F24</f>
        <v>0</v>
      </c>
      <c r="G14" s="34">
        <f>G15+G16+G17+G21+G24</f>
        <v>535000</v>
      </c>
      <c r="H14" s="38"/>
    </row>
    <row r="15" spans="2:8" ht="62.25" customHeight="1">
      <c r="B15" s="36" t="s">
        <v>19</v>
      </c>
      <c r="C15" s="39" t="s">
        <v>20</v>
      </c>
      <c r="D15" s="37"/>
      <c r="E15" s="37"/>
      <c r="F15" s="40"/>
      <c r="G15" s="34">
        <v>500000</v>
      </c>
      <c r="H15" s="41" t="s">
        <v>21</v>
      </c>
    </row>
    <row r="16" spans="1:8" ht="12.75" customHeight="1" hidden="1">
      <c r="A16" s="42"/>
      <c r="B16" s="43"/>
      <c r="C16" s="44"/>
      <c r="D16" s="45"/>
      <c r="E16" s="45"/>
      <c r="F16" s="40"/>
      <c r="G16" s="34"/>
      <c r="H16" s="39"/>
    </row>
    <row r="17" spans="1:8" ht="12.75" customHeight="1" hidden="1">
      <c r="A17" s="42"/>
      <c r="B17" s="129" t="s">
        <v>22</v>
      </c>
      <c r="C17" s="39" t="s">
        <v>23</v>
      </c>
      <c r="D17" s="37"/>
      <c r="E17" s="37"/>
      <c r="F17" s="40"/>
      <c r="G17" s="46"/>
      <c r="H17" s="130" t="s">
        <v>24</v>
      </c>
    </row>
    <row r="18" spans="1:8" ht="12.75" customHeight="1" hidden="1">
      <c r="A18" s="42"/>
      <c r="B18" s="129"/>
      <c r="C18" s="39" t="s">
        <v>25</v>
      </c>
      <c r="D18" s="37"/>
      <c r="E18" s="37"/>
      <c r="F18" s="40"/>
      <c r="G18" s="40"/>
      <c r="H18" s="130"/>
    </row>
    <row r="19" spans="1:8" ht="12.75" customHeight="1" hidden="1">
      <c r="A19" s="42"/>
      <c r="B19" s="129"/>
      <c r="C19" s="39" t="s">
        <v>26</v>
      </c>
      <c r="D19" s="37"/>
      <c r="E19" s="37"/>
      <c r="F19" s="40"/>
      <c r="G19" s="47"/>
      <c r="H19" s="130"/>
    </row>
    <row r="20" spans="1:8" ht="12.75" customHeight="1" hidden="1">
      <c r="A20" s="42"/>
      <c r="B20" s="129"/>
      <c r="C20" s="39" t="s">
        <v>27</v>
      </c>
      <c r="D20" s="37"/>
      <c r="E20" s="37"/>
      <c r="F20" s="40"/>
      <c r="G20" s="47"/>
      <c r="H20" s="130"/>
    </row>
    <row r="21" spans="1:8" ht="45" customHeight="1">
      <c r="A21" s="42"/>
      <c r="B21" s="129" t="s">
        <v>28</v>
      </c>
      <c r="C21" s="39" t="s">
        <v>29</v>
      </c>
      <c r="D21" s="37"/>
      <c r="E21" s="37"/>
      <c r="F21" s="40"/>
      <c r="G21" s="34">
        <f>SUM(G22:G23)</f>
        <v>17500</v>
      </c>
      <c r="H21" s="130" t="s">
        <v>24</v>
      </c>
    </row>
    <row r="22" spans="1:8" ht="23.25" customHeight="1">
      <c r="A22" s="42"/>
      <c r="B22" s="129"/>
      <c r="C22" s="39" t="s">
        <v>26</v>
      </c>
      <c r="D22" s="37"/>
      <c r="E22" s="37"/>
      <c r="F22" s="40"/>
      <c r="G22" s="47">
        <v>10000</v>
      </c>
      <c r="H22" s="130"/>
    </row>
    <row r="23" spans="1:8" ht="23.25" customHeight="1">
      <c r="A23" s="42"/>
      <c r="B23" s="129"/>
      <c r="C23" s="39" t="s">
        <v>27</v>
      </c>
      <c r="D23" s="37"/>
      <c r="E23" s="37"/>
      <c r="F23" s="40"/>
      <c r="G23" s="47">
        <v>7500</v>
      </c>
      <c r="H23" s="130"/>
    </row>
    <row r="24" spans="1:8" ht="42" customHeight="1">
      <c r="A24" s="42"/>
      <c r="B24" s="129" t="s">
        <v>30</v>
      </c>
      <c r="C24" s="39" t="s">
        <v>31</v>
      </c>
      <c r="D24" s="37"/>
      <c r="E24" s="37"/>
      <c r="F24" s="40"/>
      <c r="G24" s="34">
        <f>SUM(G25:G26)</f>
        <v>17500</v>
      </c>
      <c r="H24" s="130" t="s">
        <v>24</v>
      </c>
    </row>
    <row r="25" spans="2:8" ht="18.75" customHeight="1">
      <c r="B25" s="129"/>
      <c r="C25" s="39" t="s">
        <v>26</v>
      </c>
      <c r="D25" s="37"/>
      <c r="E25" s="37"/>
      <c r="F25" s="40"/>
      <c r="G25" s="47">
        <v>10000</v>
      </c>
      <c r="H25" s="130"/>
    </row>
    <row r="26" spans="2:8" ht="17.25" customHeight="1">
      <c r="B26" s="129"/>
      <c r="C26" s="39" t="s">
        <v>27</v>
      </c>
      <c r="D26" s="37"/>
      <c r="E26" s="37"/>
      <c r="F26" s="40"/>
      <c r="G26" s="47">
        <v>7500</v>
      </c>
      <c r="H26" s="130"/>
    </row>
    <row r="27" spans="2:8" ht="17.25" customHeight="1">
      <c r="B27" s="36">
        <v>2</v>
      </c>
      <c r="C27" s="32" t="s">
        <v>32</v>
      </c>
      <c r="D27" s="37"/>
      <c r="E27" s="33" t="s">
        <v>33</v>
      </c>
      <c r="F27" s="34">
        <f>SUM(F28)</f>
        <v>28000</v>
      </c>
      <c r="G27" s="34">
        <f>SUM(G28)</f>
        <v>0</v>
      </c>
      <c r="H27" s="41"/>
    </row>
    <row r="28" spans="2:8" ht="20.25" customHeight="1">
      <c r="B28" s="36" t="s">
        <v>34</v>
      </c>
      <c r="C28" s="39" t="s">
        <v>172</v>
      </c>
      <c r="D28" s="37"/>
      <c r="E28" s="37"/>
      <c r="F28" s="40">
        <v>28000</v>
      </c>
      <c r="G28" s="40"/>
      <c r="H28" s="41"/>
    </row>
    <row r="29" spans="2:8" ht="17.25" customHeight="1">
      <c r="B29" s="36"/>
      <c r="C29" s="39"/>
      <c r="D29" s="37"/>
      <c r="E29" s="37"/>
      <c r="F29" s="48"/>
      <c r="G29" s="49"/>
      <c r="H29" s="39"/>
    </row>
    <row r="30" spans="2:8" s="24" customFormat="1" ht="18">
      <c r="B30" s="25" t="s">
        <v>35</v>
      </c>
      <c r="C30" s="26" t="s">
        <v>36</v>
      </c>
      <c r="D30" s="27" t="s">
        <v>37</v>
      </c>
      <c r="E30" s="27"/>
      <c r="F30" s="28">
        <f>+F32+F40+F42</f>
        <v>464000</v>
      </c>
      <c r="G30" s="28">
        <f>+G32+G40+G42</f>
        <v>460000</v>
      </c>
      <c r="H30" s="29"/>
    </row>
    <row r="31" spans="2:8" s="30" customFormat="1" ht="9.75" customHeight="1">
      <c r="B31" s="31"/>
      <c r="C31" s="32"/>
      <c r="D31" s="33"/>
      <c r="E31" s="33"/>
      <c r="F31" s="34"/>
      <c r="G31" s="34"/>
      <c r="H31" s="35"/>
    </row>
    <row r="32" spans="2:8" ht="15.75">
      <c r="B32" s="36">
        <v>1</v>
      </c>
      <c r="C32" s="32" t="s">
        <v>38</v>
      </c>
      <c r="D32" s="37"/>
      <c r="E32" s="33" t="s">
        <v>39</v>
      </c>
      <c r="F32" s="34">
        <f>SUM(F33:F39)</f>
        <v>0</v>
      </c>
      <c r="G32" s="34">
        <f>SUM(G33:G39)</f>
        <v>220000</v>
      </c>
      <c r="H32" s="38"/>
    </row>
    <row r="33" spans="2:8" ht="45.75" customHeight="1">
      <c r="B33" s="36" t="s">
        <v>19</v>
      </c>
      <c r="C33" s="39" t="s">
        <v>40</v>
      </c>
      <c r="D33" s="37"/>
      <c r="E33" s="37"/>
      <c r="F33" s="40"/>
      <c r="G33" s="40">
        <v>40000</v>
      </c>
      <c r="H33" s="50" t="s">
        <v>41</v>
      </c>
    </row>
    <row r="34" spans="2:8" ht="12.75" customHeight="1" hidden="1">
      <c r="B34" s="36" t="s">
        <v>28</v>
      </c>
      <c r="C34" s="1"/>
      <c r="D34" s="37"/>
      <c r="E34" s="37"/>
      <c r="F34" s="40"/>
      <c r="G34" s="40"/>
      <c r="H34" s="51"/>
    </row>
    <row r="35" spans="2:8" ht="50.25" customHeight="1">
      <c r="B35" s="36" t="s">
        <v>28</v>
      </c>
      <c r="C35" s="39" t="s">
        <v>40</v>
      </c>
      <c r="D35" s="37"/>
      <c r="E35" s="37"/>
      <c r="F35" s="40"/>
      <c r="G35" s="40">
        <v>50000</v>
      </c>
      <c r="H35" s="50" t="s">
        <v>41</v>
      </c>
    </row>
    <row r="36" spans="2:8" ht="54.75" customHeight="1">
      <c r="B36" s="36" t="s">
        <v>30</v>
      </c>
      <c r="C36" s="39" t="s">
        <v>42</v>
      </c>
      <c r="D36" s="37"/>
      <c r="E36" s="37"/>
      <c r="F36" s="40"/>
      <c r="G36" s="40">
        <v>70000</v>
      </c>
      <c r="H36" s="50" t="s">
        <v>41</v>
      </c>
    </row>
    <row r="37" spans="2:8" ht="33" customHeight="1">
      <c r="B37" s="36" t="s">
        <v>22</v>
      </c>
      <c r="C37" s="39" t="s">
        <v>173</v>
      </c>
      <c r="D37" s="37"/>
      <c r="E37" s="52"/>
      <c r="F37" s="40"/>
      <c r="G37" s="40">
        <v>60000</v>
      </c>
      <c r="H37" s="38"/>
    </row>
    <row r="38" spans="2:8" ht="34.5" customHeight="1" hidden="1">
      <c r="B38" s="36" t="s">
        <v>43</v>
      </c>
      <c r="C38" s="39"/>
      <c r="D38" s="37"/>
      <c r="E38" s="37" t="s">
        <v>44</v>
      </c>
      <c r="F38" s="40"/>
      <c r="G38" s="40"/>
      <c r="H38" s="50"/>
    </row>
    <row r="39" spans="2:8" ht="12.75" customHeight="1" hidden="1">
      <c r="B39" s="36" t="s">
        <v>43</v>
      </c>
      <c r="C39" s="39"/>
      <c r="D39" s="37"/>
      <c r="E39" s="37"/>
      <c r="F39" s="48"/>
      <c r="G39" s="48"/>
      <c r="H39" s="53"/>
    </row>
    <row r="40" spans="2:8" ht="18" customHeight="1">
      <c r="B40" s="36">
        <v>2</v>
      </c>
      <c r="C40" s="32" t="s">
        <v>45</v>
      </c>
      <c r="D40" s="37"/>
      <c r="E40" s="33" t="s">
        <v>46</v>
      </c>
      <c r="F40" s="34">
        <f>SUM(F41:F41)</f>
        <v>0</v>
      </c>
      <c r="G40" s="34">
        <f>SUM(G41:G41)</f>
        <v>30000</v>
      </c>
      <c r="H40" s="41"/>
    </row>
    <row r="41" spans="2:8" ht="45.75" customHeight="1">
      <c r="B41" s="36" t="s">
        <v>34</v>
      </c>
      <c r="C41" s="39" t="s">
        <v>47</v>
      </c>
      <c r="D41" s="37"/>
      <c r="E41" s="37"/>
      <c r="F41" s="40"/>
      <c r="G41" s="40">
        <v>30000</v>
      </c>
      <c r="H41" s="41" t="s">
        <v>48</v>
      </c>
    </row>
    <row r="42" spans="2:8" ht="15.75">
      <c r="B42" s="36">
        <v>3</v>
      </c>
      <c r="C42" s="32" t="s">
        <v>49</v>
      </c>
      <c r="D42" s="37"/>
      <c r="E42" s="33" t="s">
        <v>50</v>
      </c>
      <c r="F42" s="34">
        <f>SUM(F43:F60)</f>
        <v>464000</v>
      </c>
      <c r="G42" s="34">
        <f>SUM(G43:G60)</f>
        <v>210000</v>
      </c>
      <c r="H42" s="41"/>
    </row>
    <row r="43" spans="2:8" ht="20.25" customHeight="1">
      <c r="B43" s="36" t="s">
        <v>51</v>
      </c>
      <c r="C43" s="39" t="s">
        <v>52</v>
      </c>
      <c r="D43" s="37"/>
      <c r="E43" s="52"/>
      <c r="F43" s="40">
        <v>197000</v>
      </c>
      <c r="G43" s="40"/>
      <c r="H43" s="41"/>
    </row>
    <row r="44" spans="2:8" ht="12.75" customHeight="1" hidden="1">
      <c r="B44" s="129" t="s">
        <v>53</v>
      </c>
      <c r="C44" s="39" t="s">
        <v>54</v>
      </c>
      <c r="D44" s="37"/>
      <c r="E44" s="52"/>
      <c r="F44" s="40"/>
      <c r="G44" s="34"/>
      <c r="H44" s="130" t="s">
        <v>24</v>
      </c>
    </row>
    <row r="45" spans="2:8" ht="12.75" customHeight="1" hidden="1">
      <c r="B45" s="129"/>
      <c r="C45" s="39" t="s">
        <v>26</v>
      </c>
      <c r="D45" s="37"/>
      <c r="E45" s="52"/>
      <c r="F45" s="40"/>
      <c r="G45" s="47"/>
      <c r="H45" s="130"/>
    </row>
    <row r="46" spans="2:8" ht="12.75" customHeight="1" hidden="1">
      <c r="B46" s="129"/>
      <c r="C46" s="39" t="s">
        <v>27</v>
      </c>
      <c r="D46" s="37"/>
      <c r="E46" s="52"/>
      <c r="F46" s="40"/>
      <c r="G46" s="47"/>
      <c r="H46" s="130"/>
    </row>
    <row r="47" spans="2:9" ht="12.75" customHeight="1" hidden="1">
      <c r="B47" s="129" t="s">
        <v>55</v>
      </c>
      <c r="C47" s="39" t="s">
        <v>56</v>
      </c>
      <c r="D47" s="37"/>
      <c r="E47" s="37"/>
      <c r="F47" s="40"/>
      <c r="G47" s="34"/>
      <c r="H47" s="130" t="s">
        <v>24</v>
      </c>
      <c r="I47" s="54"/>
    </row>
    <row r="48" spans="2:9" ht="12.75" customHeight="1" hidden="1">
      <c r="B48" s="129"/>
      <c r="C48" s="39" t="s">
        <v>26</v>
      </c>
      <c r="D48" s="37"/>
      <c r="E48" s="37"/>
      <c r="F48" s="40"/>
      <c r="G48" s="47"/>
      <c r="H48" s="130"/>
      <c r="I48" s="54"/>
    </row>
    <row r="49" spans="2:9" ht="12.75" customHeight="1" hidden="1">
      <c r="B49" s="129"/>
      <c r="C49" s="39" t="s">
        <v>27</v>
      </c>
      <c r="D49" s="37"/>
      <c r="E49" s="37"/>
      <c r="F49" s="40"/>
      <c r="G49" s="47"/>
      <c r="H49" s="130"/>
      <c r="I49" s="54"/>
    </row>
    <row r="50" spans="2:8" ht="22.5" customHeight="1">
      <c r="B50" s="36" t="s">
        <v>53</v>
      </c>
      <c r="C50" s="55" t="s">
        <v>57</v>
      </c>
      <c r="D50" s="37"/>
      <c r="E50" s="37"/>
      <c r="F50" s="40">
        <v>40000</v>
      </c>
      <c r="G50" s="40"/>
      <c r="H50" s="38"/>
    </row>
    <row r="51" spans="2:8" ht="27" customHeight="1">
      <c r="B51" s="36" t="s">
        <v>55</v>
      </c>
      <c r="C51" s="39" t="s">
        <v>58</v>
      </c>
      <c r="D51" s="37"/>
      <c r="E51" s="37"/>
      <c r="F51" s="40">
        <v>12000</v>
      </c>
      <c r="G51" s="40"/>
      <c r="H51" s="38"/>
    </row>
    <row r="52" spans="2:8" ht="27" customHeight="1">
      <c r="B52" s="36" t="s">
        <v>59</v>
      </c>
      <c r="C52" s="55" t="s">
        <v>60</v>
      </c>
      <c r="D52" s="37"/>
      <c r="E52" s="37"/>
      <c r="F52" s="40">
        <v>30000</v>
      </c>
      <c r="G52" s="40"/>
      <c r="H52" s="38"/>
    </row>
    <row r="53" spans="2:8" ht="35.25" customHeight="1">
      <c r="B53" s="36" t="s">
        <v>61</v>
      </c>
      <c r="C53" s="39" t="s">
        <v>62</v>
      </c>
      <c r="D53" s="37"/>
      <c r="E53" s="37"/>
      <c r="F53" s="40">
        <v>50000</v>
      </c>
      <c r="G53" s="40"/>
      <c r="H53" s="38"/>
    </row>
    <row r="54" spans="2:8" ht="34.5" customHeight="1">
      <c r="B54" s="36" t="s">
        <v>63</v>
      </c>
      <c r="C54" s="39" t="s">
        <v>64</v>
      </c>
      <c r="D54" s="37"/>
      <c r="E54" s="37"/>
      <c r="F54" s="40">
        <v>5000</v>
      </c>
      <c r="G54" s="40"/>
      <c r="H54" s="38"/>
    </row>
    <row r="55" spans="2:8" ht="50.25" customHeight="1">
      <c r="B55" s="36" t="s">
        <v>65</v>
      </c>
      <c r="C55" s="39" t="s">
        <v>66</v>
      </c>
      <c r="D55" s="37"/>
      <c r="E55" s="37"/>
      <c r="F55" s="40">
        <v>5000</v>
      </c>
      <c r="G55" s="40"/>
      <c r="H55" s="38"/>
    </row>
    <row r="56" spans="2:8" ht="49.5" customHeight="1">
      <c r="B56" s="36" t="s">
        <v>67</v>
      </c>
      <c r="C56" s="39" t="s">
        <v>68</v>
      </c>
      <c r="D56" s="37"/>
      <c r="E56" s="37"/>
      <c r="F56" s="40">
        <v>15000</v>
      </c>
      <c r="G56" s="40"/>
      <c r="H56" s="38"/>
    </row>
    <row r="57" spans="2:8" ht="36.75" customHeight="1">
      <c r="B57" s="56" t="s">
        <v>69</v>
      </c>
      <c r="C57" s="39" t="s">
        <v>70</v>
      </c>
      <c r="D57" s="37"/>
      <c r="E57" s="37"/>
      <c r="F57" s="40">
        <v>100000</v>
      </c>
      <c r="G57" s="40"/>
      <c r="H57" s="38"/>
    </row>
    <row r="58" spans="2:8" ht="27.75" customHeight="1">
      <c r="B58" s="56" t="s">
        <v>71</v>
      </c>
      <c r="C58" s="39" t="s">
        <v>72</v>
      </c>
      <c r="D58" s="37"/>
      <c r="E58" s="37"/>
      <c r="F58" s="40"/>
      <c r="G58" s="40">
        <v>200000</v>
      </c>
      <c r="H58" s="38"/>
    </row>
    <row r="59" spans="2:8" ht="31.5" customHeight="1">
      <c r="B59" s="57" t="s">
        <v>73</v>
      </c>
      <c r="C59" s="39" t="s">
        <v>74</v>
      </c>
      <c r="D59" s="37"/>
      <c r="E59" s="37"/>
      <c r="F59" s="40">
        <v>10000</v>
      </c>
      <c r="G59" s="40"/>
      <c r="H59" s="38"/>
    </row>
    <row r="60" spans="2:8" ht="57" customHeight="1">
      <c r="B60" s="57" t="s">
        <v>75</v>
      </c>
      <c r="C60" s="39" t="s">
        <v>76</v>
      </c>
      <c r="D60" s="37"/>
      <c r="E60" s="37"/>
      <c r="F60" s="40"/>
      <c r="G60" s="40">
        <v>10000</v>
      </c>
      <c r="H60" s="38"/>
    </row>
    <row r="61" spans="2:8" ht="9" customHeight="1">
      <c r="B61" s="57"/>
      <c r="C61" s="39"/>
      <c r="D61" s="37"/>
      <c r="E61" s="37"/>
      <c r="F61" s="40"/>
      <c r="G61" s="40"/>
      <c r="H61" s="38"/>
    </row>
    <row r="62" spans="2:8" s="58" customFormat="1" ht="18.75" customHeight="1">
      <c r="B62" s="59" t="s">
        <v>77</v>
      </c>
      <c r="C62" s="26" t="s">
        <v>78</v>
      </c>
      <c r="D62" s="27" t="s">
        <v>79</v>
      </c>
      <c r="E62" s="60"/>
      <c r="F62" s="28">
        <v>0</v>
      </c>
      <c r="G62" s="28">
        <f>G63</f>
        <v>38463</v>
      </c>
      <c r="H62" s="61"/>
    </row>
    <row r="63" spans="2:8" ht="18.75" customHeight="1">
      <c r="B63" s="62">
        <v>1</v>
      </c>
      <c r="C63" s="32" t="s">
        <v>32</v>
      </c>
      <c r="D63" s="63"/>
      <c r="E63" s="33" t="s">
        <v>80</v>
      </c>
      <c r="F63" s="34">
        <v>0</v>
      </c>
      <c r="G63" s="34">
        <f>G64</f>
        <v>38463</v>
      </c>
      <c r="H63" s="38"/>
    </row>
    <row r="64" spans="2:8" ht="63.75" customHeight="1">
      <c r="B64" s="57" t="s">
        <v>19</v>
      </c>
      <c r="C64" s="39" t="s">
        <v>81</v>
      </c>
      <c r="D64" s="63"/>
      <c r="E64" s="33"/>
      <c r="F64" s="40"/>
      <c r="G64" s="40">
        <v>38463</v>
      </c>
      <c r="H64" s="41" t="s">
        <v>82</v>
      </c>
    </row>
    <row r="65" spans="2:9" ht="12.75">
      <c r="B65" s="64"/>
      <c r="C65" s="65"/>
      <c r="D65" s="66"/>
      <c r="E65" s="66"/>
      <c r="F65" s="67"/>
      <c r="G65" s="67"/>
      <c r="H65" s="68"/>
      <c r="I65" s="54"/>
    </row>
    <row r="66" spans="2:11" ht="15.75">
      <c r="B66" s="124" t="str">
        <f>B2</f>
        <v>Budżet gminy Sośnicowice</v>
      </c>
      <c r="C66" s="124"/>
      <c r="D66" s="6"/>
      <c r="E66" s="6"/>
      <c r="F66" s="7"/>
      <c r="G66" s="7"/>
      <c r="H66" s="9" t="str">
        <f>H2</f>
        <v>Zał Nr.</v>
      </c>
      <c r="I66" s="10">
        <v>2</v>
      </c>
      <c r="J66" s="8"/>
      <c r="K66" s="8"/>
    </row>
    <row r="67" spans="2:11" ht="15">
      <c r="B67" s="125">
        <f>B3</f>
        <v>39646</v>
      </c>
      <c r="C67" s="125"/>
      <c r="D67" s="6"/>
      <c r="E67" s="6"/>
      <c r="F67" s="7"/>
      <c r="G67" s="7"/>
      <c r="H67" s="11" t="s">
        <v>2</v>
      </c>
      <c r="I67" s="11">
        <v>2</v>
      </c>
      <c r="J67" s="8"/>
      <c r="K67" s="8"/>
    </row>
    <row r="68" spans="2:9" ht="12.75">
      <c r="B68" s="64"/>
      <c r="C68" s="65"/>
      <c r="D68" s="66"/>
      <c r="E68" s="66"/>
      <c r="F68" s="67"/>
      <c r="G68" s="67"/>
      <c r="H68" s="68"/>
      <c r="I68" s="69"/>
    </row>
    <row r="69" spans="2:11" ht="23.25">
      <c r="B69" s="93" t="str">
        <f>B5</f>
        <v>Plan zadań inwestycyjnych i remontowych na rok 2008</v>
      </c>
      <c r="C69" s="93"/>
      <c r="D69" s="93"/>
      <c r="E69" s="93"/>
      <c r="F69" s="93"/>
      <c r="G69" s="93"/>
      <c r="H69" s="93"/>
      <c r="I69" s="93"/>
      <c r="J69" s="13"/>
      <c r="K69" s="13"/>
    </row>
    <row r="70" spans="2:11" ht="12" customHeight="1">
      <c r="B70" s="13"/>
      <c r="C70" s="14"/>
      <c r="D70" s="13"/>
      <c r="E70" s="13"/>
      <c r="F70" s="13"/>
      <c r="G70" s="13"/>
      <c r="H70" s="13"/>
      <c r="I70" s="13"/>
      <c r="J70" s="13"/>
      <c r="K70" s="13"/>
    </row>
    <row r="71" spans="2:11" ht="12.75">
      <c r="B71" s="4"/>
      <c r="C71" s="5"/>
      <c r="D71" s="6"/>
      <c r="E71" s="6"/>
      <c r="F71" s="7"/>
      <c r="G71" s="7"/>
      <c r="H71" s="8"/>
      <c r="I71" s="8"/>
      <c r="J71" s="8"/>
      <c r="K71" s="8"/>
    </row>
    <row r="72" spans="2:8" ht="15.75">
      <c r="B72" s="94" t="s">
        <v>4</v>
      </c>
      <c r="C72" s="15" t="s">
        <v>5</v>
      </c>
      <c r="D72" s="127" t="s">
        <v>6</v>
      </c>
      <c r="E72" s="127" t="s">
        <v>7</v>
      </c>
      <c r="F72" s="128" t="s">
        <v>8</v>
      </c>
      <c r="G72" s="128"/>
      <c r="H72" s="94" t="s">
        <v>9</v>
      </c>
    </row>
    <row r="73" spans="2:8" ht="15.75">
      <c r="B73" s="94"/>
      <c r="C73" s="16" t="s">
        <v>10</v>
      </c>
      <c r="D73" s="127"/>
      <c r="E73" s="127"/>
      <c r="F73" s="128"/>
      <c r="G73" s="128"/>
      <c r="H73" s="94"/>
    </row>
    <row r="74" spans="2:8" ht="15">
      <c r="B74" s="94"/>
      <c r="C74" s="17" t="s">
        <v>11</v>
      </c>
      <c r="D74" s="127"/>
      <c r="E74" s="127"/>
      <c r="F74" s="18" t="s">
        <v>12</v>
      </c>
      <c r="G74" s="18" t="s">
        <v>13</v>
      </c>
      <c r="H74" s="94"/>
    </row>
    <row r="75" spans="2:8" ht="15">
      <c r="B75" s="36"/>
      <c r="C75" s="39"/>
      <c r="D75" s="37"/>
      <c r="E75" s="37"/>
      <c r="F75" s="40"/>
      <c r="G75" s="40"/>
      <c r="H75" s="38"/>
    </row>
    <row r="76" spans="2:8" s="24" customFormat="1" ht="18">
      <c r="B76" s="25" t="s">
        <v>83</v>
      </c>
      <c r="C76" s="26" t="s">
        <v>84</v>
      </c>
      <c r="D76" s="27" t="s">
        <v>85</v>
      </c>
      <c r="E76" s="27"/>
      <c r="F76" s="28">
        <f>SUM(F78)</f>
        <v>320000</v>
      </c>
      <c r="G76" s="28">
        <f>SUM(G78)</f>
        <v>200000</v>
      </c>
      <c r="H76" s="29"/>
    </row>
    <row r="77" spans="2:8" s="30" customFormat="1" ht="8.25" customHeight="1">
      <c r="B77" s="31"/>
      <c r="C77" s="32"/>
      <c r="D77" s="33"/>
      <c r="E77" s="33"/>
      <c r="F77" s="34"/>
      <c r="G77" s="34"/>
      <c r="H77" s="35"/>
    </row>
    <row r="78" spans="2:8" ht="15.75">
      <c r="B78" s="31">
        <v>1</v>
      </c>
      <c r="C78" s="32" t="s">
        <v>86</v>
      </c>
      <c r="D78" s="37"/>
      <c r="E78" s="33" t="s">
        <v>87</v>
      </c>
      <c r="F78" s="34">
        <f>SUM(F79:F83)</f>
        <v>320000</v>
      </c>
      <c r="G78" s="34">
        <f>SUM(G79:G83)</f>
        <v>200000</v>
      </c>
      <c r="H78" s="38"/>
    </row>
    <row r="79" spans="2:8" ht="18.75" customHeight="1">
      <c r="B79" s="36" t="s">
        <v>19</v>
      </c>
      <c r="C79" s="70" t="s">
        <v>88</v>
      </c>
      <c r="D79" s="37"/>
      <c r="E79" s="37" t="s">
        <v>44</v>
      </c>
      <c r="F79" s="40">
        <v>260000</v>
      </c>
      <c r="G79" s="40"/>
      <c r="H79" s="38"/>
    </row>
    <row r="80" spans="2:8" ht="12.75" customHeight="1" hidden="1">
      <c r="B80" s="36"/>
      <c r="C80" s="39"/>
      <c r="D80" s="37"/>
      <c r="E80" s="37"/>
      <c r="F80" s="40"/>
      <c r="G80" s="40"/>
      <c r="H80" s="38"/>
    </row>
    <row r="81" spans="2:8" ht="56.25" customHeight="1">
      <c r="B81" s="36" t="s">
        <v>28</v>
      </c>
      <c r="C81" s="39" t="s">
        <v>89</v>
      </c>
      <c r="D81" s="37"/>
      <c r="E81" s="37"/>
      <c r="F81" s="40"/>
      <c r="G81" s="40">
        <v>200000</v>
      </c>
      <c r="H81" s="38" t="s">
        <v>90</v>
      </c>
    </row>
    <row r="82" spans="2:8" ht="33" customHeight="1">
      <c r="B82" s="36" t="s">
        <v>30</v>
      </c>
      <c r="C82" s="39" t="s">
        <v>91</v>
      </c>
      <c r="D82" s="37"/>
      <c r="E82" s="37"/>
      <c r="F82" s="40">
        <v>30000</v>
      </c>
      <c r="G82" s="40"/>
      <c r="H82" s="38"/>
    </row>
    <row r="83" spans="2:8" ht="62.25" customHeight="1">
      <c r="B83" s="36" t="s">
        <v>22</v>
      </c>
      <c r="C83" s="39" t="s">
        <v>92</v>
      </c>
      <c r="D83" s="37"/>
      <c r="E83" s="37"/>
      <c r="F83" s="40">
        <v>30000</v>
      </c>
      <c r="G83" s="40"/>
      <c r="H83" s="38"/>
    </row>
    <row r="84" spans="2:8" s="58" customFormat="1" ht="21.75" customHeight="1">
      <c r="B84" s="25" t="s">
        <v>93</v>
      </c>
      <c r="C84" s="26" t="s">
        <v>94</v>
      </c>
      <c r="D84" s="27" t="s">
        <v>95</v>
      </c>
      <c r="E84" s="60"/>
      <c r="F84" s="28">
        <v>0</v>
      </c>
      <c r="G84" s="28">
        <f>G85</f>
        <v>27000</v>
      </c>
      <c r="H84" s="61"/>
    </row>
    <row r="85" spans="2:8" ht="21.75" customHeight="1">
      <c r="B85" s="31">
        <v>1</v>
      </c>
      <c r="C85" s="32" t="s">
        <v>32</v>
      </c>
      <c r="D85" s="63"/>
      <c r="E85" s="33" t="s">
        <v>96</v>
      </c>
      <c r="F85" s="34">
        <v>0</v>
      </c>
      <c r="G85" s="34">
        <f>G86</f>
        <v>27000</v>
      </c>
      <c r="H85" s="38"/>
    </row>
    <row r="86" spans="2:8" ht="47.25" customHeight="1">
      <c r="B86" s="36" t="s">
        <v>19</v>
      </c>
      <c r="C86" s="39" t="s">
        <v>97</v>
      </c>
      <c r="D86" s="63"/>
      <c r="E86" s="33"/>
      <c r="F86" s="40"/>
      <c r="G86" s="40">
        <v>27000</v>
      </c>
      <c r="H86" s="41" t="s">
        <v>82</v>
      </c>
    </row>
    <row r="87" spans="2:8" ht="12.75" customHeight="1" hidden="1">
      <c r="B87" s="36"/>
      <c r="C87" s="39"/>
      <c r="D87" s="63"/>
      <c r="E87" s="33"/>
      <c r="F87" s="40"/>
      <c r="G87" s="40"/>
      <c r="H87" s="38"/>
    </row>
    <row r="88" spans="2:8" s="24" customFormat="1" ht="18">
      <c r="B88" s="25" t="s">
        <v>98</v>
      </c>
      <c r="C88" s="26" t="s">
        <v>99</v>
      </c>
      <c r="D88" s="27" t="s">
        <v>100</v>
      </c>
      <c r="E88" s="27" t="s">
        <v>44</v>
      </c>
      <c r="F88" s="28">
        <f>F90</f>
        <v>90000</v>
      </c>
      <c r="G88" s="28">
        <f>G90+G97</f>
        <v>202530</v>
      </c>
      <c r="H88" s="29"/>
    </row>
    <row r="89" spans="2:8" s="30" customFormat="1" ht="12" customHeight="1">
      <c r="B89" s="31"/>
      <c r="C89" s="32"/>
      <c r="D89" s="33"/>
      <c r="E89" s="33"/>
      <c r="F89" s="34"/>
      <c r="G89" s="34"/>
      <c r="H89" s="35"/>
    </row>
    <row r="90" spans="2:8" ht="15.75">
      <c r="B90" s="36">
        <v>1</v>
      </c>
      <c r="C90" s="71" t="s">
        <v>101</v>
      </c>
      <c r="D90" s="37"/>
      <c r="E90" s="33" t="s">
        <v>102</v>
      </c>
      <c r="F90" s="34">
        <f>SUM(F91:F94)</f>
        <v>90000</v>
      </c>
      <c r="G90" s="34">
        <f>G91+G93+G94</f>
        <v>190000</v>
      </c>
      <c r="H90" s="38"/>
    </row>
    <row r="91" spans="2:8" ht="15" hidden="1">
      <c r="B91" s="36" t="s">
        <v>19</v>
      </c>
      <c r="C91" s="39"/>
      <c r="D91" s="37"/>
      <c r="E91" s="37"/>
      <c r="F91" s="48"/>
      <c r="G91" s="48"/>
      <c r="H91" s="38"/>
    </row>
    <row r="92" spans="2:8" ht="30.75" customHeight="1">
      <c r="B92" s="36" t="s">
        <v>19</v>
      </c>
      <c r="C92" s="39" t="s">
        <v>103</v>
      </c>
      <c r="D92" s="37"/>
      <c r="E92" s="37"/>
      <c r="F92" s="40">
        <v>90000</v>
      </c>
      <c r="G92" s="40"/>
      <c r="H92" s="38"/>
    </row>
    <row r="93" spans="2:8" ht="12.75" customHeight="1" hidden="1">
      <c r="B93" s="36"/>
      <c r="C93" s="39"/>
      <c r="D93" s="37"/>
      <c r="E93" s="37"/>
      <c r="F93" s="40"/>
      <c r="G93" s="40"/>
      <c r="H93" s="38"/>
    </row>
    <row r="94" spans="2:8" ht="62.25" customHeight="1">
      <c r="B94" s="129" t="s">
        <v>28</v>
      </c>
      <c r="C94" s="39" t="s">
        <v>104</v>
      </c>
      <c r="D94" s="37"/>
      <c r="E94" s="37"/>
      <c r="F94" s="34"/>
      <c r="G94" s="34">
        <f>SUM(G95:G96)</f>
        <v>190000</v>
      </c>
      <c r="H94" s="130" t="s">
        <v>24</v>
      </c>
    </row>
    <row r="95" spans="2:8" ht="19.5" customHeight="1">
      <c r="B95" s="129"/>
      <c r="C95" s="72" t="s">
        <v>26</v>
      </c>
      <c r="D95" s="37"/>
      <c r="E95" s="37"/>
      <c r="F95" s="47"/>
      <c r="G95" s="47">
        <v>105000</v>
      </c>
      <c r="H95" s="130"/>
    </row>
    <row r="96" spans="2:8" ht="18.75" customHeight="1">
      <c r="B96" s="129"/>
      <c r="C96" s="39" t="s">
        <v>27</v>
      </c>
      <c r="D96" s="37"/>
      <c r="E96" s="37"/>
      <c r="F96" s="47"/>
      <c r="G96" s="47">
        <v>85000</v>
      </c>
      <c r="H96" s="130"/>
    </row>
    <row r="97" spans="2:8" ht="18.75" customHeight="1">
      <c r="B97" s="36">
        <v>2</v>
      </c>
      <c r="C97" s="39" t="s">
        <v>32</v>
      </c>
      <c r="D97" s="37"/>
      <c r="E97" s="33" t="s">
        <v>105</v>
      </c>
      <c r="F97" s="73"/>
      <c r="G97" s="73">
        <f>G98+G99</f>
        <v>12530</v>
      </c>
      <c r="H97" s="39"/>
    </row>
    <row r="98" spans="2:8" ht="31.5" customHeight="1">
      <c r="B98" s="36" t="s">
        <v>34</v>
      </c>
      <c r="C98" s="39" t="s">
        <v>106</v>
      </c>
      <c r="D98" s="37"/>
      <c r="E98" s="37"/>
      <c r="F98" s="47"/>
      <c r="G98" s="47">
        <v>7530</v>
      </c>
      <c r="H98" s="39"/>
    </row>
    <row r="99" spans="2:8" ht="29.25" customHeight="1">
      <c r="B99" s="36" t="s">
        <v>174</v>
      </c>
      <c r="C99" s="39" t="s">
        <v>175</v>
      </c>
      <c r="D99" s="37"/>
      <c r="E99" s="37"/>
      <c r="F99" s="47"/>
      <c r="G99" s="47">
        <v>5000</v>
      </c>
      <c r="H99" s="39"/>
    </row>
    <row r="100" spans="2:8" s="24" customFormat="1" ht="36">
      <c r="B100" s="25" t="s">
        <v>107</v>
      </c>
      <c r="C100" s="26" t="s">
        <v>108</v>
      </c>
      <c r="D100" s="27" t="s">
        <v>109</v>
      </c>
      <c r="E100" s="27"/>
      <c r="F100" s="28">
        <f>F102</f>
        <v>65000</v>
      </c>
      <c r="G100" s="28">
        <f>G102</f>
        <v>0</v>
      </c>
      <c r="H100" s="29"/>
    </row>
    <row r="101" spans="2:8" s="30" customFormat="1" ht="9.75" customHeight="1">
      <c r="B101" s="31"/>
      <c r="C101" s="32"/>
      <c r="D101" s="33"/>
      <c r="E101" s="33"/>
      <c r="F101" s="34"/>
      <c r="G101" s="34"/>
      <c r="H101" s="35"/>
    </row>
    <row r="102" spans="2:8" ht="15.75">
      <c r="B102" s="36">
        <v>1</v>
      </c>
      <c r="C102" s="32" t="s">
        <v>110</v>
      </c>
      <c r="D102" s="37"/>
      <c r="E102" s="33" t="s">
        <v>111</v>
      </c>
      <c r="F102" s="34">
        <f>SUM(F103:F103)</f>
        <v>65000</v>
      </c>
      <c r="G102" s="34">
        <f>SUM(G103:G103)</f>
        <v>0</v>
      </c>
      <c r="H102" s="38"/>
    </row>
    <row r="103" spans="2:8" ht="21" customHeight="1">
      <c r="B103" s="36" t="s">
        <v>19</v>
      </c>
      <c r="C103" s="39" t="s">
        <v>112</v>
      </c>
      <c r="D103" s="37"/>
      <c r="E103" s="37"/>
      <c r="F103" s="40">
        <v>65000</v>
      </c>
      <c r="G103" s="40"/>
      <c r="H103" s="38"/>
    </row>
    <row r="104" spans="2:8" ht="9.75" customHeight="1">
      <c r="B104" s="36"/>
      <c r="C104" s="39"/>
      <c r="D104" s="37"/>
      <c r="E104" s="37"/>
      <c r="F104" s="40"/>
      <c r="G104" s="40"/>
      <c r="H104" s="38"/>
    </row>
    <row r="105" spans="2:8" s="24" customFormat="1" ht="22.5" customHeight="1">
      <c r="B105" s="25" t="s">
        <v>113</v>
      </c>
      <c r="C105" s="26" t="s">
        <v>114</v>
      </c>
      <c r="D105" s="27" t="s">
        <v>115</v>
      </c>
      <c r="E105" s="27"/>
      <c r="F105" s="28">
        <f>F107+F115+F121+F117+F119</f>
        <v>94500</v>
      </c>
      <c r="G105" s="28">
        <f>G107+G115+G121+G117+G119</f>
        <v>106592</v>
      </c>
      <c r="H105" s="29"/>
    </row>
    <row r="106" spans="2:8" s="30" customFormat="1" ht="9.75" customHeight="1">
      <c r="B106" s="31"/>
      <c r="C106" s="32"/>
      <c r="D106" s="33"/>
      <c r="E106" s="33"/>
      <c r="F106" s="34"/>
      <c r="G106" s="34"/>
      <c r="H106" s="35"/>
    </row>
    <row r="107" spans="2:8" ht="15.75">
      <c r="B107" s="36">
        <v>1</v>
      </c>
      <c r="C107" s="32" t="s">
        <v>116</v>
      </c>
      <c r="D107" s="37"/>
      <c r="E107" s="33" t="s">
        <v>117</v>
      </c>
      <c r="F107" s="34">
        <f>SUM(F108:F112)</f>
        <v>70000</v>
      </c>
      <c r="G107" s="34">
        <f>G108+G111+G112</f>
        <v>71232</v>
      </c>
      <c r="H107" s="38"/>
    </row>
    <row r="108" spans="2:8" ht="22.5" customHeight="1">
      <c r="B108" s="129" t="s">
        <v>19</v>
      </c>
      <c r="C108" s="39" t="s">
        <v>118</v>
      </c>
      <c r="D108" s="37"/>
      <c r="E108" s="37"/>
      <c r="F108" s="40"/>
      <c r="G108" s="34">
        <f>G109+G110</f>
        <v>23132</v>
      </c>
      <c r="H108" s="130" t="s">
        <v>24</v>
      </c>
    </row>
    <row r="109" spans="2:8" ht="19.5" customHeight="1">
      <c r="B109" s="129"/>
      <c r="C109" s="39" t="s">
        <v>26</v>
      </c>
      <c r="D109" s="37"/>
      <c r="E109" s="37"/>
      <c r="F109" s="40"/>
      <c r="G109" s="47">
        <v>12504</v>
      </c>
      <c r="H109" s="130"/>
    </row>
    <row r="110" spans="2:8" ht="19.5" customHeight="1">
      <c r="B110" s="129"/>
      <c r="C110" s="39" t="s">
        <v>27</v>
      </c>
      <c r="D110" s="37"/>
      <c r="E110" s="37"/>
      <c r="F110" s="40"/>
      <c r="G110" s="47">
        <v>10628</v>
      </c>
      <c r="H110" s="130"/>
    </row>
    <row r="111" spans="2:8" ht="30.75" customHeight="1">
      <c r="B111" s="36" t="s">
        <v>28</v>
      </c>
      <c r="C111" s="39" t="s">
        <v>119</v>
      </c>
      <c r="D111" s="37"/>
      <c r="E111" s="37"/>
      <c r="F111" s="40">
        <v>70000</v>
      </c>
      <c r="G111" s="40"/>
      <c r="H111" s="38"/>
    </row>
    <row r="112" spans="2:8" ht="41.25" customHeight="1">
      <c r="B112" s="129" t="s">
        <v>30</v>
      </c>
      <c r="C112" s="39" t="s">
        <v>120</v>
      </c>
      <c r="D112" s="37"/>
      <c r="E112" s="37"/>
      <c r="F112" s="40"/>
      <c r="G112" s="34">
        <f>G113+G114</f>
        <v>48100</v>
      </c>
      <c r="H112" s="130" t="s">
        <v>24</v>
      </c>
    </row>
    <row r="113" spans="2:8" ht="19.5" customHeight="1">
      <c r="B113" s="129"/>
      <c r="C113" s="72" t="s">
        <v>26</v>
      </c>
      <c r="D113" s="37"/>
      <c r="E113" s="37"/>
      <c r="F113" s="40"/>
      <c r="G113" s="47">
        <v>26000</v>
      </c>
      <c r="H113" s="130"/>
    </row>
    <row r="114" spans="2:8" ht="20.25" customHeight="1">
      <c r="B114" s="129"/>
      <c r="C114" s="39" t="s">
        <v>27</v>
      </c>
      <c r="D114" s="37"/>
      <c r="E114" s="37"/>
      <c r="F114" s="40"/>
      <c r="G114" s="47">
        <v>22100</v>
      </c>
      <c r="H114" s="130"/>
    </row>
    <row r="115" spans="2:8" ht="15.75">
      <c r="B115" s="36">
        <v>2</v>
      </c>
      <c r="C115" s="32" t="s">
        <v>121</v>
      </c>
      <c r="D115" s="37"/>
      <c r="E115" s="33" t="s">
        <v>122</v>
      </c>
      <c r="F115" s="34">
        <f>SUM(F116:F116)</f>
        <v>18000</v>
      </c>
      <c r="G115" s="34">
        <f>SUM(G116:G116)</f>
        <v>0</v>
      </c>
      <c r="H115" s="38"/>
    </row>
    <row r="116" spans="2:8" ht="30.75" customHeight="1">
      <c r="B116" s="36" t="s">
        <v>34</v>
      </c>
      <c r="C116" s="39" t="s">
        <v>123</v>
      </c>
      <c r="D116" s="37"/>
      <c r="E116" s="37"/>
      <c r="F116" s="40">
        <v>18000</v>
      </c>
      <c r="G116" s="40"/>
      <c r="H116" s="38"/>
    </row>
    <row r="117" spans="2:8" ht="23.25" customHeight="1">
      <c r="B117" s="36">
        <v>3</v>
      </c>
      <c r="C117" s="32" t="s">
        <v>124</v>
      </c>
      <c r="D117" s="37"/>
      <c r="E117" s="33" t="s">
        <v>125</v>
      </c>
      <c r="F117" s="34">
        <f>F118</f>
        <v>6500</v>
      </c>
      <c r="G117" s="34">
        <v>0</v>
      </c>
      <c r="H117" s="38"/>
    </row>
    <row r="118" spans="2:8" ht="30.75" customHeight="1">
      <c r="B118" s="36" t="s">
        <v>51</v>
      </c>
      <c r="C118" s="39" t="s">
        <v>126</v>
      </c>
      <c r="D118" s="37"/>
      <c r="E118" s="37"/>
      <c r="F118" s="40">
        <v>6500</v>
      </c>
      <c r="G118" s="40"/>
      <c r="H118" s="38"/>
    </row>
    <row r="119" spans="2:8" ht="24.75" customHeight="1">
      <c r="B119" s="36">
        <v>4</v>
      </c>
      <c r="C119" s="32" t="s">
        <v>127</v>
      </c>
      <c r="D119" s="37"/>
      <c r="E119" s="33" t="s">
        <v>128</v>
      </c>
      <c r="F119" s="34">
        <f>F120</f>
        <v>0</v>
      </c>
      <c r="G119" s="34">
        <f>G120</f>
        <v>29360</v>
      </c>
      <c r="H119" s="38"/>
    </row>
    <row r="120" spans="2:8" ht="28.5" customHeight="1">
      <c r="B120" s="36" t="s">
        <v>129</v>
      </c>
      <c r="C120" s="39" t="s">
        <v>130</v>
      </c>
      <c r="D120" s="37"/>
      <c r="E120" s="37"/>
      <c r="F120" s="40"/>
      <c r="G120" s="40">
        <v>29360</v>
      </c>
      <c r="H120" s="38"/>
    </row>
    <row r="121" spans="2:8" ht="26.25" customHeight="1">
      <c r="B121" s="36">
        <v>5</v>
      </c>
      <c r="C121" s="32" t="s">
        <v>131</v>
      </c>
      <c r="D121" s="37"/>
      <c r="E121" s="33" t="s">
        <v>132</v>
      </c>
      <c r="F121" s="34">
        <f>F122</f>
        <v>0</v>
      </c>
      <c r="G121" s="34">
        <f>G122</f>
        <v>6000</v>
      </c>
      <c r="H121" s="38"/>
    </row>
    <row r="122" spans="2:8" ht="31.5" customHeight="1">
      <c r="B122" s="36" t="s">
        <v>133</v>
      </c>
      <c r="C122" s="39" t="s">
        <v>134</v>
      </c>
      <c r="D122" s="37"/>
      <c r="E122" s="37"/>
      <c r="F122" s="40"/>
      <c r="G122" s="40">
        <v>6000</v>
      </c>
      <c r="H122" s="38"/>
    </row>
    <row r="123" spans="2:8" ht="15" hidden="1">
      <c r="B123" s="36"/>
      <c r="C123" s="39"/>
      <c r="D123" s="37"/>
      <c r="E123" s="37"/>
      <c r="F123" s="40"/>
      <c r="G123" s="40"/>
      <c r="H123" s="38"/>
    </row>
    <row r="124" spans="2:8" s="30" customFormat="1" ht="20.25" hidden="1">
      <c r="B124" s="31" t="s">
        <v>135</v>
      </c>
      <c r="C124" s="74" t="s">
        <v>136</v>
      </c>
      <c r="D124" s="63" t="s">
        <v>137</v>
      </c>
      <c r="E124" s="63"/>
      <c r="F124" s="75"/>
      <c r="G124" s="75"/>
      <c r="H124" s="35"/>
    </row>
    <row r="125" spans="2:8" s="30" customFormat="1" ht="12.75" customHeight="1" hidden="1">
      <c r="B125" s="31"/>
      <c r="C125" s="32"/>
      <c r="D125" s="33"/>
      <c r="E125" s="33"/>
      <c r="F125" s="34"/>
      <c r="G125" s="34"/>
      <c r="H125" s="35"/>
    </row>
    <row r="126" spans="2:8" ht="15.75" hidden="1">
      <c r="B126" s="36">
        <v>1</v>
      </c>
      <c r="C126" s="32" t="s">
        <v>138</v>
      </c>
      <c r="D126" s="37"/>
      <c r="E126" s="33" t="s">
        <v>139</v>
      </c>
      <c r="F126" s="34"/>
      <c r="G126" s="34"/>
      <c r="H126" s="38"/>
    </row>
    <row r="127" spans="2:8" ht="12.75" customHeight="1" hidden="1">
      <c r="B127" s="36" t="s">
        <v>19</v>
      </c>
      <c r="C127" s="76" t="s">
        <v>140</v>
      </c>
      <c r="D127" s="37"/>
      <c r="E127" s="37"/>
      <c r="F127" s="40"/>
      <c r="G127" s="40"/>
      <c r="H127" s="38"/>
    </row>
    <row r="128" spans="2:8" ht="12.75" customHeight="1" hidden="1">
      <c r="B128" s="36" t="s">
        <v>28</v>
      </c>
      <c r="C128" s="76" t="s">
        <v>141</v>
      </c>
      <c r="D128" s="37"/>
      <c r="E128" s="37"/>
      <c r="F128" s="40"/>
      <c r="G128" s="40"/>
      <c r="H128" s="38"/>
    </row>
    <row r="129" spans="2:8" s="30" customFormat="1" ht="15.75" hidden="1">
      <c r="B129" s="31" t="s">
        <v>113</v>
      </c>
      <c r="C129" s="32" t="s">
        <v>142</v>
      </c>
      <c r="D129" s="33" t="s">
        <v>143</v>
      </c>
      <c r="E129" s="33"/>
      <c r="F129" s="34">
        <f>F131</f>
        <v>0</v>
      </c>
      <c r="G129" s="34">
        <f>G131</f>
        <v>10000</v>
      </c>
      <c r="H129" s="35"/>
    </row>
    <row r="130" spans="2:8" s="30" customFormat="1" ht="12.75" customHeight="1" hidden="1">
      <c r="B130" s="31"/>
      <c r="C130" s="32"/>
      <c r="D130" s="33"/>
      <c r="E130" s="33"/>
      <c r="F130" s="34"/>
      <c r="G130" s="34"/>
      <c r="H130" s="35"/>
    </row>
    <row r="131" spans="2:8" ht="15.75" hidden="1">
      <c r="B131" s="36">
        <v>1</v>
      </c>
      <c r="C131" s="32" t="s">
        <v>144</v>
      </c>
      <c r="D131" s="37"/>
      <c r="E131" s="37" t="s">
        <v>145</v>
      </c>
      <c r="F131" s="40">
        <f>F132</f>
        <v>0</v>
      </c>
      <c r="G131" s="40">
        <f>G132</f>
        <v>10000</v>
      </c>
      <c r="H131" s="38"/>
    </row>
    <row r="132" spans="2:8" ht="12.75" customHeight="1" hidden="1">
      <c r="B132" s="36" t="s">
        <v>19</v>
      </c>
      <c r="C132" s="39" t="s">
        <v>134</v>
      </c>
      <c r="D132" s="37"/>
      <c r="E132" s="37"/>
      <c r="F132" s="40"/>
      <c r="G132" s="40">
        <v>10000</v>
      </c>
      <c r="H132" s="38"/>
    </row>
    <row r="133" spans="2:8" ht="12.75" customHeight="1" hidden="1">
      <c r="B133" s="36"/>
      <c r="C133" s="39"/>
      <c r="D133" s="37"/>
      <c r="E133" s="37"/>
      <c r="F133" s="40"/>
      <c r="G133" s="40"/>
      <c r="H133" s="38"/>
    </row>
    <row r="134" spans="2:8" s="30" customFormat="1" ht="47.25" hidden="1">
      <c r="B134" s="31" t="s">
        <v>135</v>
      </c>
      <c r="C134" s="32" t="s">
        <v>146</v>
      </c>
      <c r="D134" s="33" t="s">
        <v>147</v>
      </c>
      <c r="E134" s="33"/>
      <c r="F134" s="34" t="str">
        <f>"#ODWOŁANIE!#ODWOŁANIE!"</f>
        <v>#ODWOŁANIE!#ODWOŁANIE!</v>
      </c>
      <c r="G134" s="34" t="str">
        <f>"#ODWOŁANIE!#ODWOŁANIE!"</f>
        <v>#ODWOŁANIE!#ODWOŁANIE!</v>
      </c>
      <c r="H134" s="35"/>
    </row>
    <row r="135" spans="2:8" s="30" customFormat="1" ht="8.25" customHeight="1">
      <c r="B135" s="31"/>
      <c r="C135" s="32"/>
      <c r="D135" s="33"/>
      <c r="E135" s="33"/>
      <c r="F135" s="34"/>
      <c r="G135" s="34"/>
      <c r="H135" s="35"/>
    </row>
    <row r="136" spans="2:8" s="24" customFormat="1" ht="28.5" customHeight="1">
      <c r="B136" s="25" t="s">
        <v>135</v>
      </c>
      <c r="C136" s="26" t="s">
        <v>148</v>
      </c>
      <c r="D136" s="27" t="s">
        <v>149</v>
      </c>
      <c r="E136" s="27"/>
      <c r="F136" s="28">
        <f>F138</f>
        <v>65000</v>
      </c>
      <c r="G136" s="28">
        <f>G138</f>
        <v>51000</v>
      </c>
      <c r="H136" s="29"/>
    </row>
    <row r="137" spans="2:8" s="30" customFormat="1" ht="13.5" customHeight="1">
      <c r="B137" s="31"/>
      <c r="C137" s="32"/>
      <c r="D137" s="33"/>
      <c r="E137" s="33"/>
      <c r="F137" s="34"/>
      <c r="G137" s="34"/>
      <c r="H137" s="35"/>
    </row>
    <row r="138" spans="2:8" ht="15.75">
      <c r="B138" s="36">
        <v>1</v>
      </c>
      <c r="C138" s="32" t="s">
        <v>150</v>
      </c>
      <c r="D138" s="37"/>
      <c r="E138" s="33" t="s">
        <v>151</v>
      </c>
      <c r="F138" s="34">
        <f>F140</f>
        <v>65000</v>
      </c>
      <c r="G138" s="34">
        <f>SUM(G139:G142)</f>
        <v>51000</v>
      </c>
      <c r="H138" s="38"/>
    </row>
    <row r="139" spans="2:8" ht="30">
      <c r="B139" s="36" t="s">
        <v>19</v>
      </c>
      <c r="C139" s="39" t="s">
        <v>152</v>
      </c>
      <c r="D139" s="37"/>
      <c r="E139" s="33"/>
      <c r="F139" s="34"/>
      <c r="G139" s="40">
        <v>30000</v>
      </c>
      <c r="H139" s="38"/>
    </row>
    <row r="140" spans="2:8" ht="34.5" customHeight="1">
      <c r="B140" s="36" t="s">
        <v>28</v>
      </c>
      <c r="C140" s="39" t="s">
        <v>153</v>
      </c>
      <c r="D140" s="37"/>
      <c r="E140" s="33"/>
      <c r="F140" s="123">
        <v>65000</v>
      </c>
      <c r="G140" s="40"/>
      <c r="H140" s="38"/>
    </row>
    <row r="141" spans="2:8" ht="42.75" customHeight="1">
      <c r="B141" s="36" t="s">
        <v>30</v>
      </c>
      <c r="C141" s="39" t="s">
        <v>159</v>
      </c>
      <c r="D141" s="37"/>
      <c r="E141" s="33"/>
      <c r="F141" s="34"/>
      <c r="G141" s="40">
        <v>20000</v>
      </c>
      <c r="H141" s="38"/>
    </row>
    <row r="142" spans="2:8" ht="45">
      <c r="B142" s="129" t="s">
        <v>22</v>
      </c>
      <c r="C142" s="39" t="s">
        <v>154</v>
      </c>
      <c r="D142" s="37"/>
      <c r="E142" s="37"/>
      <c r="F142" s="40"/>
      <c r="G142" s="34">
        <f>G143+G144</f>
        <v>1000</v>
      </c>
      <c r="H142" s="130" t="s">
        <v>24</v>
      </c>
    </row>
    <row r="143" spans="2:8" ht="15">
      <c r="B143" s="129"/>
      <c r="C143" s="39" t="s">
        <v>26</v>
      </c>
      <c r="D143" s="37"/>
      <c r="E143" s="37"/>
      <c r="F143" s="40"/>
      <c r="G143" s="47">
        <v>1000</v>
      </c>
      <c r="H143" s="130"/>
    </row>
    <row r="144" spans="2:8" ht="15">
      <c r="B144" s="129"/>
      <c r="C144" s="39" t="s">
        <v>27</v>
      </c>
      <c r="D144" s="37"/>
      <c r="E144" s="37"/>
      <c r="F144" s="40"/>
      <c r="G144" s="47"/>
      <c r="H144" s="130"/>
    </row>
    <row r="145" spans="2:8" ht="12.75" customHeight="1" hidden="1">
      <c r="B145" s="36" t="s">
        <v>30</v>
      </c>
      <c r="C145" s="39"/>
      <c r="D145" s="37"/>
      <c r="E145" s="37"/>
      <c r="F145" s="40"/>
      <c r="G145" s="40"/>
      <c r="H145" s="77"/>
    </row>
    <row r="146" spans="2:8" ht="12.75" customHeight="1" hidden="1">
      <c r="B146" s="36" t="s">
        <v>43</v>
      </c>
      <c r="C146" s="39"/>
      <c r="D146" s="37"/>
      <c r="E146" s="37"/>
      <c r="F146" s="40"/>
      <c r="G146" s="40"/>
      <c r="H146" s="38"/>
    </row>
    <row r="147" spans="2:8" ht="12.75" customHeight="1" hidden="1">
      <c r="B147" s="36" t="s">
        <v>155</v>
      </c>
      <c r="C147" s="39"/>
      <c r="D147" s="78"/>
      <c r="E147" s="37"/>
      <c r="F147" s="79"/>
      <c r="G147" s="80"/>
      <c r="H147" s="35"/>
    </row>
    <row r="148" spans="1:8" ht="12.75" customHeight="1">
      <c r="A148" s="54"/>
      <c r="B148" s="64"/>
      <c r="C148" s="81"/>
      <c r="D148" s="66"/>
      <c r="E148" s="66"/>
      <c r="F148" s="82"/>
      <c r="G148" s="82"/>
      <c r="H148" s="68"/>
    </row>
    <row r="149" spans="1:8" ht="20.25" customHeight="1">
      <c r="A149" s="54"/>
      <c r="B149" s="64"/>
      <c r="C149" s="65"/>
      <c r="D149" s="66"/>
      <c r="E149" s="66"/>
      <c r="F149" s="67"/>
      <c r="G149" s="67"/>
      <c r="H149" s="68"/>
    </row>
    <row r="150" spans="1:8" ht="12.75" customHeight="1">
      <c r="A150" s="54"/>
      <c r="B150" s="64"/>
      <c r="C150" s="132" t="s">
        <v>156</v>
      </c>
      <c r="D150" s="83"/>
      <c r="E150" s="83"/>
      <c r="F150" s="133">
        <f>F12+F30+F62+F76+F88+F100+F105+F124+F136+F84</f>
        <v>1126500</v>
      </c>
      <c r="G150" s="134">
        <f>G12+G30+G76+G88+G100+G105+G124+G136+G62+G84</f>
        <v>1620585</v>
      </c>
      <c r="H150" s="68"/>
    </row>
    <row r="151" spans="1:8" ht="42.75" customHeight="1">
      <c r="A151" s="54"/>
      <c r="B151" s="64"/>
      <c r="C151" s="132"/>
      <c r="D151" s="85"/>
      <c r="E151" s="85"/>
      <c r="F151" s="133"/>
      <c r="G151" s="134"/>
      <c r="H151" s="68"/>
    </row>
    <row r="152" spans="1:8" ht="33.75" customHeight="1">
      <c r="A152" s="54"/>
      <c r="B152" s="64"/>
      <c r="C152" s="131" t="s">
        <v>157</v>
      </c>
      <c r="D152" s="131"/>
      <c r="E152" s="131"/>
      <c r="F152" s="84">
        <f>F12+F30+F62+F76+F88+F100+F105+F136</f>
        <v>1126500</v>
      </c>
      <c r="G152" s="84">
        <f>+G16+G19+G22+G25+G32+G40+G45+G48+G64+G78+G86+G109+G121+G126+G143+G139+G95+G113+G60+G119+G15+G97</f>
        <v>1267857</v>
      </c>
      <c r="H152" s="68"/>
    </row>
    <row r="153" spans="1:8" ht="29.25" customHeight="1">
      <c r="A153" s="54"/>
      <c r="B153" s="64"/>
      <c r="C153" s="131" t="s">
        <v>158</v>
      </c>
      <c r="D153" s="131"/>
      <c r="E153" s="131"/>
      <c r="F153" s="86">
        <v>0</v>
      </c>
      <c r="G153" s="86">
        <f>+G20+G23+G26+G49+G110+G144+G46+G96+G114</f>
        <v>132728</v>
      </c>
      <c r="H153" s="68"/>
    </row>
    <row r="154" spans="1:8" ht="12.75">
      <c r="A154" s="54"/>
      <c r="B154" s="64"/>
      <c r="C154" s="65"/>
      <c r="D154" s="66"/>
      <c r="E154" s="66"/>
      <c r="F154" s="67"/>
      <c r="G154" s="67">
        <f>SUM(G152:G153)</f>
        <v>1400585</v>
      </c>
      <c r="H154" s="68"/>
    </row>
    <row r="155" spans="2:8" s="54" customFormat="1" ht="12.75">
      <c r="B155" s="64"/>
      <c r="C155" s="65"/>
      <c r="D155" s="66"/>
      <c r="E155" s="66"/>
      <c r="F155" s="67"/>
      <c r="G155" s="67"/>
      <c r="H155" s="68"/>
    </row>
    <row r="156" spans="2:8" s="54" customFormat="1" ht="12.75">
      <c r="B156" s="64"/>
      <c r="C156" s="65"/>
      <c r="D156" s="66"/>
      <c r="E156" s="66"/>
      <c r="F156" s="67"/>
      <c r="G156" s="67"/>
      <c r="H156" s="68"/>
    </row>
    <row r="157" spans="2:8" s="54" customFormat="1" ht="12.75">
      <c r="B157" s="64"/>
      <c r="C157" s="65"/>
      <c r="D157" s="66"/>
      <c r="E157" s="66"/>
      <c r="F157" s="67"/>
      <c r="G157" s="67"/>
      <c r="H157" s="68"/>
    </row>
    <row r="158" spans="2:8" s="54" customFormat="1" ht="12.75">
      <c r="B158" s="64"/>
      <c r="C158" s="65"/>
      <c r="D158" s="66"/>
      <c r="E158" s="66"/>
      <c r="F158" s="67"/>
      <c r="G158" s="67"/>
      <c r="H158" s="68"/>
    </row>
    <row r="159" spans="2:8" s="54" customFormat="1" ht="12.75">
      <c r="B159" s="64"/>
      <c r="C159" s="65"/>
      <c r="D159" s="66"/>
      <c r="E159" s="66"/>
      <c r="F159" s="67"/>
      <c r="G159" s="67"/>
      <c r="H159" s="68"/>
    </row>
    <row r="160" spans="2:8" s="54" customFormat="1" ht="12.75">
      <c r="B160" s="64"/>
      <c r="C160" s="65"/>
      <c r="D160" s="66"/>
      <c r="E160" s="66"/>
      <c r="F160" s="67">
        <f>F152+F153</f>
        <v>1126500</v>
      </c>
      <c r="G160" s="67">
        <f>G152+G153</f>
        <v>1400585</v>
      </c>
      <c r="H160" s="68"/>
    </row>
    <row r="161" spans="2:8" s="54" customFormat="1" ht="12.75">
      <c r="B161" s="64"/>
      <c r="C161" s="65"/>
      <c r="D161" s="66"/>
      <c r="E161" s="66"/>
      <c r="F161" s="67"/>
      <c r="G161" s="67"/>
      <c r="H161" s="68"/>
    </row>
    <row r="162" spans="2:10" s="54" customFormat="1" ht="12.75">
      <c r="B162" s="64"/>
      <c r="C162" s="65"/>
      <c r="D162" s="66"/>
      <c r="E162" s="66"/>
      <c r="F162" s="67"/>
      <c r="G162" s="67"/>
      <c r="H162" s="68"/>
      <c r="J162" s="54" t="s">
        <v>44</v>
      </c>
    </row>
    <row r="163" spans="2:8" s="54" customFormat="1" ht="12.75">
      <c r="B163" s="64"/>
      <c r="C163" s="65"/>
      <c r="D163" s="66"/>
      <c r="E163" s="66"/>
      <c r="F163" s="67"/>
      <c r="G163" s="67"/>
      <c r="H163" s="68"/>
    </row>
    <row r="164" spans="2:8" s="54" customFormat="1" ht="12.75">
      <c r="B164" s="64"/>
      <c r="C164" s="65"/>
      <c r="D164" s="66"/>
      <c r="E164" s="66"/>
      <c r="F164" s="67"/>
      <c r="G164" s="67"/>
      <c r="H164" s="68"/>
    </row>
    <row r="165" spans="2:8" s="54" customFormat="1" ht="12.75">
      <c r="B165" s="64"/>
      <c r="C165" s="65"/>
      <c r="D165" s="66"/>
      <c r="E165" s="66"/>
      <c r="F165" s="67"/>
      <c r="G165" s="67"/>
      <c r="H165" s="68"/>
    </row>
    <row r="166" spans="2:8" s="54" customFormat="1" ht="12.75">
      <c r="B166" s="64"/>
      <c r="C166" s="65"/>
      <c r="D166" s="66"/>
      <c r="E166" s="66"/>
      <c r="F166" s="67"/>
      <c r="G166" s="67"/>
      <c r="H166" s="68"/>
    </row>
    <row r="167" spans="2:8" s="54" customFormat="1" ht="12.75">
      <c r="B167" s="64"/>
      <c r="C167" s="65"/>
      <c r="D167" s="66"/>
      <c r="E167" s="66"/>
      <c r="F167" s="67"/>
      <c r="G167" s="67"/>
      <c r="H167" s="68"/>
    </row>
    <row r="168" spans="2:8" s="54" customFormat="1" ht="12.75">
      <c r="B168" s="64"/>
      <c r="C168" s="65"/>
      <c r="D168" s="66"/>
      <c r="E168" s="66"/>
      <c r="F168" s="67"/>
      <c r="G168" s="67"/>
      <c r="H168" s="68"/>
    </row>
    <row r="169" spans="2:8" s="54" customFormat="1" ht="12.75">
      <c r="B169" s="64"/>
      <c r="C169" s="65"/>
      <c r="D169" s="66"/>
      <c r="E169" s="66"/>
      <c r="F169" s="67"/>
      <c r="G169" s="67"/>
      <c r="H169" s="68"/>
    </row>
    <row r="170" spans="2:8" s="54" customFormat="1" ht="12.75">
      <c r="B170" s="64"/>
      <c r="C170" s="65"/>
      <c r="D170" s="66"/>
      <c r="E170" s="66"/>
      <c r="F170" s="67"/>
      <c r="G170" s="67"/>
      <c r="H170" s="68"/>
    </row>
    <row r="171" spans="2:8" s="54" customFormat="1" ht="12.75">
      <c r="B171" s="64"/>
      <c r="C171" s="65"/>
      <c r="D171" s="66"/>
      <c r="E171" s="66"/>
      <c r="F171" s="67"/>
      <c r="G171" s="67"/>
      <c r="H171" s="68"/>
    </row>
    <row r="172" spans="2:8" s="54" customFormat="1" ht="12.75">
      <c r="B172" s="64"/>
      <c r="C172" s="65"/>
      <c r="D172" s="66"/>
      <c r="E172" s="66"/>
      <c r="F172" s="67"/>
      <c r="G172" s="67"/>
      <c r="H172" s="68"/>
    </row>
    <row r="173" spans="2:8" s="54" customFormat="1" ht="12.75">
      <c r="B173" s="64"/>
      <c r="C173" s="65"/>
      <c r="D173" s="66"/>
      <c r="E173" s="66"/>
      <c r="F173" s="67"/>
      <c r="G173" s="67"/>
      <c r="H173" s="68"/>
    </row>
    <row r="174" spans="2:8" s="54" customFormat="1" ht="12.75">
      <c r="B174" s="64"/>
      <c r="C174" s="65"/>
      <c r="D174" s="66"/>
      <c r="E174" s="66"/>
      <c r="F174" s="67"/>
      <c r="G174" s="67"/>
      <c r="H174" s="68"/>
    </row>
    <row r="175" spans="2:8" s="54" customFormat="1" ht="12.75">
      <c r="B175" s="64"/>
      <c r="C175" s="65"/>
      <c r="D175" s="66"/>
      <c r="E175" s="66"/>
      <c r="F175" s="67"/>
      <c r="G175" s="67"/>
      <c r="H175" s="68"/>
    </row>
    <row r="176" spans="2:8" s="54" customFormat="1" ht="12.75">
      <c r="B176" s="64"/>
      <c r="C176" s="65"/>
      <c r="D176" s="66"/>
      <c r="E176" s="66"/>
      <c r="F176" s="67"/>
      <c r="G176" s="67"/>
      <c r="H176" s="68"/>
    </row>
    <row r="177" spans="2:8" s="54" customFormat="1" ht="12.75">
      <c r="B177" s="64"/>
      <c r="C177" s="65"/>
      <c r="D177" s="66"/>
      <c r="E177" s="66"/>
      <c r="F177" s="67"/>
      <c r="G177" s="67"/>
      <c r="H177" s="68"/>
    </row>
    <row r="178" spans="2:8" s="54" customFormat="1" ht="12.75">
      <c r="B178" s="64"/>
      <c r="C178" s="65"/>
      <c r="D178" s="66"/>
      <c r="E178" s="66"/>
      <c r="F178" s="67"/>
      <c r="G178" s="67"/>
      <c r="H178" s="68"/>
    </row>
    <row r="179" spans="2:8" s="54" customFormat="1" ht="12.75">
      <c r="B179" s="64"/>
      <c r="C179" s="65"/>
      <c r="D179" s="66"/>
      <c r="E179" s="66"/>
      <c r="F179" s="67"/>
      <c r="G179" s="67"/>
      <c r="H179" s="68"/>
    </row>
    <row r="180" spans="2:8" s="54" customFormat="1" ht="12.75">
      <c r="B180" s="64"/>
      <c r="C180" s="65"/>
      <c r="D180" s="66"/>
      <c r="E180" s="66"/>
      <c r="F180" s="67"/>
      <c r="G180" s="67"/>
      <c r="H180" s="68"/>
    </row>
    <row r="181" spans="2:8" s="54" customFormat="1" ht="12.75">
      <c r="B181" s="64"/>
      <c r="C181" s="65"/>
      <c r="D181" s="66"/>
      <c r="E181" s="66"/>
      <c r="F181" s="67"/>
      <c r="G181" s="67"/>
      <c r="H181" s="68"/>
    </row>
    <row r="182" spans="2:8" s="54" customFormat="1" ht="12.75">
      <c r="B182" s="64"/>
      <c r="C182" s="65"/>
      <c r="D182" s="66"/>
      <c r="E182" s="66"/>
      <c r="F182" s="67"/>
      <c r="G182" s="67"/>
      <c r="H182" s="68"/>
    </row>
    <row r="183" spans="1:8" s="54" customFormat="1" ht="12.75">
      <c r="A183" s="1"/>
      <c r="B183" s="1"/>
      <c r="C183" s="1"/>
      <c r="D183" s="1"/>
      <c r="E183" s="1"/>
      <c r="F183" s="1"/>
      <c r="G183" s="1"/>
      <c r="H183" s="1"/>
    </row>
    <row r="184" spans="1:8" s="54" customFormat="1" ht="12.75">
      <c r="A184" s="1"/>
      <c r="B184" s="1"/>
      <c r="C184" s="1"/>
      <c r="D184" s="1"/>
      <c r="E184" s="1"/>
      <c r="F184" s="1"/>
      <c r="G184" s="1"/>
      <c r="H184" s="1"/>
    </row>
    <row r="185" spans="2:3" ht="12.75">
      <c r="B185" s="1"/>
      <c r="C185" s="1"/>
    </row>
    <row r="186" spans="2:3" ht="12.75">
      <c r="B186" s="1"/>
      <c r="C186" s="1"/>
    </row>
  </sheetData>
  <mergeCells count="39">
    <mergeCell ref="C153:E153"/>
    <mergeCell ref="C150:C151"/>
    <mergeCell ref="F150:F151"/>
    <mergeCell ref="G150:G151"/>
    <mergeCell ref="C152:E152"/>
    <mergeCell ref="B112:B114"/>
    <mergeCell ref="H112:H114"/>
    <mergeCell ref="B142:B144"/>
    <mergeCell ref="H142:H144"/>
    <mergeCell ref="B94:B96"/>
    <mergeCell ref="H94:H96"/>
    <mergeCell ref="B108:B110"/>
    <mergeCell ref="H108:H110"/>
    <mergeCell ref="B69:I69"/>
    <mergeCell ref="B72:B74"/>
    <mergeCell ref="D72:D74"/>
    <mergeCell ref="E72:E74"/>
    <mergeCell ref="F72:G73"/>
    <mergeCell ref="H72:H74"/>
    <mergeCell ref="B47:B49"/>
    <mergeCell ref="H47:H49"/>
    <mergeCell ref="B66:C66"/>
    <mergeCell ref="B67:C67"/>
    <mergeCell ref="B24:B26"/>
    <mergeCell ref="H24:H26"/>
    <mergeCell ref="B44:B46"/>
    <mergeCell ref="H44:H46"/>
    <mergeCell ref="B17:B20"/>
    <mergeCell ref="H17:H20"/>
    <mergeCell ref="B21:B23"/>
    <mergeCell ref="H21:H23"/>
    <mergeCell ref="B2:C2"/>
    <mergeCell ref="B3:C3"/>
    <mergeCell ref="B5:I5"/>
    <mergeCell ref="B8:B10"/>
    <mergeCell ref="D8:D10"/>
    <mergeCell ref="E8:E10"/>
    <mergeCell ref="F8:G9"/>
    <mergeCell ref="H8:H10"/>
  </mergeCells>
  <printOptions horizontalCentered="1"/>
  <pageMargins left="0.5902777777777778" right="0.5902777777777778" top="0.36" bottom="0.5902777777777778" header="0.25" footer="0.5118055555555555"/>
  <pageSetup horizontalDpi="300" verticalDpi="300" orientation="portrait" paperSize="9" scale="47" r:id="rId1"/>
  <rowBreaks count="2" manualBreakCount="2">
    <brk id="6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2:M21"/>
  <sheetViews>
    <sheetView zoomScale="75" zoomScaleNormal="75" workbookViewId="0" topLeftCell="A1">
      <selection activeCell="A6" sqref="A6"/>
    </sheetView>
  </sheetViews>
  <sheetFormatPr defaultColWidth="9.00390625" defaultRowHeight="12.75"/>
  <cols>
    <col min="1" max="1" width="9.875" style="1" customWidth="1"/>
    <col min="2" max="2" width="2.00390625" style="1" customWidth="1"/>
    <col min="3" max="3" width="4.75390625" style="1" customWidth="1"/>
    <col min="4" max="4" width="69.00390625" style="1" customWidth="1"/>
    <col min="5" max="5" width="9.75390625" style="1" customWidth="1"/>
    <col min="6" max="6" width="12.875" style="1" customWidth="1"/>
    <col min="7" max="8" width="16.75390625" style="1" customWidth="1"/>
    <col min="9" max="9" width="18.375" style="1" customWidth="1"/>
    <col min="10" max="10" width="4.875" style="1" customWidth="1"/>
    <col min="11" max="13" width="12.375" style="1" customWidth="1"/>
    <col min="14" max="16384" width="12.25390625" style="1" customWidth="1"/>
  </cols>
  <sheetData>
    <row r="2" spans="9:10" ht="9" customHeight="1">
      <c r="I2" s="136"/>
      <c r="J2" s="136"/>
    </row>
    <row r="3" spans="3:13" ht="12.75" customHeight="1">
      <c r="C3" s="87"/>
      <c r="D3" s="8"/>
      <c r="E3" s="6"/>
      <c r="F3" s="6"/>
      <c r="G3" s="7"/>
      <c r="H3" s="7"/>
      <c r="I3" s="8"/>
      <c r="J3" s="8"/>
      <c r="K3" s="8"/>
      <c r="L3" s="8"/>
      <c r="M3" s="8"/>
    </row>
    <row r="4" spans="3:13" ht="13.5" customHeight="1">
      <c r="C4" s="137" t="s">
        <v>0</v>
      </c>
      <c r="D4" s="137"/>
      <c r="E4" s="137"/>
      <c r="F4" s="137"/>
      <c r="G4" s="7"/>
      <c r="H4" s="88"/>
      <c r="I4" s="89" t="s">
        <v>160</v>
      </c>
      <c r="J4" s="90">
        <v>3</v>
      </c>
      <c r="K4" s="8"/>
      <c r="L4" s="8"/>
      <c r="M4" s="8"/>
    </row>
    <row r="5" spans="3:13" ht="15">
      <c r="C5" s="137" t="s">
        <v>161</v>
      </c>
      <c r="D5" s="137"/>
      <c r="E5" s="6"/>
      <c r="F5" s="6"/>
      <c r="G5" s="7"/>
      <c r="H5" s="7"/>
      <c r="I5" s="11" t="s">
        <v>162</v>
      </c>
      <c r="J5" s="91">
        <v>1</v>
      </c>
      <c r="K5" s="8"/>
      <c r="L5" s="8"/>
      <c r="M5" s="8"/>
    </row>
    <row r="6" spans="3:13" ht="15">
      <c r="C6" s="87"/>
      <c r="D6" s="8"/>
      <c r="E6" s="6"/>
      <c r="F6" s="6"/>
      <c r="G6" s="7"/>
      <c r="H6" s="7"/>
      <c r="I6" s="11"/>
      <c r="J6" s="91"/>
      <c r="K6" s="8"/>
      <c r="L6" s="8"/>
      <c r="M6" s="8"/>
    </row>
    <row r="7" spans="3:13" ht="12.75">
      <c r="C7" s="138" t="s">
        <v>163</v>
      </c>
      <c r="D7" s="138"/>
      <c r="E7" s="138"/>
      <c r="F7" s="138"/>
      <c r="G7" s="138"/>
      <c r="H7" s="138"/>
      <c r="I7" s="138"/>
      <c r="J7" s="138"/>
      <c r="K7" s="8"/>
      <c r="L7" s="8"/>
      <c r="M7" s="8"/>
    </row>
    <row r="8" spans="3:13" ht="33" customHeight="1" thickBot="1">
      <c r="C8" s="138"/>
      <c r="D8" s="138"/>
      <c r="E8" s="138"/>
      <c r="F8" s="138"/>
      <c r="G8" s="138"/>
      <c r="H8" s="138"/>
      <c r="I8" s="138"/>
      <c r="J8" s="138"/>
      <c r="K8" s="13"/>
      <c r="L8" s="13"/>
      <c r="M8" s="13"/>
    </row>
    <row r="9" spans="3:13" ht="19.5" customHeight="1" thickBot="1">
      <c r="C9" s="94" t="s">
        <v>4</v>
      </c>
      <c r="D9" s="92" t="s">
        <v>5</v>
      </c>
      <c r="E9" s="126" t="s">
        <v>164</v>
      </c>
      <c r="F9" s="127" t="s">
        <v>7</v>
      </c>
      <c r="G9" s="128" t="s">
        <v>8</v>
      </c>
      <c r="H9" s="128"/>
      <c r="I9" s="94" t="s">
        <v>9</v>
      </c>
      <c r="J9" s="95"/>
      <c r="K9" s="13"/>
      <c r="L9" s="13"/>
      <c r="M9" s="13"/>
    </row>
    <row r="10" spans="3:13" ht="18" customHeight="1" thickBot="1">
      <c r="C10" s="94"/>
      <c r="D10" s="96" t="s">
        <v>10</v>
      </c>
      <c r="E10" s="126"/>
      <c r="F10" s="127"/>
      <c r="G10" s="128"/>
      <c r="H10" s="128"/>
      <c r="I10" s="94"/>
      <c r="J10" s="95"/>
      <c r="K10" s="13"/>
      <c r="L10" s="13"/>
      <c r="M10" s="13"/>
    </row>
    <row r="11" spans="3:13" ht="17.25" customHeight="1" thickBot="1">
      <c r="C11" s="94"/>
      <c r="D11" s="97" t="s">
        <v>11</v>
      </c>
      <c r="E11" s="126"/>
      <c r="F11" s="127"/>
      <c r="G11" s="18" t="s">
        <v>12</v>
      </c>
      <c r="H11" s="18" t="s">
        <v>13</v>
      </c>
      <c r="I11" s="94"/>
      <c r="J11" s="13"/>
      <c r="K11" s="13"/>
      <c r="L11" s="13"/>
      <c r="M11" s="13"/>
    </row>
    <row r="12" spans="3:13" ht="33.75" customHeight="1">
      <c r="C12" s="98" t="s">
        <v>14</v>
      </c>
      <c r="D12" s="32" t="s">
        <v>146</v>
      </c>
      <c r="E12" s="99" t="s">
        <v>147</v>
      </c>
      <c r="F12" s="99"/>
      <c r="G12" s="34">
        <f>G13</f>
        <v>0</v>
      </c>
      <c r="H12" s="34">
        <f>H13</f>
        <v>610000</v>
      </c>
      <c r="I12" s="100"/>
      <c r="J12" s="13"/>
      <c r="K12" s="13"/>
      <c r="L12" s="13"/>
      <c r="M12" s="13"/>
    </row>
    <row r="13" spans="3:13" ht="30.75" customHeight="1">
      <c r="C13" s="101">
        <v>1</v>
      </c>
      <c r="D13" s="102" t="s">
        <v>165</v>
      </c>
      <c r="E13" s="103"/>
      <c r="F13" s="104" t="s">
        <v>166</v>
      </c>
      <c r="G13" s="105">
        <f>SUM(G14:G18)</f>
        <v>0</v>
      </c>
      <c r="H13" s="105">
        <f>SUM(H14:H18)</f>
        <v>610000</v>
      </c>
      <c r="I13" s="106"/>
      <c r="J13" s="13"/>
      <c r="K13" s="13"/>
      <c r="L13" s="13"/>
      <c r="M13" s="13"/>
    </row>
    <row r="14" spans="3:9" ht="33.75" customHeight="1">
      <c r="C14" s="107" t="s">
        <v>19</v>
      </c>
      <c r="D14" s="108" t="s">
        <v>167</v>
      </c>
      <c r="E14" s="108"/>
      <c r="F14" s="109"/>
      <c r="G14" s="110"/>
      <c r="H14" s="110">
        <v>130000</v>
      </c>
      <c r="I14" s="111"/>
    </row>
    <row r="15" spans="3:13" ht="34.5" customHeight="1">
      <c r="C15" s="107" t="s">
        <v>28</v>
      </c>
      <c r="D15" s="108" t="s">
        <v>168</v>
      </c>
      <c r="E15" s="112"/>
      <c r="F15" s="41"/>
      <c r="G15" s="110"/>
      <c r="H15" s="110">
        <v>35000</v>
      </c>
      <c r="I15" s="111"/>
      <c r="J15" s="8"/>
      <c r="K15" s="8"/>
      <c r="L15" s="8"/>
      <c r="M15" s="8"/>
    </row>
    <row r="16" spans="3:13" ht="51" customHeight="1">
      <c r="C16" s="107" t="s">
        <v>30</v>
      </c>
      <c r="D16" s="39" t="s">
        <v>169</v>
      </c>
      <c r="E16" s="112"/>
      <c r="F16" s="41"/>
      <c r="G16" s="110"/>
      <c r="H16" s="110">
        <v>20000</v>
      </c>
      <c r="I16" s="111"/>
      <c r="J16" s="8"/>
      <c r="K16" s="8"/>
      <c r="L16" s="8"/>
      <c r="M16" s="8"/>
    </row>
    <row r="17" spans="3:13" ht="48" customHeight="1">
      <c r="C17" s="107" t="s">
        <v>43</v>
      </c>
      <c r="D17" s="112" t="s">
        <v>170</v>
      </c>
      <c r="E17" s="112"/>
      <c r="F17" s="41"/>
      <c r="G17" s="52"/>
      <c r="H17" s="113">
        <v>25000</v>
      </c>
      <c r="I17" s="114"/>
      <c r="J17" s="8"/>
      <c r="K17" s="8"/>
      <c r="L17" s="8"/>
      <c r="M17" s="8"/>
    </row>
    <row r="18" spans="3:13" ht="48" customHeight="1">
      <c r="C18" s="107" t="s">
        <v>155</v>
      </c>
      <c r="D18" s="112" t="s">
        <v>171</v>
      </c>
      <c r="E18" s="112"/>
      <c r="F18" s="41"/>
      <c r="G18" s="52"/>
      <c r="H18" s="113">
        <v>400000</v>
      </c>
      <c r="I18" s="115"/>
      <c r="J18" s="8"/>
      <c r="K18" s="8"/>
      <c r="L18" s="8"/>
      <c r="M18" s="8"/>
    </row>
    <row r="19" spans="3:9" ht="4.5" customHeight="1" thickBot="1">
      <c r="C19" s="135"/>
      <c r="D19" s="135"/>
      <c r="E19" s="135"/>
      <c r="F19" s="135"/>
      <c r="G19" s="116"/>
      <c r="H19" s="117"/>
      <c r="I19" s="118"/>
    </row>
    <row r="20" ht="19.5" customHeight="1" thickBot="1"/>
    <row r="21" spans="4:10" s="3" customFormat="1" ht="24" customHeight="1" thickBot="1">
      <c r="D21" s="119" t="s">
        <v>156</v>
      </c>
      <c r="E21" s="120"/>
      <c r="F21" s="120"/>
      <c r="G21" s="121">
        <f>G12</f>
        <v>0</v>
      </c>
      <c r="H21" s="121">
        <f>H12</f>
        <v>610000</v>
      </c>
      <c r="J21" s="122"/>
    </row>
  </sheetData>
  <mergeCells count="10">
    <mergeCell ref="I2:J2"/>
    <mergeCell ref="C4:F4"/>
    <mergeCell ref="C5:D5"/>
    <mergeCell ref="C7:J8"/>
    <mergeCell ref="I9:I11"/>
    <mergeCell ref="C19:F19"/>
    <mergeCell ref="C9:C11"/>
    <mergeCell ref="E9:E11"/>
    <mergeCell ref="F9:F11"/>
    <mergeCell ref="G9:H10"/>
  </mergeCells>
  <printOptions/>
  <pageMargins left="0.75" right="0.26" top="1" bottom="1" header="0.5" footer="0.5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2008-07-17T09:25:45Z</cp:lastPrinted>
  <dcterms:modified xsi:type="dcterms:W3CDTF">2008-07-17T10:02:34Z</dcterms:modified>
  <cp:category/>
  <cp:version/>
  <cp:contentType/>
  <cp:contentStatus/>
</cp:coreProperties>
</file>