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ealizacja za IIkw 2010" sheetId="1" r:id="rId1"/>
  </sheets>
  <definedNames/>
  <calcPr fullCalcOnLoad="1"/>
</workbook>
</file>

<file path=xl/sharedStrings.xml><?xml version="1.0" encoding="utf-8"?>
<sst xmlns="http://schemas.openxmlformats.org/spreadsheetml/2006/main" count="396" uniqueCount="155">
  <si>
    <t>Dział</t>
  </si>
  <si>
    <t>Kwota              dochodów</t>
  </si>
  <si>
    <t>planowanych</t>
  </si>
  <si>
    <t>zrealizowanych</t>
  </si>
  <si>
    <t>bieżących</t>
  </si>
  <si>
    <t>majątkowych</t>
  </si>
  <si>
    <t>% realizacji</t>
  </si>
  <si>
    <t>w tym zlec. z zakresu admin. rządowej</t>
  </si>
  <si>
    <t xml:space="preserve">                OGÓŁEM  DOCHODY</t>
  </si>
  <si>
    <t xml:space="preserve">  w tym :</t>
  </si>
  <si>
    <t>A</t>
  </si>
  <si>
    <t xml:space="preserve">dochody własne                                        </t>
  </si>
  <si>
    <t xml:space="preserve">   z tego udziały gminy w dochodach budżetu państwa           </t>
  </si>
  <si>
    <t>B</t>
  </si>
  <si>
    <t xml:space="preserve">dotacje                                                               </t>
  </si>
  <si>
    <t>C</t>
  </si>
  <si>
    <t xml:space="preserve">subwencja ogólna                                              </t>
  </si>
  <si>
    <t>x</t>
  </si>
  <si>
    <t xml:space="preserve">                                         RAZEM</t>
  </si>
  <si>
    <t>Rozdział</t>
  </si>
  <si>
    <t>Paragraf</t>
  </si>
  <si>
    <t>nazwa</t>
  </si>
  <si>
    <t>cyfry</t>
  </si>
  <si>
    <t>Kwota                           dochodów</t>
  </si>
  <si>
    <t>Realizacja prognozowanych dochodów za I półrocze 2010 roku</t>
  </si>
  <si>
    <t>010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</si>
  <si>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</si>
  <si>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</si>
  <si>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</si>
  <si>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</si>
  <si>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</si>
  <si>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</si>
  <si>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</si>
  <si>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</si>
  <si>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</si>
  <si>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</si>
  <si>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</si>
  <si>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</si>
  <si>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</si>
  <si>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dział. gosp. os. fiz. opłacany w formie karty podatk.</t>
  </si>
  <si>
    <t>0360</t>
  </si>
  <si>
    <t>Podatek od spadków i darowizn</t>
  </si>
  <si>
    <t>0400</t>
  </si>
  <si>
    <t>Wpływy z opłaty produktowejowej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</si>
  <si>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</si>
  <si>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</si>
  <si>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</si>
  <si>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</si>
  <si>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</si>
  <si>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</si>
  <si>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0480</t>
  </si>
  <si>
    <t>Wpływy z opłat za zezwolenia na sprzedaż alkoholu</t>
  </si>
  <si>
    <t>0500</t>
  </si>
  <si>
    <t>Podatek od czynności cywilnoprawnych</t>
  </si>
  <si>
    <t>0570</t>
  </si>
  <si>
    <t>Grzywny, mandaty i inne kary pieniężne od osób fizycznych</t>
  </si>
  <si>
    <t>0580</t>
  </si>
  <si>
    <t>Grzywny i inne kary pieniężne od osób prawnych i innych …</t>
  </si>
  <si>
    <t>0590</t>
  </si>
  <si>
    <t>Wpływy z opłat za licencje i koncesje</t>
  </si>
  <si>
    <t>0690</t>
  </si>
  <si>
    <t>Wpływy z różnych opłat</t>
  </si>
  <si>
    <t>0750</t>
  </si>
  <si>
    <t>Dochody z najmu i dzierżawy składników majątkowych ....</t>
  </si>
  <si>
    <t>0770</t>
  </si>
  <si>
    <t>Wpłaty z tytułu odpłatnego nabycia prawa własności nieruchom.</t>
  </si>
  <si>
    <t>0830</t>
  </si>
  <si>
    <t>Wpływy z usług</t>
  </si>
  <si>
    <t>0910</t>
  </si>
  <si>
    <t>Odsetki od nieterminowych wpłat z tytułu podatków i opłat</t>
  </si>
  <si>
    <t>0920</t>
  </si>
  <si>
    <t>Pozostałe odsetki</t>
  </si>
  <si>
    <t>0960</t>
  </si>
  <si>
    <t>Otrzymane spadki,zapisyi darowizny w postaci pieniężnej</t>
  </si>
  <si>
    <t>0970</t>
  </si>
  <si>
    <t>Wpływy z różnych dochodów</t>
  </si>
  <si>
    <t>2010</t>
  </si>
  <si>
    <t>Dotacje cel. .. na zad. bieżące z zakresu admin.rządowej oraz  ...</t>
  </si>
  <si>
    <t>2030</t>
  </si>
  <si>
    <t xml:space="preserve">Dotacje cel. .. na realiz. własnych zadań bieżących gmin ... </t>
  </si>
  <si>
    <t>2310</t>
  </si>
  <si>
    <t xml:space="preserve">Dotacje cel. .. otrzymane z gminy .. na podst. porozumień ...  </t>
  </si>
  <si>
    <t>2320</t>
  </si>
  <si>
    <t xml:space="preserve">Dotacje cel. .. otrzymane z powiatu  .. na podst. porozumień ...  </t>
  </si>
  <si>
    <t>2360</t>
  </si>
  <si>
    <t xml:space="preserve">Dochody j.s.t zw. z realizacją zadań z zakresu adm. rządowej </t>
  </si>
  <si>
    <t>2440</t>
  </si>
  <si>
    <t>Dotacje otrzymane z funduszy celowych na realizację zadań ....</t>
  </si>
  <si>
    <t>2920</t>
  </si>
  <si>
    <t>Subwencje ogólne z budżetu państwa</t>
  </si>
  <si>
    <t>Środki na dofinansowanie własnych inwestycji ... z innych źródeł</t>
  </si>
  <si>
    <t>6330</t>
  </si>
  <si>
    <t>Dot. cel. otrzym. z budż. państwa na realiz. inwest.i zak.inwest.</t>
  </si>
  <si>
    <t>01010</t>
  </si>
  <si>
    <t>6297</t>
  </si>
  <si>
    <t>01095</t>
  </si>
  <si>
    <t>Dotacje cel. .. na zad. bieżące z zakresu admin.rządowej oraz...</t>
  </si>
  <si>
    <t>600</t>
  </si>
  <si>
    <t>60016</t>
  </si>
  <si>
    <t>700</t>
  </si>
  <si>
    <t>70005</t>
  </si>
  <si>
    <t>2708</t>
  </si>
  <si>
    <t>Środki na dofinansow własnych zadań bieżących..z innych źród</t>
  </si>
  <si>
    <t>6298</t>
  </si>
  <si>
    <t>750</t>
  </si>
  <si>
    <t>75011</t>
  </si>
  <si>
    <t>75023</t>
  </si>
  <si>
    <t>751</t>
  </si>
  <si>
    <t>75101</t>
  </si>
  <si>
    <t>75107</t>
  </si>
  <si>
    <t>754</t>
  </si>
  <si>
    <t>75414</t>
  </si>
  <si>
    <t>75478</t>
  </si>
  <si>
    <t>756</t>
  </si>
  <si>
    <t>75618</t>
  </si>
  <si>
    <t>75615</t>
  </si>
  <si>
    <t>75616</t>
  </si>
  <si>
    <t>75621</t>
  </si>
  <si>
    <t>758</t>
  </si>
  <si>
    <t>75801</t>
  </si>
  <si>
    <t>75807</t>
  </si>
  <si>
    <t>Lp</t>
  </si>
  <si>
    <t>801</t>
  </si>
  <si>
    <t>80101</t>
  </si>
  <si>
    <t>926</t>
  </si>
  <si>
    <t>92601</t>
  </si>
  <si>
    <t>900</t>
  </si>
  <si>
    <t>90020</t>
  </si>
  <si>
    <t>90019</t>
  </si>
  <si>
    <t>854</t>
  </si>
  <si>
    <t>85412</t>
  </si>
  <si>
    <t>85415</t>
  </si>
  <si>
    <t>852</t>
  </si>
  <si>
    <t>85212</t>
  </si>
  <si>
    <t>85213</t>
  </si>
  <si>
    <t>85214</t>
  </si>
  <si>
    <t>85216</t>
  </si>
  <si>
    <t>85219</t>
  </si>
  <si>
    <t>85228</t>
  </si>
  <si>
    <t>85278</t>
  </si>
  <si>
    <t>85295</t>
  </si>
  <si>
    <t>Dotacje cel. ..w ramach programów finans z udz śr europ …</t>
  </si>
  <si>
    <t>2007</t>
  </si>
  <si>
    <t>2009</t>
  </si>
  <si>
    <t>80104</t>
  </si>
  <si>
    <t>80110</t>
  </si>
  <si>
    <t>80148</t>
  </si>
  <si>
    <t>80195</t>
  </si>
  <si>
    <t>100</t>
  </si>
  <si>
    <t>10006</t>
  </si>
  <si>
    <t>75601</t>
  </si>
  <si>
    <t>0490</t>
  </si>
  <si>
    <t>Wpływy z innych lokalnych opłat pobieranych przez jst …</t>
  </si>
  <si>
    <t>75814</t>
  </si>
  <si>
    <t>80114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</si>
</sst>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Dashed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 shrinkToFit="1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 shrinkToFit="1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3" fillId="0" borderId="27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 horizontal="right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49" fontId="0" fillId="0" borderId="30" xfId="0" applyNumberForma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49" fontId="0" fillId="0" borderId="32" xfId="0" applyNumberFormat="1" applyBorder="1" applyAlignment="1">
      <alignment horizontal="center" vertical="center"/>
    </xf>
    <xf numFmtId="49" fontId="0" fillId="0" borderId="22" xfId="0" applyNumberFormat="1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4" fontId="10" fillId="0" borderId="27" xfId="0" applyNumberFormat="1" applyFont="1" applyBorder="1" applyAlignment="1">
      <alignment vertical="center"/>
    </xf>
    <xf numFmtId="4" fontId="10" fillId="0" borderId="3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3" fillId="0" borderId="43" xfId="0" applyFont="1" applyBorder="1" applyAlignment="1">
      <alignment vertical="center" textRotation="60"/>
    </xf>
    <xf numFmtId="0" fontId="3" fillId="0" borderId="44" xfId="0" applyFont="1" applyBorder="1" applyAlignment="1">
      <alignment vertical="center" textRotation="60"/>
    </xf>
    <xf numFmtId="0" fontId="0" fillId="0" borderId="45" xfId="0" applyBorder="1" applyAlignment="1">
      <alignment vertical="center" textRotation="6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5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6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 horizontal="center" vertical="center"/>
    </xf>
    <xf numFmtId="4" fontId="7" fillId="0" borderId="56" xfId="0" applyNumberFormat="1" applyFont="1" applyBorder="1" applyAlignment="1">
      <alignment horizontal="center" vertical="center"/>
    </xf>
    <xf numFmtId="3" fontId="0" fillId="0" borderId="53" xfId="0" applyNumberFormat="1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53" xfId="0" applyNumberFormat="1" applyFont="1" applyBorder="1" applyAlignment="1">
      <alignment vertical="center"/>
    </xf>
    <xf numFmtId="0" fontId="3" fillId="0" borderId="43" xfId="0" applyFont="1" applyBorder="1" applyAlignment="1">
      <alignment horizontal="center" vertical="center" textRotation="60"/>
    </xf>
    <xf numFmtId="0" fontId="3" fillId="0" borderId="44" xfId="0" applyFont="1" applyBorder="1" applyAlignment="1">
      <alignment horizontal="center" vertical="center" textRotation="60"/>
    </xf>
    <xf numFmtId="0" fontId="3" fillId="0" borderId="45" xfId="0" applyFont="1" applyBorder="1" applyAlignment="1">
      <alignment horizontal="center" vertical="center" textRotation="60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4" xfId="0" applyFont="1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3"/>
  <sheetViews>
    <sheetView tabSelected="1" zoomScalePageLayoutView="0" workbookViewId="0" topLeftCell="A43">
      <selection activeCell="K85" sqref="K85"/>
    </sheetView>
  </sheetViews>
  <sheetFormatPr defaultColWidth="9.00390625" defaultRowHeight="12.75"/>
  <cols>
    <col min="1" max="1" width="19.00390625" style="0" customWidth="1"/>
    <col min="2" max="2" width="3.625" style="0" customWidth="1"/>
    <col min="3" max="3" width="5.00390625" style="0" customWidth="1"/>
    <col min="4" max="4" width="6.25390625" style="0" customWidth="1"/>
    <col min="5" max="5" width="5.25390625" style="0" customWidth="1"/>
    <col min="6" max="6" width="54.25390625" style="0" customWidth="1"/>
    <col min="7" max="7" width="14.625" style="0" customWidth="1"/>
    <col min="8" max="8" width="15.875" style="0" customWidth="1"/>
    <col min="9" max="9" width="14.75390625" style="0" customWidth="1"/>
    <col min="10" max="10" width="8.375" style="0" customWidth="1"/>
    <col min="11" max="11" width="12.375" style="0" customWidth="1"/>
    <col min="12" max="12" width="8.375" style="0" customWidth="1"/>
    <col min="13" max="13" width="11.25390625" style="0" customWidth="1"/>
    <col min="14" max="14" width="2.625" style="0" customWidth="1"/>
    <col min="16" max="16" width="2.375" style="0" customWidth="1"/>
  </cols>
  <sheetData>
    <row r="1" spans="2:12" ht="3.75" customHeight="1">
      <c r="B1" s="68"/>
      <c r="C1" s="68"/>
      <c r="D1" s="68"/>
      <c r="E1" s="68"/>
      <c r="F1" s="68"/>
      <c r="G1" s="1"/>
      <c r="H1" s="1"/>
      <c r="I1" s="1"/>
      <c r="J1" s="1"/>
      <c r="K1" s="1"/>
      <c r="L1" s="1"/>
    </row>
    <row r="2" spans="2:13" ht="47.25" customHeight="1" thickBot="1">
      <c r="B2" s="69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3" ht="19.5" customHeight="1" thickBot="1">
      <c r="B3" s="71" t="s">
        <v>121</v>
      </c>
      <c r="C3" s="74" t="s">
        <v>0</v>
      </c>
      <c r="D3" s="107" t="s">
        <v>19</v>
      </c>
      <c r="E3" s="110" t="s">
        <v>20</v>
      </c>
      <c r="F3" s="111"/>
      <c r="G3" s="77" t="s">
        <v>23</v>
      </c>
      <c r="H3" s="78"/>
      <c r="I3" s="78"/>
      <c r="J3" s="78"/>
      <c r="K3" s="78"/>
      <c r="L3" s="78"/>
      <c r="M3" s="79"/>
    </row>
    <row r="4" spans="2:13" ht="12.75" customHeight="1" thickBot="1">
      <c r="B4" s="72"/>
      <c r="C4" s="75"/>
      <c r="D4" s="108"/>
      <c r="E4" s="112"/>
      <c r="F4" s="113"/>
      <c r="G4" s="65" t="s">
        <v>2</v>
      </c>
      <c r="H4" s="66"/>
      <c r="I4" s="65" t="s">
        <v>3</v>
      </c>
      <c r="J4" s="67"/>
      <c r="K4" s="67"/>
      <c r="L4" s="67"/>
      <c r="M4" s="66"/>
    </row>
    <row r="5" spans="2:13" ht="33.75" customHeight="1" thickBot="1">
      <c r="B5" s="73"/>
      <c r="C5" s="76"/>
      <c r="D5" s="109"/>
      <c r="E5" s="27" t="s">
        <v>22</v>
      </c>
      <c r="F5" s="28" t="s">
        <v>21</v>
      </c>
      <c r="G5" s="29" t="s">
        <v>4</v>
      </c>
      <c r="H5" s="26" t="s">
        <v>5</v>
      </c>
      <c r="I5" s="29" t="s">
        <v>4</v>
      </c>
      <c r="J5" s="4" t="s">
        <v>6</v>
      </c>
      <c r="K5" s="30" t="s">
        <v>5</v>
      </c>
      <c r="L5" s="6" t="s">
        <v>6</v>
      </c>
      <c r="M5" s="7" t="s">
        <v>7</v>
      </c>
    </row>
    <row r="6" spans="2:13" ht="5.25" customHeight="1" thickBot="1">
      <c r="B6" s="116"/>
      <c r="C6" s="80"/>
      <c r="D6" s="80"/>
      <c r="E6" s="80"/>
      <c r="F6" s="80"/>
      <c r="G6" s="80"/>
      <c r="H6" s="80"/>
      <c r="I6" s="80"/>
      <c r="J6" s="80"/>
      <c r="K6" s="80"/>
      <c r="L6" s="80"/>
      <c r="M6" s="117"/>
    </row>
    <row r="7" spans="2:13" ht="12.75">
      <c r="B7" s="49">
        <v>1</v>
      </c>
      <c r="C7" s="50" t="s">
        <v>25</v>
      </c>
      <c r="D7" s="50" t="s">
        <v>93</v>
      </c>
      <c r="E7" s="51" t="s">
        <v>62</v>
      </c>
      <c r="F7" s="52" t="s">
        <v>63</v>
      </c>
      <c r="G7" s="53">
        <v>500</v>
      </c>
      <c r="H7" s="54"/>
      <c r="I7" s="53"/>
      <c r="J7" s="54">
        <f>I7*100/G7</f>
        <v>0</v>
      </c>
      <c r="K7" s="53"/>
      <c r="L7" s="54"/>
      <c r="M7" s="55"/>
    </row>
    <row r="8" spans="2:13" ht="12.75">
      <c r="B8" s="39">
        <f aca="true" t="shared" si="0" ref="B8:B96">B7+1</f>
        <v>2</v>
      </c>
      <c r="C8" s="40" t="s">
        <v>25</v>
      </c>
      <c r="D8" s="40" t="s">
        <v>93</v>
      </c>
      <c r="E8" s="36" t="s">
        <v>94</v>
      </c>
      <c r="F8" s="32" t="s">
        <v>90</v>
      </c>
      <c r="G8" s="8"/>
      <c r="H8" s="9">
        <v>8181110</v>
      </c>
      <c r="I8" s="8"/>
      <c r="J8" s="9"/>
      <c r="K8" s="8"/>
      <c r="L8" s="9">
        <f>K8*100/H8</f>
        <v>0</v>
      </c>
      <c r="M8" s="10"/>
    </row>
    <row r="9" spans="2:13" ht="12.75">
      <c r="B9" s="39">
        <f t="shared" si="0"/>
        <v>3</v>
      </c>
      <c r="C9" s="40" t="s">
        <v>25</v>
      </c>
      <c r="D9" s="40" t="s">
        <v>95</v>
      </c>
      <c r="E9" s="36" t="s">
        <v>76</v>
      </c>
      <c r="F9" s="32" t="s">
        <v>96</v>
      </c>
      <c r="G9" s="8">
        <v>39473.83</v>
      </c>
      <c r="H9" s="9"/>
      <c r="I9" s="8">
        <v>39473.83</v>
      </c>
      <c r="J9" s="9">
        <f aca="true" t="shared" si="1" ref="J9:J52">I9*100/G9</f>
        <v>100</v>
      </c>
      <c r="K9" s="8"/>
      <c r="L9" s="9"/>
      <c r="M9" s="10">
        <f>I9</f>
        <v>39473.83</v>
      </c>
    </row>
    <row r="10" spans="2:13" ht="12.75">
      <c r="B10" s="39">
        <f t="shared" si="0"/>
        <v>4</v>
      </c>
      <c r="C10" s="40" t="s">
        <v>148</v>
      </c>
      <c r="D10" s="40" t="s">
        <v>149</v>
      </c>
      <c r="E10" s="36" t="s">
        <v>58</v>
      </c>
      <c r="F10" s="33" t="s">
        <v>59</v>
      </c>
      <c r="G10" s="8"/>
      <c r="H10" s="9"/>
      <c r="I10" s="8">
        <v>577.5</v>
      </c>
      <c r="J10" s="9"/>
      <c r="K10" s="8"/>
      <c r="L10" s="9"/>
      <c r="M10" s="10"/>
    </row>
    <row r="11" spans="2:13" ht="12.75">
      <c r="B11" s="39">
        <f t="shared" si="0"/>
        <v>5</v>
      </c>
      <c r="C11" s="40" t="s">
        <v>97</v>
      </c>
      <c r="D11" s="40" t="s">
        <v>98</v>
      </c>
      <c r="E11" s="36" t="s">
        <v>74</v>
      </c>
      <c r="F11" s="32" t="s">
        <v>75</v>
      </c>
      <c r="G11" s="8">
        <v>1500</v>
      </c>
      <c r="H11" s="9"/>
      <c r="I11" s="8"/>
      <c r="J11" s="9">
        <f t="shared" si="1"/>
        <v>0</v>
      </c>
      <c r="K11" s="8"/>
      <c r="L11" s="9"/>
      <c r="M11" s="10"/>
    </row>
    <row r="12" spans="2:13" ht="12.75">
      <c r="B12" s="39">
        <f t="shared" si="0"/>
        <v>6</v>
      </c>
      <c r="C12" s="40" t="s">
        <v>99</v>
      </c>
      <c r="D12" s="40" t="s">
        <v>100</v>
      </c>
      <c r="E12" s="36" t="s">
        <v>60</v>
      </c>
      <c r="F12" s="32" t="s">
        <v>61</v>
      </c>
      <c r="G12" s="8"/>
      <c r="H12" s="9"/>
      <c r="I12" s="8">
        <v>387</v>
      </c>
      <c r="J12" s="9"/>
      <c r="K12" s="8"/>
      <c r="L12" s="9"/>
      <c r="M12" s="10"/>
    </row>
    <row r="13" spans="2:13" ht="12.75">
      <c r="B13" s="39">
        <f t="shared" si="0"/>
        <v>7</v>
      </c>
      <c r="C13" s="40" t="s">
        <v>99</v>
      </c>
      <c r="D13" s="40" t="s">
        <v>100</v>
      </c>
      <c r="E13" s="36" t="s">
        <v>62</v>
      </c>
      <c r="F13" s="32" t="s">
        <v>63</v>
      </c>
      <c r="G13" s="8">
        <v>101500</v>
      </c>
      <c r="H13" s="9"/>
      <c r="I13" s="8">
        <v>63449.21</v>
      </c>
      <c r="J13" s="9">
        <f t="shared" si="1"/>
        <v>62.51153694581281</v>
      </c>
      <c r="K13" s="8"/>
      <c r="L13" s="9"/>
      <c r="M13" s="10"/>
    </row>
    <row r="14" spans="2:13" ht="12.75">
      <c r="B14" s="39">
        <f t="shared" si="0"/>
        <v>8</v>
      </c>
      <c r="C14" s="40" t="s">
        <v>99</v>
      </c>
      <c r="D14" s="40" t="s">
        <v>100</v>
      </c>
      <c r="E14" s="36" t="s">
        <v>64</v>
      </c>
      <c r="F14" s="32" t="s">
        <v>65</v>
      </c>
      <c r="G14" s="8"/>
      <c r="H14" s="9">
        <v>2000000</v>
      </c>
      <c r="I14" s="8"/>
      <c r="J14" s="9"/>
      <c r="K14" s="8">
        <v>4866.39</v>
      </c>
      <c r="L14" s="9">
        <f>K14*100/H14</f>
        <v>0.24331950000000002</v>
      </c>
      <c r="M14" s="10"/>
    </row>
    <row r="15" spans="2:13" ht="12.75">
      <c r="B15" s="39">
        <f t="shared" si="0"/>
        <v>9</v>
      </c>
      <c r="C15" s="40" t="s">
        <v>99</v>
      </c>
      <c r="D15" s="40" t="s">
        <v>100</v>
      </c>
      <c r="E15" s="36" t="s">
        <v>101</v>
      </c>
      <c r="F15" s="32" t="s">
        <v>102</v>
      </c>
      <c r="G15" s="8">
        <v>92500</v>
      </c>
      <c r="H15" s="9"/>
      <c r="I15" s="8"/>
      <c r="J15" s="9">
        <f t="shared" si="1"/>
        <v>0</v>
      </c>
      <c r="K15" s="8"/>
      <c r="L15" s="9"/>
      <c r="M15" s="10"/>
    </row>
    <row r="16" spans="2:13" ht="12.75">
      <c r="B16" s="39">
        <f t="shared" si="0"/>
        <v>10</v>
      </c>
      <c r="C16" s="40" t="s">
        <v>99</v>
      </c>
      <c r="D16" s="40" t="s">
        <v>100</v>
      </c>
      <c r="E16" s="36" t="s">
        <v>103</v>
      </c>
      <c r="F16" s="32" t="s">
        <v>90</v>
      </c>
      <c r="G16" s="8"/>
      <c r="H16" s="9">
        <v>25000</v>
      </c>
      <c r="I16" s="8"/>
      <c r="J16" s="9"/>
      <c r="K16" s="8"/>
      <c r="L16" s="9">
        <f>K16*100/H16</f>
        <v>0</v>
      </c>
      <c r="M16" s="10"/>
    </row>
    <row r="17" spans="2:13" ht="12.75">
      <c r="B17" s="39">
        <f t="shared" si="0"/>
        <v>11</v>
      </c>
      <c r="C17" s="40" t="s">
        <v>104</v>
      </c>
      <c r="D17" s="40" t="s">
        <v>105</v>
      </c>
      <c r="E17" s="36" t="s">
        <v>76</v>
      </c>
      <c r="F17" s="32" t="s">
        <v>96</v>
      </c>
      <c r="G17" s="8">
        <v>46114</v>
      </c>
      <c r="H17" s="9"/>
      <c r="I17" s="8">
        <v>25294</v>
      </c>
      <c r="J17" s="9">
        <f t="shared" si="1"/>
        <v>54.85102138179295</v>
      </c>
      <c r="K17" s="8"/>
      <c r="L17" s="9"/>
      <c r="M17" s="10">
        <f>I17</f>
        <v>25294</v>
      </c>
    </row>
    <row r="18" spans="2:13" ht="12.75">
      <c r="B18" s="39">
        <f t="shared" si="0"/>
        <v>12</v>
      </c>
      <c r="C18" s="40" t="s">
        <v>104</v>
      </c>
      <c r="D18" s="40" t="s">
        <v>106</v>
      </c>
      <c r="E18" s="36" t="s">
        <v>60</v>
      </c>
      <c r="F18" s="32" t="s">
        <v>61</v>
      </c>
      <c r="G18" s="8">
        <v>25</v>
      </c>
      <c r="H18" s="9"/>
      <c r="I18" s="8">
        <v>400.39</v>
      </c>
      <c r="J18" s="9">
        <f t="shared" si="1"/>
        <v>1601.56</v>
      </c>
      <c r="K18" s="8"/>
      <c r="L18" s="9"/>
      <c r="M18" s="10"/>
    </row>
    <row r="19" spans="2:13" ht="12.75">
      <c r="B19" s="39">
        <f t="shared" si="0"/>
        <v>13</v>
      </c>
      <c r="C19" s="40" t="s">
        <v>104</v>
      </c>
      <c r="D19" s="40" t="s">
        <v>106</v>
      </c>
      <c r="E19" s="36" t="s">
        <v>70</v>
      </c>
      <c r="F19" s="32" t="s">
        <v>71</v>
      </c>
      <c r="G19" s="8">
        <v>400000</v>
      </c>
      <c r="H19" s="9"/>
      <c r="I19" s="8">
        <v>227721.44</v>
      </c>
      <c r="J19" s="9">
        <f t="shared" si="1"/>
        <v>56.93036</v>
      </c>
      <c r="K19" s="8"/>
      <c r="L19" s="9"/>
      <c r="M19" s="10"/>
    </row>
    <row r="20" spans="2:13" ht="12.75">
      <c r="B20" s="39">
        <f t="shared" si="0"/>
        <v>14</v>
      </c>
      <c r="C20" s="40" t="s">
        <v>104</v>
      </c>
      <c r="D20" s="40" t="s">
        <v>106</v>
      </c>
      <c r="E20" s="31" t="s">
        <v>72</v>
      </c>
      <c r="F20" s="33" t="s">
        <v>73</v>
      </c>
      <c r="G20" s="8"/>
      <c r="H20" s="9"/>
      <c r="I20" s="8">
        <v>3000</v>
      </c>
      <c r="J20" s="9"/>
      <c r="K20" s="8"/>
      <c r="L20" s="9"/>
      <c r="M20" s="10"/>
    </row>
    <row r="21" spans="2:13" ht="12.75">
      <c r="B21" s="39">
        <f t="shared" si="0"/>
        <v>15</v>
      </c>
      <c r="C21" s="40" t="s">
        <v>104</v>
      </c>
      <c r="D21" s="40" t="s">
        <v>106</v>
      </c>
      <c r="E21" s="36" t="s">
        <v>74</v>
      </c>
      <c r="F21" s="32" t="s">
        <v>75</v>
      </c>
      <c r="G21" s="8">
        <v>5000</v>
      </c>
      <c r="H21" s="9"/>
      <c r="I21" s="8">
        <v>190.35</v>
      </c>
      <c r="J21" s="9">
        <f t="shared" si="1"/>
        <v>3.807</v>
      </c>
      <c r="K21" s="8"/>
      <c r="L21" s="9"/>
      <c r="M21" s="10"/>
    </row>
    <row r="22" spans="2:13" ht="12.75">
      <c r="B22" s="39">
        <f t="shared" si="0"/>
        <v>16</v>
      </c>
      <c r="C22" s="40" t="s">
        <v>104</v>
      </c>
      <c r="D22" s="40" t="s">
        <v>106</v>
      </c>
      <c r="E22" s="31" t="s">
        <v>84</v>
      </c>
      <c r="F22" s="33" t="s">
        <v>85</v>
      </c>
      <c r="G22" s="8"/>
      <c r="H22" s="9"/>
      <c r="I22" s="8">
        <v>4135.73</v>
      </c>
      <c r="J22" s="9"/>
      <c r="K22" s="8"/>
      <c r="L22" s="9"/>
      <c r="M22" s="10"/>
    </row>
    <row r="23" spans="2:13" ht="12.75">
      <c r="B23" s="39">
        <f t="shared" si="0"/>
        <v>17</v>
      </c>
      <c r="C23" s="40" t="s">
        <v>104</v>
      </c>
      <c r="D23" s="40" t="s">
        <v>106</v>
      </c>
      <c r="E23" s="36" t="s">
        <v>94</v>
      </c>
      <c r="F23" s="32" t="s">
        <v>90</v>
      </c>
      <c r="G23" s="8"/>
      <c r="H23" s="9">
        <v>297500</v>
      </c>
      <c r="I23" s="8"/>
      <c r="J23" s="9"/>
      <c r="K23" s="8"/>
      <c r="L23" s="9">
        <f>K23*100/H23</f>
        <v>0</v>
      </c>
      <c r="M23" s="10"/>
    </row>
    <row r="24" spans="2:13" ht="12.75">
      <c r="B24" s="39">
        <f t="shared" si="0"/>
        <v>18</v>
      </c>
      <c r="C24" s="40" t="s">
        <v>107</v>
      </c>
      <c r="D24" s="40" t="s">
        <v>108</v>
      </c>
      <c r="E24" s="36" t="s">
        <v>76</v>
      </c>
      <c r="F24" s="32" t="s">
        <v>96</v>
      </c>
      <c r="G24" s="8">
        <v>3000</v>
      </c>
      <c r="H24" s="9"/>
      <c r="I24" s="8">
        <v>1500</v>
      </c>
      <c r="J24" s="9">
        <f t="shared" si="1"/>
        <v>50</v>
      </c>
      <c r="K24" s="8"/>
      <c r="L24" s="9"/>
      <c r="M24" s="10">
        <f>I24</f>
        <v>1500</v>
      </c>
    </row>
    <row r="25" spans="2:13" ht="12.75">
      <c r="B25" s="39">
        <f t="shared" si="0"/>
        <v>19</v>
      </c>
      <c r="C25" s="40" t="s">
        <v>107</v>
      </c>
      <c r="D25" s="40" t="s">
        <v>109</v>
      </c>
      <c r="E25" s="36" t="s">
        <v>76</v>
      </c>
      <c r="F25" s="32" t="s">
        <v>96</v>
      </c>
      <c r="G25" s="8">
        <v>30856</v>
      </c>
      <c r="H25" s="9"/>
      <c r="I25" s="8">
        <v>30856</v>
      </c>
      <c r="J25" s="9">
        <f t="shared" si="1"/>
        <v>100</v>
      </c>
      <c r="K25" s="8"/>
      <c r="L25" s="9"/>
      <c r="M25" s="10">
        <f>I25</f>
        <v>30856</v>
      </c>
    </row>
    <row r="26" spans="2:13" ht="12.75">
      <c r="B26" s="39">
        <f t="shared" si="0"/>
        <v>20</v>
      </c>
      <c r="C26" s="40" t="s">
        <v>110</v>
      </c>
      <c r="D26" s="41" t="s">
        <v>111</v>
      </c>
      <c r="E26" s="36" t="s">
        <v>82</v>
      </c>
      <c r="F26" s="32" t="s">
        <v>83</v>
      </c>
      <c r="G26" s="8">
        <v>700</v>
      </c>
      <c r="H26" s="9"/>
      <c r="I26" s="8">
        <v>700</v>
      </c>
      <c r="J26" s="9">
        <f t="shared" si="1"/>
        <v>100</v>
      </c>
      <c r="K26" s="8"/>
      <c r="L26" s="9"/>
      <c r="M26" s="10">
        <f>I26</f>
        <v>700</v>
      </c>
    </row>
    <row r="27" spans="2:13" ht="12.75">
      <c r="B27" s="39">
        <f t="shared" si="0"/>
        <v>21</v>
      </c>
      <c r="C27" s="40" t="s">
        <v>110</v>
      </c>
      <c r="D27" s="40" t="s">
        <v>112</v>
      </c>
      <c r="E27" s="36" t="s">
        <v>78</v>
      </c>
      <c r="F27" s="32" t="s">
        <v>79</v>
      </c>
      <c r="G27" s="8">
        <v>100000</v>
      </c>
      <c r="H27" s="9"/>
      <c r="I27" s="8">
        <v>100000</v>
      </c>
      <c r="J27" s="9">
        <f t="shared" si="1"/>
        <v>100</v>
      </c>
      <c r="K27" s="8"/>
      <c r="L27" s="9"/>
      <c r="M27" s="10"/>
    </row>
    <row r="28" spans="2:13" ht="12.75">
      <c r="B28" s="39">
        <f t="shared" si="0"/>
        <v>22</v>
      </c>
      <c r="C28" s="40" t="s">
        <v>113</v>
      </c>
      <c r="D28" s="40" t="s">
        <v>150</v>
      </c>
      <c r="E28" s="31" t="s">
        <v>38</v>
      </c>
      <c r="F28" s="33" t="s">
        <v>39</v>
      </c>
      <c r="G28" s="8"/>
      <c r="H28" s="9"/>
      <c r="I28" s="8">
        <v>6406.25</v>
      </c>
      <c r="J28" s="9"/>
      <c r="K28" s="8"/>
      <c r="L28" s="9"/>
      <c r="M28" s="10"/>
    </row>
    <row r="29" spans="2:13" ht="12.75">
      <c r="B29" s="39">
        <f t="shared" si="0"/>
        <v>23</v>
      </c>
      <c r="C29" s="40" t="s">
        <v>113</v>
      </c>
      <c r="D29" s="40" t="s">
        <v>150</v>
      </c>
      <c r="E29" s="36" t="s">
        <v>68</v>
      </c>
      <c r="F29" s="32" t="s">
        <v>69</v>
      </c>
      <c r="G29" s="8"/>
      <c r="H29" s="9"/>
      <c r="I29" s="8">
        <v>14.17</v>
      </c>
      <c r="J29" s="9"/>
      <c r="K29" s="8"/>
      <c r="L29" s="9"/>
      <c r="M29" s="10"/>
    </row>
    <row r="30" spans="2:13" ht="12.75">
      <c r="B30" s="39">
        <f t="shared" si="0"/>
        <v>24</v>
      </c>
      <c r="C30" s="40" t="s">
        <v>113</v>
      </c>
      <c r="D30" s="40" t="s">
        <v>115</v>
      </c>
      <c r="E30" s="36" t="s">
        <v>30</v>
      </c>
      <c r="F30" s="32" t="s">
        <v>31</v>
      </c>
      <c r="G30" s="8">
        <v>1650000</v>
      </c>
      <c r="H30" s="9"/>
      <c r="I30" s="8">
        <v>913908.8</v>
      </c>
      <c r="J30" s="9">
        <f t="shared" si="1"/>
        <v>55.38841212121212</v>
      </c>
      <c r="K30" s="8"/>
      <c r="L30" s="9"/>
      <c r="M30" s="10"/>
    </row>
    <row r="31" spans="2:13" ht="12.75">
      <c r="B31" s="39">
        <f t="shared" si="0"/>
        <v>25</v>
      </c>
      <c r="C31" s="40" t="s">
        <v>113</v>
      </c>
      <c r="D31" s="40" t="s">
        <v>115</v>
      </c>
      <c r="E31" s="36" t="s">
        <v>32</v>
      </c>
      <c r="F31" s="32" t="s">
        <v>33</v>
      </c>
      <c r="G31" s="8">
        <v>70000</v>
      </c>
      <c r="H31" s="9"/>
      <c r="I31" s="8">
        <v>35363</v>
      </c>
      <c r="J31" s="9">
        <f t="shared" si="1"/>
        <v>50.51857142857143</v>
      </c>
      <c r="K31" s="8"/>
      <c r="L31" s="9"/>
      <c r="M31" s="10"/>
    </row>
    <row r="32" spans="2:13" ht="12.75">
      <c r="B32" s="39">
        <f t="shared" si="0"/>
        <v>26</v>
      </c>
      <c r="C32" s="40" t="s">
        <v>113</v>
      </c>
      <c r="D32" s="40" t="s">
        <v>115</v>
      </c>
      <c r="E32" s="36" t="s">
        <v>34</v>
      </c>
      <c r="F32" s="32" t="s">
        <v>35</v>
      </c>
      <c r="G32" s="8">
        <v>70000</v>
      </c>
      <c r="H32" s="9"/>
      <c r="I32" s="8">
        <v>31962</v>
      </c>
      <c r="J32" s="9">
        <f t="shared" si="1"/>
        <v>45.66</v>
      </c>
      <c r="K32" s="8"/>
      <c r="L32" s="9"/>
      <c r="M32" s="10"/>
    </row>
    <row r="33" spans="2:13" ht="12.75">
      <c r="B33" s="39">
        <f t="shared" si="0"/>
        <v>27</v>
      </c>
      <c r="C33" s="40" t="s">
        <v>113</v>
      </c>
      <c r="D33" s="40" t="s">
        <v>115</v>
      </c>
      <c r="E33" s="36" t="s">
        <v>36</v>
      </c>
      <c r="F33" s="32" t="s">
        <v>37</v>
      </c>
      <c r="G33" s="8">
        <v>13000</v>
      </c>
      <c r="H33" s="9"/>
      <c r="I33" s="8">
        <v>7475</v>
      </c>
      <c r="J33" s="9">
        <f t="shared" si="1"/>
        <v>57.5</v>
      </c>
      <c r="K33" s="8"/>
      <c r="L33" s="9"/>
      <c r="M33" s="10"/>
    </row>
    <row r="34" spans="2:13" ht="12.75">
      <c r="B34" s="39">
        <f>B33+1</f>
        <v>28</v>
      </c>
      <c r="C34" s="40" t="s">
        <v>113</v>
      </c>
      <c r="D34" s="40" t="s">
        <v>115</v>
      </c>
      <c r="E34" s="36" t="s">
        <v>52</v>
      </c>
      <c r="F34" s="32" t="s">
        <v>53</v>
      </c>
      <c r="G34" s="8">
        <v>40000</v>
      </c>
      <c r="H34" s="9"/>
      <c r="I34" s="8"/>
      <c r="J34" s="9">
        <f t="shared" si="1"/>
        <v>0</v>
      </c>
      <c r="K34" s="8"/>
      <c r="L34" s="9"/>
      <c r="M34" s="10"/>
    </row>
    <row r="35" spans="2:13" ht="12.75">
      <c r="B35" s="39">
        <f>B34+1</f>
        <v>29</v>
      </c>
      <c r="C35" s="40" t="s">
        <v>113</v>
      </c>
      <c r="D35" s="40" t="s">
        <v>115</v>
      </c>
      <c r="E35" s="36" t="s">
        <v>68</v>
      </c>
      <c r="F35" s="32" t="s">
        <v>69</v>
      </c>
      <c r="G35" s="8"/>
      <c r="H35" s="9"/>
      <c r="I35" s="8">
        <v>92</v>
      </c>
      <c r="J35" s="9"/>
      <c r="K35" s="8"/>
      <c r="L35" s="9"/>
      <c r="M35" s="10"/>
    </row>
    <row r="36" spans="2:13" ht="12.75">
      <c r="B36" s="39">
        <f>B35+1</f>
        <v>30</v>
      </c>
      <c r="C36" s="40" t="s">
        <v>113</v>
      </c>
      <c r="D36" s="40" t="s">
        <v>116</v>
      </c>
      <c r="E36" s="36" t="s">
        <v>30</v>
      </c>
      <c r="F36" s="32" t="s">
        <v>31</v>
      </c>
      <c r="G36" s="8">
        <v>1550000</v>
      </c>
      <c r="H36" s="9"/>
      <c r="I36" s="8">
        <v>970841.19</v>
      </c>
      <c r="J36" s="9">
        <f t="shared" si="1"/>
        <v>62.63491548387097</v>
      </c>
      <c r="K36" s="8"/>
      <c r="L36" s="9"/>
      <c r="M36" s="10"/>
    </row>
    <row r="37" spans="2:13" ht="12.75">
      <c r="B37" s="39">
        <f>B36+1</f>
        <v>31</v>
      </c>
      <c r="C37" s="40" t="s">
        <v>113</v>
      </c>
      <c r="D37" s="40" t="s">
        <v>116</v>
      </c>
      <c r="E37" s="36" t="s">
        <v>32</v>
      </c>
      <c r="F37" s="32" t="s">
        <v>33</v>
      </c>
      <c r="G37" s="8">
        <v>130000</v>
      </c>
      <c r="H37" s="9"/>
      <c r="I37" s="8">
        <v>130405.24</v>
      </c>
      <c r="J37" s="9">
        <f t="shared" si="1"/>
        <v>100.31172307692307</v>
      </c>
      <c r="K37" s="8"/>
      <c r="L37" s="9"/>
      <c r="M37" s="10"/>
    </row>
    <row r="38" spans="2:13" ht="12.75">
      <c r="B38" s="39">
        <f t="shared" si="0"/>
        <v>32</v>
      </c>
      <c r="C38" s="40" t="s">
        <v>113</v>
      </c>
      <c r="D38" s="40" t="s">
        <v>116</v>
      </c>
      <c r="E38" s="36" t="s">
        <v>34</v>
      </c>
      <c r="F38" s="32" t="s">
        <v>35</v>
      </c>
      <c r="G38" s="8">
        <v>5000</v>
      </c>
      <c r="H38" s="9"/>
      <c r="I38" s="8">
        <v>3201.6</v>
      </c>
      <c r="J38" s="9">
        <f t="shared" si="1"/>
        <v>64.032</v>
      </c>
      <c r="K38" s="8"/>
      <c r="L38" s="9"/>
      <c r="M38" s="10"/>
    </row>
    <row r="39" spans="2:13" ht="12.75">
      <c r="B39" s="39">
        <f t="shared" si="0"/>
        <v>33</v>
      </c>
      <c r="C39" s="40" t="s">
        <v>113</v>
      </c>
      <c r="D39" s="40" t="s">
        <v>116</v>
      </c>
      <c r="E39" s="36" t="s">
        <v>36</v>
      </c>
      <c r="F39" s="32" t="s">
        <v>37</v>
      </c>
      <c r="G39" s="8">
        <v>160000</v>
      </c>
      <c r="H39" s="9"/>
      <c r="I39" s="8">
        <v>129430.9</v>
      </c>
      <c r="J39" s="9">
        <f t="shared" si="1"/>
        <v>80.8943125</v>
      </c>
      <c r="K39" s="8"/>
      <c r="L39" s="9"/>
      <c r="M39" s="10"/>
    </row>
    <row r="40" spans="2:13" ht="12.75">
      <c r="B40" s="39">
        <f t="shared" si="0"/>
        <v>34</v>
      </c>
      <c r="C40" s="40" t="s">
        <v>113</v>
      </c>
      <c r="D40" s="40" t="s">
        <v>116</v>
      </c>
      <c r="E40" s="36" t="s">
        <v>40</v>
      </c>
      <c r="F40" s="32" t="s">
        <v>41</v>
      </c>
      <c r="G40" s="8">
        <v>100000</v>
      </c>
      <c r="H40" s="9"/>
      <c r="I40" s="8">
        <v>73639.64</v>
      </c>
      <c r="J40" s="9">
        <f t="shared" si="1"/>
        <v>73.63964</v>
      </c>
      <c r="K40" s="8"/>
      <c r="L40" s="9"/>
      <c r="M40" s="10"/>
    </row>
    <row r="41" spans="2:13" ht="12.75">
      <c r="B41" s="39">
        <f t="shared" si="0"/>
        <v>35</v>
      </c>
      <c r="C41" s="40" t="s">
        <v>113</v>
      </c>
      <c r="D41" s="40" t="s">
        <v>116</v>
      </c>
      <c r="E41" s="36" t="s">
        <v>46</v>
      </c>
      <c r="F41" s="32" t="s">
        <v>47</v>
      </c>
      <c r="G41" s="8">
        <v>1000</v>
      </c>
      <c r="H41" s="9"/>
      <c r="I41" s="8"/>
      <c r="J41" s="9">
        <f t="shared" si="1"/>
        <v>0</v>
      </c>
      <c r="K41" s="8"/>
      <c r="L41" s="9"/>
      <c r="M41" s="10"/>
    </row>
    <row r="42" spans="2:13" ht="12.75">
      <c r="B42" s="39">
        <f t="shared" si="0"/>
        <v>36</v>
      </c>
      <c r="C42" s="40" t="s">
        <v>113</v>
      </c>
      <c r="D42" s="40" t="s">
        <v>116</v>
      </c>
      <c r="E42" s="36" t="s">
        <v>52</v>
      </c>
      <c r="F42" s="32" t="s">
        <v>53</v>
      </c>
      <c r="G42" s="8">
        <v>150000</v>
      </c>
      <c r="H42" s="9"/>
      <c r="I42" s="8">
        <v>112788.72</v>
      </c>
      <c r="J42" s="9">
        <f t="shared" si="1"/>
        <v>75.19248</v>
      </c>
      <c r="K42" s="8"/>
      <c r="L42" s="9"/>
      <c r="M42" s="10"/>
    </row>
    <row r="43" spans="2:13" ht="12.75">
      <c r="B43" s="39">
        <f t="shared" si="0"/>
        <v>37</v>
      </c>
      <c r="C43" s="40" t="s">
        <v>113</v>
      </c>
      <c r="D43" s="40" t="s">
        <v>116</v>
      </c>
      <c r="E43" s="36" t="s">
        <v>60</v>
      </c>
      <c r="F43" s="32" t="s">
        <v>61</v>
      </c>
      <c r="G43" s="8"/>
      <c r="H43" s="9"/>
      <c r="I43" s="8">
        <v>1310.4</v>
      </c>
      <c r="J43" s="9"/>
      <c r="K43" s="8"/>
      <c r="L43" s="9"/>
      <c r="M43" s="10"/>
    </row>
    <row r="44" spans="2:13" ht="12.75">
      <c r="B44" s="39">
        <f t="shared" si="0"/>
        <v>38</v>
      </c>
      <c r="C44" s="40" t="s">
        <v>113</v>
      </c>
      <c r="D44" s="40" t="s">
        <v>116</v>
      </c>
      <c r="E44" s="36" t="s">
        <v>68</v>
      </c>
      <c r="F44" s="32" t="s">
        <v>69</v>
      </c>
      <c r="G44" s="8">
        <v>30000</v>
      </c>
      <c r="H44" s="9"/>
      <c r="I44" s="8">
        <v>18616.56</v>
      </c>
      <c r="J44" s="9">
        <f t="shared" si="1"/>
        <v>62.055200000000006</v>
      </c>
      <c r="K44" s="8"/>
      <c r="L44" s="9"/>
      <c r="M44" s="10"/>
    </row>
    <row r="45" spans="2:13" ht="12.75">
      <c r="B45" s="39">
        <f t="shared" si="0"/>
        <v>39</v>
      </c>
      <c r="C45" s="40" t="s">
        <v>113</v>
      </c>
      <c r="D45" s="40" t="s">
        <v>114</v>
      </c>
      <c r="E45" s="36" t="s">
        <v>44</v>
      </c>
      <c r="F45" s="32" t="s">
        <v>45</v>
      </c>
      <c r="G45" s="8">
        <v>30000</v>
      </c>
      <c r="H45" s="9"/>
      <c r="I45" s="8">
        <v>16116.75</v>
      </c>
      <c r="J45" s="9">
        <f t="shared" si="1"/>
        <v>53.7225</v>
      </c>
      <c r="K45" s="8"/>
      <c r="L45" s="9"/>
      <c r="M45" s="10"/>
    </row>
    <row r="46" spans="2:13" ht="12.75">
      <c r="B46" s="39">
        <f t="shared" si="0"/>
        <v>40</v>
      </c>
      <c r="C46" s="40" t="s">
        <v>113</v>
      </c>
      <c r="D46" s="40" t="s">
        <v>114</v>
      </c>
      <c r="E46" s="36" t="s">
        <v>48</v>
      </c>
      <c r="F46" s="32" t="s">
        <v>49</v>
      </c>
      <c r="G46" s="8">
        <v>6000</v>
      </c>
      <c r="H46" s="9"/>
      <c r="I46" s="8">
        <v>2320</v>
      </c>
      <c r="J46" s="9">
        <f t="shared" si="1"/>
        <v>38.666666666666664</v>
      </c>
      <c r="K46" s="8"/>
      <c r="L46" s="9"/>
      <c r="M46" s="10"/>
    </row>
    <row r="47" spans="2:13" ht="12.75">
      <c r="B47" s="39">
        <f t="shared" si="0"/>
        <v>41</v>
      </c>
      <c r="C47" s="40" t="s">
        <v>113</v>
      </c>
      <c r="D47" s="40" t="s">
        <v>114</v>
      </c>
      <c r="E47" s="36" t="s">
        <v>50</v>
      </c>
      <c r="F47" s="32" t="s">
        <v>51</v>
      </c>
      <c r="G47" s="8">
        <v>120000</v>
      </c>
      <c r="H47" s="9"/>
      <c r="I47" s="8">
        <v>94287.58</v>
      </c>
      <c r="J47" s="9">
        <f t="shared" si="1"/>
        <v>78.57298333333334</v>
      </c>
      <c r="K47" s="8"/>
      <c r="L47" s="9"/>
      <c r="M47" s="10"/>
    </row>
    <row r="48" spans="2:13" ht="12.75">
      <c r="B48" s="39">
        <f t="shared" si="0"/>
        <v>42</v>
      </c>
      <c r="C48" s="40" t="s">
        <v>113</v>
      </c>
      <c r="D48" s="40" t="s">
        <v>114</v>
      </c>
      <c r="E48" s="31" t="s">
        <v>151</v>
      </c>
      <c r="F48" s="33" t="s">
        <v>152</v>
      </c>
      <c r="G48" s="8"/>
      <c r="H48" s="9"/>
      <c r="I48" s="8">
        <v>6721.01</v>
      </c>
      <c r="J48" s="9"/>
      <c r="K48" s="8"/>
      <c r="L48" s="9"/>
      <c r="M48" s="10"/>
    </row>
    <row r="49" spans="2:13" ht="12.75">
      <c r="B49" s="39">
        <f t="shared" si="0"/>
        <v>43</v>
      </c>
      <c r="C49" s="40" t="s">
        <v>113</v>
      </c>
      <c r="D49" s="40" t="s">
        <v>114</v>
      </c>
      <c r="E49" s="36" t="s">
        <v>68</v>
      </c>
      <c r="F49" s="32" t="s">
        <v>69</v>
      </c>
      <c r="G49" s="8"/>
      <c r="H49" s="9"/>
      <c r="I49" s="8">
        <v>40</v>
      </c>
      <c r="J49" s="9"/>
      <c r="K49" s="8"/>
      <c r="L49" s="9"/>
      <c r="M49" s="10"/>
    </row>
    <row r="50" spans="2:13" ht="12.75">
      <c r="B50" s="39">
        <f t="shared" si="0"/>
        <v>44</v>
      </c>
      <c r="C50" s="40" t="s">
        <v>113</v>
      </c>
      <c r="D50" s="40" t="s">
        <v>117</v>
      </c>
      <c r="E50" s="36" t="s">
        <v>26</v>
      </c>
      <c r="F50" s="32" t="s">
        <v>27</v>
      </c>
      <c r="G50" s="8">
        <v>4952458</v>
      </c>
      <c r="H50" s="9"/>
      <c r="I50" s="8">
        <v>1999082</v>
      </c>
      <c r="J50" s="9">
        <f t="shared" si="1"/>
        <v>40.365450852889616</v>
      </c>
      <c r="K50" s="8"/>
      <c r="L50" s="9"/>
      <c r="M50" s="10"/>
    </row>
    <row r="51" spans="2:13" ht="12.75">
      <c r="B51" s="39">
        <f t="shared" si="0"/>
        <v>45</v>
      </c>
      <c r="C51" s="40" t="s">
        <v>113</v>
      </c>
      <c r="D51" s="40" t="s">
        <v>117</v>
      </c>
      <c r="E51" s="36" t="s">
        <v>28</v>
      </c>
      <c r="F51" s="32" t="s">
        <v>29</v>
      </c>
      <c r="G51" s="8">
        <v>30000</v>
      </c>
      <c r="H51" s="9"/>
      <c r="I51" s="8">
        <v>27754</v>
      </c>
      <c r="J51" s="9">
        <f t="shared" si="1"/>
        <v>92.51333333333334</v>
      </c>
      <c r="K51" s="8"/>
      <c r="L51" s="9"/>
      <c r="M51" s="10"/>
    </row>
    <row r="52" spans="2:13" ht="12.75">
      <c r="B52" s="39">
        <f t="shared" si="0"/>
        <v>46</v>
      </c>
      <c r="C52" s="40" t="s">
        <v>118</v>
      </c>
      <c r="D52" s="40" t="s">
        <v>119</v>
      </c>
      <c r="E52" s="36" t="s">
        <v>88</v>
      </c>
      <c r="F52" s="32" t="s">
        <v>89</v>
      </c>
      <c r="G52" s="8">
        <v>6008482</v>
      </c>
      <c r="H52" s="9"/>
      <c r="I52" s="8">
        <v>3697528</v>
      </c>
      <c r="J52" s="9">
        <f t="shared" si="1"/>
        <v>61.53847178039312</v>
      </c>
      <c r="K52" s="8"/>
      <c r="L52" s="9"/>
      <c r="M52" s="10"/>
    </row>
    <row r="53" spans="2:13" ht="12.75">
      <c r="B53" s="56">
        <f>B51+1</f>
        <v>46</v>
      </c>
      <c r="C53" s="57" t="s">
        <v>118</v>
      </c>
      <c r="D53" s="57" t="s">
        <v>120</v>
      </c>
      <c r="E53" s="58" t="s">
        <v>88</v>
      </c>
      <c r="F53" s="59" t="s">
        <v>89</v>
      </c>
      <c r="G53" s="8">
        <v>707480</v>
      </c>
      <c r="H53" s="9"/>
      <c r="I53" s="8">
        <v>353742</v>
      </c>
      <c r="J53" s="9">
        <f>I53*100/G53</f>
        <v>50.000282693503706</v>
      </c>
      <c r="K53" s="8"/>
      <c r="L53" s="9"/>
      <c r="M53" s="10"/>
    </row>
    <row r="54" spans="2:13" ht="13.5" thickBot="1">
      <c r="B54" s="42">
        <f>B52+1</f>
        <v>47</v>
      </c>
      <c r="C54" s="43" t="s">
        <v>118</v>
      </c>
      <c r="D54" s="43" t="s">
        <v>153</v>
      </c>
      <c r="E54" s="37" t="s">
        <v>74</v>
      </c>
      <c r="F54" s="38" t="s">
        <v>75</v>
      </c>
      <c r="G54" s="8"/>
      <c r="H54" s="9"/>
      <c r="I54" s="8">
        <v>26029.04</v>
      </c>
      <c r="J54" s="9"/>
      <c r="K54" s="8"/>
      <c r="L54" s="9"/>
      <c r="M54" s="10"/>
    </row>
    <row r="55" spans="2:13" ht="19.5" customHeight="1" thickBot="1">
      <c r="B55" s="71" t="s">
        <v>121</v>
      </c>
      <c r="C55" s="74" t="s">
        <v>0</v>
      </c>
      <c r="D55" s="107" t="s">
        <v>19</v>
      </c>
      <c r="E55" s="110" t="s">
        <v>20</v>
      </c>
      <c r="F55" s="111"/>
      <c r="G55" s="62" t="s">
        <v>1</v>
      </c>
      <c r="H55" s="63"/>
      <c r="I55" s="63"/>
      <c r="J55" s="63"/>
      <c r="K55" s="63"/>
      <c r="L55" s="63"/>
      <c r="M55" s="64"/>
    </row>
    <row r="56" spans="2:13" ht="12.75" customHeight="1" thickBot="1">
      <c r="B56" s="72"/>
      <c r="C56" s="75"/>
      <c r="D56" s="108"/>
      <c r="E56" s="112"/>
      <c r="F56" s="113"/>
      <c r="G56" s="65" t="s">
        <v>2</v>
      </c>
      <c r="H56" s="66"/>
      <c r="I56" s="65" t="s">
        <v>3</v>
      </c>
      <c r="J56" s="67"/>
      <c r="K56" s="67"/>
      <c r="L56" s="67"/>
      <c r="M56" s="66"/>
    </row>
    <row r="57" spans="2:13" ht="33.75" customHeight="1" thickBot="1">
      <c r="B57" s="73"/>
      <c r="C57" s="76"/>
      <c r="D57" s="109"/>
      <c r="E57" s="27" t="s">
        <v>22</v>
      </c>
      <c r="F57" s="28" t="s">
        <v>21</v>
      </c>
      <c r="G57" s="2" t="s">
        <v>4</v>
      </c>
      <c r="H57" s="3" t="s">
        <v>5</v>
      </c>
      <c r="I57" s="2" t="s">
        <v>4</v>
      </c>
      <c r="J57" s="4" t="s">
        <v>6</v>
      </c>
      <c r="K57" s="5" t="s">
        <v>5</v>
      </c>
      <c r="L57" s="6" t="s">
        <v>6</v>
      </c>
      <c r="M57" s="7" t="s">
        <v>7</v>
      </c>
    </row>
    <row r="58" spans="2:13" ht="5.25" customHeight="1">
      <c r="B58" s="20"/>
      <c r="C58" s="21"/>
      <c r="D58" s="21"/>
      <c r="E58" s="21"/>
      <c r="F58" s="21"/>
      <c r="G58" s="22"/>
      <c r="H58" s="23"/>
      <c r="I58" s="22"/>
      <c r="J58" s="24"/>
      <c r="K58" s="23"/>
      <c r="L58" s="24"/>
      <c r="M58" s="25"/>
    </row>
    <row r="59" spans="2:13" ht="12.75">
      <c r="B59" s="39">
        <f>B54+1</f>
        <v>48</v>
      </c>
      <c r="C59" s="40" t="s">
        <v>122</v>
      </c>
      <c r="D59" s="40" t="s">
        <v>123</v>
      </c>
      <c r="E59" s="36" t="s">
        <v>60</v>
      </c>
      <c r="F59" s="32" t="s">
        <v>61</v>
      </c>
      <c r="G59" s="8">
        <v>600</v>
      </c>
      <c r="H59" s="9"/>
      <c r="I59" s="8">
        <v>18</v>
      </c>
      <c r="J59" s="9">
        <f aca="true" t="shared" si="2" ref="J59:J95">I59*100/G59</f>
        <v>3</v>
      </c>
      <c r="K59" s="8"/>
      <c r="L59" s="9"/>
      <c r="M59" s="10"/>
    </row>
    <row r="60" spans="2:13" ht="12.75">
      <c r="B60" s="39">
        <f t="shared" si="0"/>
        <v>49</v>
      </c>
      <c r="C60" s="40" t="s">
        <v>122</v>
      </c>
      <c r="D60" s="40" t="s">
        <v>123</v>
      </c>
      <c r="E60" s="36" t="s">
        <v>62</v>
      </c>
      <c r="F60" s="32" t="s">
        <v>63</v>
      </c>
      <c r="G60" s="8">
        <v>2000</v>
      </c>
      <c r="H60" s="9"/>
      <c r="I60" s="8">
        <v>175</v>
      </c>
      <c r="J60" s="9">
        <f t="shared" si="2"/>
        <v>8.75</v>
      </c>
      <c r="K60" s="8"/>
      <c r="L60" s="9"/>
      <c r="M60" s="10"/>
    </row>
    <row r="61" spans="2:13" ht="12.75">
      <c r="B61" s="39">
        <f t="shared" si="0"/>
        <v>50</v>
      </c>
      <c r="C61" s="40" t="s">
        <v>122</v>
      </c>
      <c r="D61" s="40" t="s">
        <v>123</v>
      </c>
      <c r="E61" s="36" t="s">
        <v>70</v>
      </c>
      <c r="F61" s="32" t="s">
        <v>71</v>
      </c>
      <c r="G61" s="8">
        <v>200</v>
      </c>
      <c r="H61" s="9"/>
      <c r="I61" s="8"/>
      <c r="J61" s="9">
        <f t="shared" si="2"/>
        <v>0</v>
      </c>
      <c r="K61" s="8"/>
      <c r="L61" s="9"/>
      <c r="M61" s="10"/>
    </row>
    <row r="62" spans="2:13" ht="12.75">
      <c r="B62" s="39">
        <f t="shared" si="0"/>
        <v>51</v>
      </c>
      <c r="C62" s="40" t="s">
        <v>122</v>
      </c>
      <c r="D62" s="40" t="s">
        <v>123</v>
      </c>
      <c r="E62" s="36" t="s">
        <v>74</v>
      </c>
      <c r="F62" s="32" t="s">
        <v>75</v>
      </c>
      <c r="G62" s="8">
        <v>6000</v>
      </c>
      <c r="H62" s="9"/>
      <c r="I62" s="8">
        <v>4069.73</v>
      </c>
      <c r="J62" s="9">
        <f t="shared" si="2"/>
        <v>67.82883333333334</v>
      </c>
      <c r="K62" s="8"/>
      <c r="L62" s="9"/>
      <c r="M62" s="10"/>
    </row>
    <row r="63" spans="2:13" ht="12.75">
      <c r="B63" s="39">
        <f t="shared" si="0"/>
        <v>52</v>
      </c>
      <c r="C63" s="40" t="s">
        <v>122</v>
      </c>
      <c r="D63" s="40" t="s">
        <v>123</v>
      </c>
      <c r="E63" s="36" t="s">
        <v>78</v>
      </c>
      <c r="F63" s="32" t="s">
        <v>79</v>
      </c>
      <c r="G63" s="8">
        <v>12000</v>
      </c>
      <c r="H63" s="9"/>
      <c r="I63" s="8">
        <v>12000</v>
      </c>
      <c r="J63" s="9">
        <f t="shared" si="2"/>
        <v>100</v>
      </c>
      <c r="K63" s="8"/>
      <c r="L63" s="9"/>
      <c r="M63" s="10"/>
    </row>
    <row r="64" spans="2:13" ht="12.75">
      <c r="B64" s="39">
        <f t="shared" si="0"/>
        <v>53</v>
      </c>
      <c r="C64" s="40" t="s">
        <v>122</v>
      </c>
      <c r="D64" s="40" t="s">
        <v>123</v>
      </c>
      <c r="E64" s="36" t="s">
        <v>91</v>
      </c>
      <c r="F64" s="32" t="s">
        <v>92</v>
      </c>
      <c r="G64" s="8"/>
      <c r="H64" s="9">
        <v>590000</v>
      </c>
      <c r="I64" s="8"/>
      <c r="J64" s="9"/>
      <c r="K64" s="8"/>
      <c r="L64" s="9">
        <f>K64*100/H64</f>
        <v>0</v>
      </c>
      <c r="M64" s="10"/>
    </row>
    <row r="65" spans="2:13" ht="12.75">
      <c r="B65" s="39">
        <f t="shared" si="0"/>
        <v>54</v>
      </c>
      <c r="C65" s="40" t="s">
        <v>122</v>
      </c>
      <c r="D65" s="40" t="s">
        <v>144</v>
      </c>
      <c r="E65" s="36" t="s">
        <v>62</v>
      </c>
      <c r="F65" s="32" t="s">
        <v>63</v>
      </c>
      <c r="G65" s="8">
        <v>1000</v>
      </c>
      <c r="H65" s="9"/>
      <c r="I65" s="8"/>
      <c r="J65" s="9">
        <f t="shared" si="2"/>
        <v>0</v>
      </c>
      <c r="K65" s="8"/>
      <c r="L65" s="9"/>
      <c r="M65" s="10"/>
    </row>
    <row r="66" spans="2:13" ht="12.75">
      <c r="B66" s="39">
        <f t="shared" si="0"/>
        <v>55</v>
      </c>
      <c r="C66" s="40" t="s">
        <v>122</v>
      </c>
      <c r="D66" s="40" t="s">
        <v>144</v>
      </c>
      <c r="E66" s="36" t="s">
        <v>66</v>
      </c>
      <c r="F66" s="32" t="s">
        <v>67</v>
      </c>
      <c r="G66" s="8">
        <v>30000</v>
      </c>
      <c r="H66" s="9"/>
      <c r="I66" s="8">
        <v>26663</v>
      </c>
      <c r="J66" s="9">
        <f t="shared" si="2"/>
        <v>88.87666666666667</v>
      </c>
      <c r="K66" s="8"/>
      <c r="L66" s="9"/>
      <c r="M66" s="10"/>
    </row>
    <row r="67" spans="2:13" ht="12.75">
      <c r="B67" s="39">
        <f t="shared" si="0"/>
        <v>56</v>
      </c>
      <c r="C67" s="40" t="s">
        <v>122</v>
      </c>
      <c r="D67" s="40" t="s">
        <v>144</v>
      </c>
      <c r="E67" s="36" t="s">
        <v>74</v>
      </c>
      <c r="F67" s="32" t="s">
        <v>75</v>
      </c>
      <c r="G67" s="8">
        <v>1200</v>
      </c>
      <c r="H67" s="9"/>
      <c r="I67" s="8">
        <v>94.18</v>
      </c>
      <c r="J67" s="9">
        <f t="shared" si="2"/>
        <v>7.848333333333334</v>
      </c>
      <c r="K67" s="8"/>
      <c r="L67" s="9"/>
      <c r="M67" s="10"/>
    </row>
    <row r="68" spans="2:13" ht="12.75">
      <c r="B68" s="39">
        <f t="shared" si="0"/>
        <v>57</v>
      </c>
      <c r="C68" s="40" t="s">
        <v>122</v>
      </c>
      <c r="D68" s="40" t="s">
        <v>144</v>
      </c>
      <c r="E68" s="36" t="s">
        <v>80</v>
      </c>
      <c r="F68" s="32" t="s">
        <v>81</v>
      </c>
      <c r="G68" s="8">
        <v>15000</v>
      </c>
      <c r="H68" s="9"/>
      <c r="I68" s="8">
        <v>9618</v>
      </c>
      <c r="J68" s="9">
        <f t="shared" si="2"/>
        <v>64.12</v>
      </c>
      <c r="K68" s="8"/>
      <c r="L68" s="9"/>
      <c r="M68" s="10"/>
    </row>
    <row r="69" spans="2:13" ht="12.75">
      <c r="B69" s="39">
        <f t="shared" si="0"/>
        <v>58</v>
      </c>
      <c r="C69" s="40" t="s">
        <v>122</v>
      </c>
      <c r="D69" s="40" t="s">
        <v>145</v>
      </c>
      <c r="E69" s="36" t="s">
        <v>60</v>
      </c>
      <c r="F69" s="32" t="s">
        <v>61</v>
      </c>
      <c r="G69" s="8">
        <v>500</v>
      </c>
      <c r="H69" s="11"/>
      <c r="I69" s="8">
        <v>26</v>
      </c>
      <c r="J69" s="9">
        <f t="shared" si="2"/>
        <v>5.2</v>
      </c>
      <c r="K69" s="8"/>
      <c r="L69" s="9"/>
      <c r="M69" s="10"/>
    </row>
    <row r="70" spans="2:13" ht="12.75">
      <c r="B70" s="39">
        <f t="shared" si="0"/>
        <v>59</v>
      </c>
      <c r="C70" s="40" t="s">
        <v>122</v>
      </c>
      <c r="D70" s="40" t="s">
        <v>145</v>
      </c>
      <c r="E70" s="36" t="s">
        <v>70</v>
      </c>
      <c r="F70" s="32" t="s">
        <v>71</v>
      </c>
      <c r="G70" s="8">
        <v>100</v>
      </c>
      <c r="H70" s="11"/>
      <c r="I70" s="8"/>
      <c r="J70" s="9">
        <f t="shared" si="2"/>
        <v>0</v>
      </c>
      <c r="K70" s="8"/>
      <c r="L70" s="9"/>
      <c r="M70" s="10"/>
    </row>
    <row r="71" spans="2:13" ht="12.75">
      <c r="B71" s="39">
        <f t="shared" si="0"/>
        <v>60</v>
      </c>
      <c r="C71" s="40" t="s">
        <v>122</v>
      </c>
      <c r="D71" s="40" t="s">
        <v>145</v>
      </c>
      <c r="E71" s="36" t="s">
        <v>74</v>
      </c>
      <c r="F71" s="32" t="s">
        <v>75</v>
      </c>
      <c r="G71" s="8">
        <v>2000</v>
      </c>
      <c r="H71" s="11"/>
      <c r="I71" s="8">
        <v>1607.03</v>
      </c>
      <c r="J71" s="9">
        <f t="shared" si="2"/>
        <v>80.3515</v>
      </c>
      <c r="K71" s="8"/>
      <c r="L71" s="9"/>
      <c r="M71" s="10"/>
    </row>
    <row r="72" spans="2:13" ht="12.75">
      <c r="B72" s="39">
        <f t="shared" si="0"/>
        <v>61</v>
      </c>
      <c r="C72" s="40" t="s">
        <v>122</v>
      </c>
      <c r="D72" s="40" t="s">
        <v>154</v>
      </c>
      <c r="E72" s="36" t="s">
        <v>60</v>
      </c>
      <c r="F72" s="32" t="s">
        <v>61</v>
      </c>
      <c r="G72" s="8"/>
      <c r="H72" s="11"/>
      <c r="I72" s="8">
        <v>30</v>
      </c>
      <c r="J72" s="9"/>
      <c r="K72" s="8"/>
      <c r="L72" s="9"/>
      <c r="M72" s="10"/>
    </row>
    <row r="73" spans="2:13" ht="12.75">
      <c r="B73" s="39">
        <f t="shared" si="0"/>
        <v>62</v>
      </c>
      <c r="C73" s="40" t="s">
        <v>122</v>
      </c>
      <c r="D73" s="40" t="s">
        <v>154</v>
      </c>
      <c r="E73" s="36" t="s">
        <v>74</v>
      </c>
      <c r="F73" s="32" t="s">
        <v>75</v>
      </c>
      <c r="G73" s="8"/>
      <c r="H73" s="11"/>
      <c r="I73" s="8">
        <v>22</v>
      </c>
      <c r="J73" s="9"/>
      <c r="K73" s="8"/>
      <c r="L73" s="9"/>
      <c r="M73" s="10"/>
    </row>
    <row r="74" spans="2:13" ht="12.75">
      <c r="B74" s="39">
        <f t="shared" si="0"/>
        <v>63</v>
      </c>
      <c r="C74" s="40" t="s">
        <v>122</v>
      </c>
      <c r="D74" s="40" t="s">
        <v>146</v>
      </c>
      <c r="E74" s="36" t="s">
        <v>66</v>
      </c>
      <c r="F74" s="32" t="s">
        <v>67</v>
      </c>
      <c r="G74" s="8">
        <v>140000</v>
      </c>
      <c r="H74" s="11"/>
      <c r="I74" s="8">
        <v>73226</v>
      </c>
      <c r="J74" s="9">
        <f t="shared" si="2"/>
        <v>52.30428571428571</v>
      </c>
      <c r="K74" s="8"/>
      <c r="L74" s="9"/>
      <c r="M74" s="10"/>
    </row>
    <row r="75" spans="2:13" ht="12.75">
      <c r="B75" s="39">
        <f t="shared" si="0"/>
        <v>64</v>
      </c>
      <c r="C75" s="40" t="s">
        <v>122</v>
      </c>
      <c r="D75" s="40" t="s">
        <v>147</v>
      </c>
      <c r="E75" s="36" t="s">
        <v>142</v>
      </c>
      <c r="F75" s="32" t="s">
        <v>141</v>
      </c>
      <c r="G75" s="8">
        <v>236923.9</v>
      </c>
      <c r="H75" s="11"/>
      <c r="I75" s="8"/>
      <c r="J75" s="9">
        <f t="shared" si="2"/>
        <v>0</v>
      </c>
      <c r="K75" s="8"/>
      <c r="L75" s="9"/>
      <c r="M75" s="10"/>
    </row>
    <row r="76" spans="2:13" ht="12.75">
      <c r="B76" s="39">
        <f t="shared" si="0"/>
        <v>65</v>
      </c>
      <c r="C76" s="40" t="s">
        <v>122</v>
      </c>
      <c r="D76" s="40" t="s">
        <v>147</v>
      </c>
      <c r="E76" s="36" t="s">
        <v>143</v>
      </c>
      <c r="F76" s="32" t="s">
        <v>141</v>
      </c>
      <c r="G76" s="8">
        <v>41810.1</v>
      </c>
      <c r="H76" s="11"/>
      <c r="I76" s="8"/>
      <c r="J76" s="9">
        <f t="shared" si="2"/>
        <v>0</v>
      </c>
      <c r="K76" s="8"/>
      <c r="L76" s="9"/>
      <c r="M76" s="10"/>
    </row>
    <row r="77" spans="2:13" ht="12.75">
      <c r="B77" s="39">
        <f t="shared" si="0"/>
        <v>66</v>
      </c>
      <c r="C77" s="40" t="s">
        <v>132</v>
      </c>
      <c r="D77" s="40" t="s">
        <v>133</v>
      </c>
      <c r="E77" s="36" t="s">
        <v>60</v>
      </c>
      <c r="F77" s="32" t="s">
        <v>61</v>
      </c>
      <c r="G77" s="8">
        <v>3650</v>
      </c>
      <c r="H77" s="11"/>
      <c r="I77" s="8"/>
      <c r="J77" s="9">
        <f t="shared" si="2"/>
        <v>0</v>
      </c>
      <c r="K77" s="8"/>
      <c r="L77" s="9"/>
      <c r="M77" s="10"/>
    </row>
    <row r="78" spans="2:13" ht="12.75">
      <c r="B78" s="39">
        <f t="shared" si="0"/>
        <v>67</v>
      </c>
      <c r="C78" s="40" t="s">
        <v>132</v>
      </c>
      <c r="D78" s="40" t="s">
        <v>133</v>
      </c>
      <c r="E78" s="36" t="s">
        <v>76</v>
      </c>
      <c r="F78" s="32" t="s">
        <v>77</v>
      </c>
      <c r="G78" s="8">
        <v>1360500</v>
      </c>
      <c r="H78" s="11"/>
      <c r="I78" s="8">
        <v>692506</v>
      </c>
      <c r="J78" s="9">
        <f t="shared" si="2"/>
        <v>50.90084527747152</v>
      </c>
      <c r="K78" s="8"/>
      <c r="L78" s="9"/>
      <c r="M78" s="10">
        <f>I78</f>
        <v>692506</v>
      </c>
    </row>
    <row r="79" spans="2:13" ht="12.75">
      <c r="B79" s="39">
        <f t="shared" si="0"/>
        <v>68</v>
      </c>
      <c r="C79" s="40" t="s">
        <v>132</v>
      </c>
      <c r="D79" s="40" t="s">
        <v>134</v>
      </c>
      <c r="E79" s="36" t="s">
        <v>76</v>
      </c>
      <c r="F79" s="32" t="s">
        <v>77</v>
      </c>
      <c r="G79" s="8">
        <v>1130</v>
      </c>
      <c r="H79" s="11"/>
      <c r="I79" s="8">
        <v>562</v>
      </c>
      <c r="J79" s="9">
        <f t="shared" si="2"/>
        <v>49.73451327433628</v>
      </c>
      <c r="K79" s="8"/>
      <c r="L79" s="9"/>
      <c r="M79" s="10">
        <f>I79</f>
        <v>562</v>
      </c>
    </row>
    <row r="80" spans="2:13" ht="12.75">
      <c r="B80" s="39">
        <f t="shared" si="0"/>
        <v>69</v>
      </c>
      <c r="C80" s="40" t="s">
        <v>132</v>
      </c>
      <c r="D80" s="40" t="s">
        <v>134</v>
      </c>
      <c r="E80" s="36" t="s">
        <v>78</v>
      </c>
      <c r="F80" s="32" t="s">
        <v>79</v>
      </c>
      <c r="G80" s="8">
        <v>3000</v>
      </c>
      <c r="H80" s="11"/>
      <c r="I80" s="8">
        <v>1260</v>
      </c>
      <c r="J80" s="9">
        <f t="shared" si="2"/>
        <v>42</v>
      </c>
      <c r="K80" s="8"/>
      <c r="L80" s="9"/>
      <c r="M80" s="10"/>
    </row>
    <row r="81" spans="2:13" ht="12.75">
      <c r="B81" s="39">
        <f t="shared" si="0"/>
        <v>70</v>
      </c>
      <c r="C81" s="40" t="s">
        <v>132</v>
      </c>
      <c r="D81" s="40" t="s">
        <v>135</v>
      </c>
      <c r="E81" s="36" t="s">
        <v>78</v>
      </c>
      <c r="F81" s="32" t="s">
        <v>79</v>
      </c>
      <c r="G81" s="8">
        <v>46900</v>
      </c>
      <c r="H81" s="11"/>
      <c r="I81" s="8">
        <v>22773</v>
      </c>
      <c r="J81" s="9">
        <f t="shared" si="2"/>
        <v>48.556503198294244</v>
      </c>
      <c r="K81" s="8"/>
      <c r="L81" s="9"/>
      <c r="M81" s="10"/>
    </row>
    <row r="82" spans="2:13" ht="12.75">
      <c r="B82" s="39">
        <f t="shared" si="0"/>
        <v>71</v>
      </c>
      <c r="C82" s="40" t="s">
        <v>132</v>
      </c>
      <c r="D82" s="40" t="s">
        <v>136</v>
      </c>
      <c r="E82" s="36" t="s">
        <v>78</v>
      </c>
      <c r="F82" s="32" t="s">
        <v>79</v>
      </c>
      <c r="G82" s="8">
        <v>32000</v>
      </c>
      <c r="H82" s="11"/>
      <c r="I82" s="8">
        <v>14427</v>
      </c>
      <c r="J82" s="9">
        <f t="shared" si="2"/>
        <v>45.084375</v>
      </c>
      <c r="K82" s="8"/>
      <c r="L82" s="9"/>
      <c r="M82" s="10"/>
    </row>
    <row r="83" spans="2:13" ht="12.75">
      <c r="B83" s="39">
        <f t="shared" si="0"/>
        <v>72</v>
      </c>
      <c r="C83" s="40" t="s">
        <v>132</v>
      </c>
      <c r="D83" s="40" t="s">
        <v>137</v>
      </c>
      <c r="E83" s="36" t="s">
        <v>78</v>
      </c>
      <c r="F83" s="32" t="s">
        <v>79</v>
      </c>
      <c r="G83" s="8">
        <v>121300</v>
      </c>
      <c r="H83" s="11"/>
      <c r="I83" s="8">
        <v>66934</v>
      </c>
      <c r="J83" s="9">
        <f t="shared" si="2"/>
        <v>55.180544105523495</v>
      </c>
      <c r="K83" s="8"/>
      <c r="L83" s="9"/>
      <c r="M83" s="10"/>
    </row>
    <row r="84" spans="2:13" ht="12.75">
      <c r="B84" s="39">
        <f t="shared" si="0"/>
        <v>73</v>
      </c>
      <c r="C84" s="40" t="s">
        <v>132</v>
      </c>
      <c r="D84" s="40" t="s">
        <v>138</v>
      </c>
      <c r="E84" s="36" t="s">
        <v>66</v>
      </c>
      <c r="F84" s="32" t="s">
        <v>67</v>
      </c>
      <c r="G84" s="8">
        <v>5000</v>
      </c>
      <c r="H84" s="11"/>
      <c r="I84" s="8">
        <v>3250.8</v>
      </c>
      <c r="J84" s="9">
        <f t="shared" si="2"/>
        <v>65.016</v>
      </c>
      <c r="K84" s="8"/>
      <c r="L84" s="9"/>
      <c r="M84" s="10"/>
    </row>
    <row r="85" spans="2:13" ht="12.75">
      <c r="B85" s="39">
        <f t="shared" si="0"/>
        <v>74</v>
      </c>
      <c r="C85" s="40" t="s">
        <v>132</v>
      </c>
      <c r="D85" s="40" t="s">
        <v>139</v>
      </c>
      <c r="E85" s="36" t="s">
        <v>76</v>
      </c>
      <c r="F85" s="32" t="s">
        <v>77</v>
      </c>
      <c r="G85" s="8">
        <v>6000</v>
      </c>
      <c r="H85" s="11"/>
      <c r="I85" s="8">
        <v>6000</v>
      </c>
      <c r="J85" s="9">
        <f t="shared" si="2"/>
        <v>100</v>
      </c>
      <c r="K85" s="8"/>
      <c r="L85" s="9"/>
      <c r="M85" s="10">
        <f>I85</f>
        <v>6000</v>
      </c>
    </row>
    <row r="86" spans="2:13" ht="12.75">
      <c r="B86" s="39">
        <f t="shared" si="0"/>
        <v>75</v>
      </c>
      <c r="C86" s="40" t="s">
        <v>132</v>
      </c>
      <c r="D86" s="40" t="s">
        <v>140</v>
      </c>
      <c r="E86" s="36" t="s">
        <v>142</v>
      </c>
      <c r="F86" s="32" t="s">
        <v>141</v>
      </c>
      <c r="G86" s="8">
        <v>154017.9</v>
      </c>
      <c r="H86" s="11"/>
      <c r="I86" s="8">
        <v>69823.04</v>
      </c>
      <c r="J86" s="9">
        <f t="shared" si="2"/>
        <v>45.33436697942252</v>
      </c>
      <c r="K86" s="8"/>
      <c r="L86" s="9"/>
      <c r="M86" s="10"/>
    </row>
    <row r="87" spans="2:13" ht="12.75">
      <c r="B87" s="39">
        <f t="shared" si="0"/>
        <v>76</v>
      </c>
      <c r="C87" s="40" t="s">
        <v>132</v>
      </c>
      <c r="D87" s="40" t="s">
        <v>140</v>
      </c>
      <c r="E87" s="36" t="s">
        <v>143</v>
      </c>
      <c r="F87" s="32" t="s">
        <v>141</v>
      </c>
      <c r="G87" s="8">
        <v>8154.5</v>
      </c>
      <c r="H87" s="11"/>
      <c r="I87" s="8">
        <v>176.96</v>
      </c>
      <c r="J87" s="9">
        <f t="shared" si="2"/>
        <v>2.170090134281685</v>
      </c>
      <c r="K87" s="8"/>
      <c r="L87" s="9"/>
      <c r="M87" s="10"/>
    </row>
    <row r="88" spans="2:13" ht="12.75">
      <c r="B88" s="39">
        <f t="shared" si="0"/>
        <v>77</v>
      </c>
      <c r="C88" s="40" t="s">
        <v>132</v>
      </c>
      <c r="D88" s="40" t="s">
        <v>140</v>
      </c>
      <c r="E88" s="36" t="s">
        <v>78</v>
      </c>
      <c r="F88" s="32" t="s">
        <v>79</v>
      </c>
      <c r="G88" s="8">
        <v>20980</v>
      </c>
      <c r="H88" s="11"/>
      <c r="I88" s="8">
        <v>15575</v>
      </c>
      <c r="J88" s="9">
        <f t="shared" si="2"/>
        <v>74.2373689227836</v>
      </c>
      <c r="K88" s="8"/>
      <c r="L88" s="9"/>
      <c r="M88" s="10"/>
    </row>
    <row r="89" spans="2:13" ht="12.75">
      <c r="B89" s="39">
        <f t="shared" si="0"/>
        <v>78</v>
      </c>
      <c r="C89" s="40" t="s">
        <v>129</v>
      </c>
      <c r="D89" s="40" t="s">
        <v>130</v>
      </c>
      <c r="E89" s="36" t="s">
        <v>86</v>
      </c>
      <c r="F89" s="32" t="s">
        <v>87</v>
      </c>
      <c r="G89" s="8">
        <v>12740</v>
      </c>
      <c r="H89" s="11"/>
      <c r="I89" s="8"/>
      <c r="J89" s="9">
        <f t="shared" si="2"/>
        <v>0</v>
      </c>
      <c r="K89" s="8"/>
      <c r="L89" s="9"/>
      <c r="M89" s="10"/>
    </row>
    <row r="90" spans="2:13" ht="12.75">
      <c r="B90" s="39">
        <f t="shared" si="0"/>
        <v>79</v>
      </c>
      <c r="C90" s="40" t="s">
        <v>129</v>
      </c>
      <c r="D90" s="44" t="s">
        <v>131</v>
      </c>
      <c r="E90" s="36" t="s">
        <v>78</v>
      </c>
      <c r="F90" s="32" t="s">
        <v>79</v>
      </c>
      <c r="G90" s="8">
        <v>4779</v>
      </c>
      <c r="H90" s="11"/>
      <c r="I90" s="8">
        <v>3983</v>
      </c>
      <c r="J90" s="9">
        <f t="shared" si="2"/>
        <v>83.3437957731743</v>
      </c>
      <c r="K90" s="8"/>
      <c r="L90" s="9"/>
      <c r="M90" s="10"/>
    </row>
    <row r="91" spans="2:13" ht="12.75">
      <c r="B91" s="39">
        <f t="shared" si="0"/>
        <v>80</v>
      </c>
      <c r="C91" s="40" t="s">
        <v>126</v>
      </c>
      <c r="D91" s="40" t="s">
        <v>128</v>
      </c>
      <c r="E91" s="36" t="s">
        <v>54</v>
      </c>
      <c r="F91" s="32" t="s">
        <v>55</v>
      </c>
      <c r="G91" s="8">
        <v>2588</v>
      </c>
      <c r="H91" s="11"/>
      <c r="I91" s="8"/>
      <c r="J91" s="9">
        <f t="shared" si="2"/>
        <v>0</v>
      </c>
      <c r="K91" s="8"/>
      <c r="L91" s="9"/>
      <c r="M91" s="10"/>
    </row>
    <row r="92" spans="2:13" ht="12.75">
      <c r="B92" s="39">
        <f t="shared" si="0"/>
        <v>81</v>
      </c>
      <c r="C92" s="40" t="s">
        <v>126</v>
      </c>
      <c r="D92" s="40" t="s">
        <v>128</v>
      </c>
      <c r="E92" s="36" t="s">
        <v>56</v>
      </c>
      <c r="F92" s="32" t="s">
        <v>57</v>
      </c>
      <c r="G92" s="8">
        <v>5000</v>
      </c>
      <c r="H92" s="11"/>
      <c r="I92" s="8"/>
      <c r="J92" s="9">
        <f t="shared" si="2"/>
        <v>0</v>
      </c>
      <c r="K92" s="8"/>
      <c r="L92" s="9"/>
      <c r="M92" s="10"/>
    </row>
    <row r="93" spans="2:13" ht="12.75">
      <c r="B93" s="39">
        <f t="shared" si="0"/>
        <v>82</v>
      </c>
      <c r="C93" s="40" t="s">
        <v>126</v>
      </c>
      <c r="D93" s="40" t="s">
        <v>128</v>
      </c>
      <c r="E93" s="36" t="s">
        <v>60</v>
      </c>
      <c r="F93" s="32" t="s">
        <v>61</v>
      </c>
      <c r="G93" s="8">
        <v>80000</v>
      </c>
      <c r="H93" s="11"/>
      <c r="I93" s="8">
        <v>44147.75</v>
      </c>
      <c r="J93" s="9">
        <f t="shared" si="2"/>
        <v>55.1846875</v>
      </c>
      <c r="K93" s="8"/>
      <c r="L93" s="9"/>
      <c r="M93" s="10"/>
    </row>
    <row r="94" spans="2:13" ht="12.75">
      <c r="B94" s="39">
        <f t="shared" si="0"/>
        <v>83</v>
      </c>
      <c r="C94" s="40" t="s">
        <v>126</v>
      </c>
      <c r="D94" s="40" t="s">
        <v>128</v>
      </c>
      <c r="E94" s="36" t="s">
        <v>74</v>
      </c>
      <c r="F94" s="32" t="s">
        <v>75</v>
      </c>
      <c r="G94" s="12">
        <v>2011045</v>
      </c>
      <c r="H94" s="9"/>
      <c r="I94" s="8">
        <v>2011045.11</v>
      </c>
      <c r="J94" s="9">
        <f t="shared" si="2"/>
        <v>100.00000546979307</v>
      </c>
      <c r="K94" s="8"/>
      <c r="L94" s="9"/>
      <c r="M94" s="10"/>
    </row>
    <row r="95" spans="2:13" ht="12.75">
      <c r="B95" s="39">
        <f t="shared" si="0"/>
        <v>84</v>
      </c>
      <c r="C95" s="40" t="s">
        <v>126</v>
      </c>
      <c r="D95" s="40" t="s">
        <v>127</v>
      </c>
      <c r="E95" s="36" t="s">
        <v>42</v>
      </c>
      <c r="F95" s="32" t="s">
        <v>43</v>
      </c>
      <c r="G95" s="12">
        <v>5000</v>
      </c>
      <c r="H95" s="9"/>
      <c r="I95" s="8">
        <v>1222.31</v>
      </c>
      <c r="J95" s="9">
        <f t="shared" si="2"/>
        <v>24.4462</v>
      </c>
      <c r="K95" s="8"/>
      <c r="L95" s="9"/>
      <c r="M95" s="10"/>
    </row>
    <row r="96" spans="2:13" ht="13.5" thickBot="1">
      <c r="B96" s="42">
        <f t="shared" si="0"/>
        <v>85</v>
      </c>
      <c r="C96" s="43" t="s">
        <v>124</v>
      </c>
      <c r="D96" s="43" t="s">
        <v>125</v>
      </c>
      <c r="E96" s="37" t="s">
        <v>103</v>
      </c>
      <c r="F96" s="38" t="s">
        <v>90</v>
      </c>
      <c r="G96" s="45"/>
      <c r="H96" s="46">
        <v>600000</v>
      </c>
      <c r="I96" s="47"/>
      <c r="J96" s="46"/>
      <c r="K96" s="47"/>
      <c r="L96" s="46">
        <f>K96*100/H96</f>
        <v>0</v>
      </c>
      <c r="M96" s="48"/>
    </row>
    <row r="97" spans="2:13" ht="4.5" customHeight="1">
      <c r="B97" s="88"/>
      <c r="C97" s="89"/>
      <c r="D97" s="94"/>
      <c r="E97" s="94"/>
      <c r="F97" s="94"/>
      <c r="G97" s="95"/>
      <c r="H97" s="95"/>
      <c r="I97" s="95"/>
      <c r="J97" s="95"/>
      <c r="K97" s="95"/>
      <c r="L97" s="95"/>
      <c r="M97" s="95"/>
    </row>
    <row r="98" spans="2:13" ht="22.5" customHeight="1" thickBot="1">
      <c r="B98" s="90"/>
      <c r="C98" s="91"/>
      <c r="D98" s="96" t="s">
        <v>18</v>
      </c>
      <c r="E98" s="97"/>
      <c r="F98" s="97"/>
      <c r="G98" s="34">
        <f>SUM(G7:G96)</f>
        <v>21017707.229999997</v>
      </c>
      <c r="H98" s="34">
        <f>SUM(H7:H96)</f>
        <v>11693610</v>
      </c>
      <c r="I98" s="34">
        <f>SUM(I7:I96)</f>
        <v>12237996.209999999</v>
      </c>
      <c r="J98" s="60">
        <f>I98*100/G98</f>
        <v>58.227075275517585</v>
      </c>
      <c r="K98" s="34">
        <f>SUM(K7:K96)</f>
        <v>4866.39</v>
      </c>
      <c r="L98" s="60">
        <f>K98*100/H98</f>
        <v>0.04161580555534177</v>
      </c>
      <c r="M98" s="35">
        <f>SUM(M7:M96)</f>
        <v>796891.83</v>
      </c>
    </row>
    <row r="99" spans="2:13" ht="22.5" customHeight="1" thickBot="1" thickTop="1">
      <c r="B99" s="90"/>
      <c r="C99" s="91"/>
      <c r="D99" s="98" t="s">
        <v>8</v>
      </c>
      <c r="E99" s="99"/>
      <c r="F99" s="100"/>
      <c r="G99" s="101">
        <f>SUM(G98:H98)</f>
        <v>32711317.229999997</v>
      </c>
      <c r="H99" s="102"/>
      <c r="I99" s="101">
        <f>SUM(I98+K98)</f>
        <v>12242862.6</v>
      </c>
      <c r="J99" s="114"/>
      <c r="K99" s="115"/>
      <c r="L99" s="61">
        <f>I99*100/G99</f>
        <v>37.426993581205906</v>
      </c>
      <c r="M99" s="18"/>
    </row>
    <row r="100" spans="2:13" ht="15.75" customHeight="1" thickTop="1">
      <c r="B100" s="90"/>
      <c r="C100" s="91"/>
      <c r="D100" s="106" t="s">
        <v>9</v>
      </c>
      <c r="E100" s="106"/>
      <c r="F100" s="106"/>
      <c r="G100" s="103"/>
      <c r="H100" s="103"/>
      <c r="I100" s="103"/>
      <c r="J100" s="103"/>
      <c r="K100" s="103"/>
      <c r="L100" s="103"/>
      <c r="M100" s="103"/>
    </row>
    <row r="101" spans="2:13" ht="12.75">
      <c r="B101" s="90"/>
      <c r="C101" s="91"/>
      <c r="D101" s="87" t="s">
        <v>10</v>
      </c>
      <c r="E101" s="87"/>
      <c r="F101" s="13" t="s">
        <v>11</v>
      </c>
      <c r="G101" s="14">
        <f>SUM(G98-G105-G107)</f>
        <v>12004365.999999996</v>
      </c>
      <c r="H101" s="14">
        <f>SUM(H98-H105)</f>
        <v>11103610</v>
      </c>
      <c r="I101" s="14">
        <f>SUM(I98-I105-I107)</f>
        <v>7073264.379999999</v>
      </c>
      <c r="J101" s="14">
        <f>I101*100/G101</f>
        <v>58.92243188853123</v>
      </c>
      <c r="K101" s="14">
        <f>SUM(K98-K105)</f>
        <v>4866.39</v>
      </c>
      <c r="L101" s="14">
        <f>K101*100/H101</f>
        <v>0.04382709767363948</v>
      </c>
      <c r="M101" s="15" t="s">
        <v>17</v>
      </c>
    </row>
    <row r="102" spans="2:13" ht="12.75">
      <c r="B102" s="90"/>
      <c r="C102" s="91"/>
      <c r="D102" s="104"/>
      <c r="E102" s="105"/>
      <c r="F102" s="85"/>
      <c r="G102" s="86"/>
      <c r="H102" s="86"/>
      <c r="I102" s="86"/>
      <c r="J102" s="86"/>
      <c r="K102" s="86"/>
      <c r="L102" s="86"/>
      <c r="M102" s="86"/>
    </row>
    <row r="103" spans="2:13" ht="12.75">
      <c r="B103" s="90"/>
      <c r="C103" s="91"/>
      <c r="D103" s="81"/>
      <c r="E103" s="82"/>
      <c r="F103" s="13" t="s">
        <v>12</v>
      </c>
      <c r="G103" s="14">
        <f>SUM(G50:G51)</f>
        <v>4982458</v>
      </c>
      <c r="H103" s="15" t="s">
        <v>17</v>
      </c>
      <c r="I103" s="14">
        <f>SUM(I50:I51)</f>
        <v>2026836</v>
      </c>
      <c r="J103" s="14">
        <f>I103*100/G103</f>
        <v>40.679439746406295</v>
      </c>
      <c r="K103" s="19" t="s">
        <v>17</v>
      </c>
      <c r="L103" s="19" t="s">
        <v>17</v>
      </c>
      <c r="M103" s="15" t="s">
        <v>17</v>
      </c>
    </row>
    <row r="104" spans="2:13" ht="12.75">
      <c r="B104" s="90"/>
      <c r="C104" s="91"/>
      <c r="D104" s="83"/>
      <c r="E104" s="84"/>
      <c r="F104" s="85"/>
      <c r="G104" s="86"/>
      <c r="H104" s="86"/>
      <c r="I104" s="86"/>
      <c r="J104" s="86"/>
      <c r="K104" s="86"/>
      <c r="L104" s="86"/>
      <c r="M104" s="86"/>
    </row>
    <row r="105" spans="2:13" ht="12.75">
      <c r="B105" s="90"/>
      <c r="C105" s="91"/>
      <c r="D105" s="87" t="s">
        <v>13</v>
      </c>
      <c r="E105" s="87"/>
      <c r="F105" s="13" t="s">
        <v>14</v>
      </c>
      <c r="G105" s="14">
        <f>SUM(G90+G89+G88+G87+G86+G85+G83+G82+G81+G80+G79+G78+G76+G75+G68+G64+G63+G27+G26+G25+G24+G17+G9)</f>
        <v>2297379.23</v>
      </c>
      <c r="H105" s="14">
        <f>SUM(H90+H89+H88+H87+H86+H85+H83+H82+H81+H80+H79+H78+H76+H75+H68+H64+H63+H27+H26+H25+H24+H17+H9)</f>
        <v>590000</v>
      </c>
      <c r="I105" s="14">
        <f>SUM(I90+I89+I88+I87+I86+I85+I83+I82+I81+I80+I79+I78+I76+I75+I68+I64+I63+I27+I26+I25+I24+I17+I9)</f>
        <v>1113461.83</v>
      </c>
      <c r="J105" s="14">
        <f>I105*100/G105</f>
        <v>48.466609929262745</v>
      </c>
      <c r="K105" s="14">
        <f>SUM(K90+K89+K88+K87+K86+K85+K83+K82+K81+K80+K79+K78+K76+K75+K68+K64+K63+K27+K26+K25+K24+K17+K9)</f>
        <v>0</v>
      </c>
      <c r="L105" s="14">
        <f>K105*100/H105</f>
        <v>0</v>
      </c>
      <c r="M105" s="14">
        <f>SUM(M98)</f>
        <v>796891.83</v>
      </c>
    </row>
    <row r="106" spans="2:13" ht="12.75">
      <c r="B106" s="90"/>
      <c r="C106" s="91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 ht="12.75">
      <c r="B107" s="90"/>
      <c r="C107" s="91"/>
      <c r="D107" s="87" t="s">
        <v>15</v>
      </c>
      <c r="E107" s="87"/>
      <c r="F107" s="13" t="s">
        <v>16</v>
      </c>
      <c r="G107" s="14">
        <f>SUM(G52:G53)</f>
        <v>6715962</v>
      </c>
      <c r="H107" s="15" t="s">
        <v>17</v>
      </c>
      <c r="I107" s="14">
        <f>SUM(I52:I53)</f>
        <v>4051270</v>
      </c>
      <c r="J107" s="14">
        <f>I107*100/G107</f>
        <v>60.32300361437423</v>
      </c>
      <c r="K107" s="19" t="s">
        <v>17</v>
      </c>
      <c r="L107" s="19" t="s">
        <v>17</v>
      </c>
      <c r="M107" s="15" t="s">
        <v>17</v>
      </c>
    </row>
    <row r="108" spans="2:13" ht="6" customHeight="1">
      <c r="B108" s="92"/>
      <c r="C108" s="93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2:13" ht="6" customHeight="1"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7"/>
      <c r="M109" s="16"/>
    </row>
    <row r="110" spans="2:13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2:13" ht="12.75">
      <c r="B111" s="16"/>
      <c r="C111" s="16"/>
      <c r="G111" s="17"/>
      <c r="H111" s="17"/>
      <c r="I111" s="17"/>
      <c r="J111" s="17"/>
      <c r="K111" s="17"/>
      <c r="L111" s="17"/>
      <c r="M111" s="16"/>
    </row>
    <row r="112" spans="2:13" ht="12.75">
      <c r="B112" s="16"/>
      <c r="C112" s="16"/>
      <c r="G112" s="16"/>
      <c r="H112" s="16"/>
      <c r="I112" s="16"/>
      <c r="J112" s="16"/>
      <c r="K112" s="16"/>
      <c r="L112" s="16"/>
      <c r="M112" s="16"/>
    </row>
    <row r="113" spans="2:3" ht="12.75">
      <c r="B113" s="16"/>
      <c r="C113" s="16"/>
    </row>
  </sheetData>
  <sheetProtection/>
  <mergeCells count="36">
    <mergeCell ref="D3:D5"/>
    <mergeCell ref="D55:D57"/>
    <mergeCell ref="E3:F4"/>
    <mergeCell ref="E55:F56"/>
    <mergeCell ref="I99:K99"/>
    <mergeCell ref="D106:F106"/>
    <mergeCell ref="G106:M106"/>
    <mergeCell ref="B6:M6"/>
    <mergeCell ref="B55:B57"/>
    <mergeCell ref="C55:C57"/>
    <mergeCell ref="D107:E107"/>
    <mergeCell ref="G100:M100"/>
    <mergeCell ref="D101:E101"/>
    <mergeCell ref="D102:F102"/>
    <mergeCell ref="G102:M102"/>
    <mergeCell ref="D100:F100"/>
    <mergeCell ref="D108:M108"/>
    <mergeCell ref="D103:E103"/>
    <mergeCell ref="D104:F104"/>
    <mergeCell ref="G104:M104"/>
    <mergeCell ref="D105:E105"/>
    <mergeCell ref="B97:C108"/>
    <mergeCell ref="D97:M97"/>
    <mergeCell ref="D98:F98"/>
    <mergeCell ref="D99:F99"/>
    <mergeCell ref="G99:H99"/>
    <mergeCell ref="G55:M55"/>
    <mergeCell ref="G56:H56"/>
    <mergeCell ref="I56:M56"/>
    <mergeCell ref="B1:F1"/>
    <mergeCell ref="B2:M2"/>
    <mergeCell ref="B3:B5"/>
    <mergeCell ref="C3:C5"/>
    <mergeCell ref="G3:M3"/>
    <mergeCell ref="G4:H4"/>
    <mergeCell ref="I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2010-07-21T13:16:02Z</cp:lastPrinted>
  <dcterms:created xsi:type="dcterms:W3CDTF">1997-02-26T13:46:56Z</dcterms:created>
  <dcterms:modified xsi:type="dcterms:W3CDTF">2010-09-07T08:14:48Z</dcterms:modified>
  <cp:category/>
  <cp:version/>
  <cp:contentType/>
  <cp:contentStatus/>
</cp:coreProperties>
</file>