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745" firstSheet="1" activeTab="1"/>
  </bookViews>
  <sheets>
    <sheet name="ZBIORCZO" sheetId="1" state="hidden" r:id="rId1"/>
    <sheet name="010.01008" sheetId="2" r:id="rId2"/>
    <sheet name="010.01009" sheetId="3" r:id="rId3"/>
    <sheet name="010.01010" sheetId="4" state="hidden" r:id="rId4"/>
    <sheet name="010.01030" sheetId="5" r:id="rId5"/>
    <sheet name="010.01095" sheetId="6" r:id="rId6"/>
    <sheet name="020.02095" sheetId="7" r:id="rId7"/>
    <sheet name="400.40002" sheetId="8" r:id="rId8"/>
    <sheet name="600.60004" sheetId="9" r:id="rId9"/>
    <sheet name="600.60013" sheetId="10" r:id="rId10"/>
    <sheet name="600.60014" sheetId="11" r:id="rId11"/>
    <sheet name="600.60016" sheetId="12" r:id="rId12"/>
    <sheet name="630.63095" sheetId="13" r:id="rId13"/>
    <sheet name="700.70005" sheetId="14" r:id="rId14"/>
    <sheet name="710,71004" sheetId="15" r:id="rId15"/>
    <sheet name="710,71013" sheetId="16" r:id="rId16"/>
    <sheet name="720.72095" sheetId="17" r:id="rId17"/>
    <sheet name="750,75011" sheetId="18" r:id="rId18"/>
    <sheet name="750,75022" sheetId="19" r:id="rId19"/>
    <sheet name="750,75023" sheetId="20" r:id="rId20"/>
    <sheet name="750.75075" sheetId="21" r:id="rId21"/>
    <sheet name="750,75095" sheetId="22" r:id="rId22"/>
    <sheet name="751,75101" sheetId="23" r:id="rId23"/>
    <sheet name="752,75212" sheetId="24" r:id="rId24"/>
    <sheet name="754,75404" sheetId="25" r:id="rId25"/>
    <sheet name="754,75412" sheetId="26" r:id="rId26"/>
    <sheet name="754,75414" sheetId="27" r:id="rId27"/>
    <sheet name="754,75421" sheetId="28" r:id="rId28"/>
    <sheet name="756,75647" sheetId="29" state="hidden" r:id="rId29"/>
    <sheet name="757,75702" sheetId="30" r:id="rId30"/>
    <sheet name="758,75818" sheetId="31" r:id="rId31"/>
    <sheet name="801,80101" sheetId="32" r:id="rId32"/>
    <sheet name="801,80104" sheetId="33" r:id="rId33"/>
    <sheet name="801,80110" sheetId="34" r:id="rId34"/>
    <sheet name="801,80113" sheetId="35" r:id="rId35"/>
    <sheet name="801,80114" sheetId="36" r:id="rId36"/>
    <sheet name="801,80146" sheetId="37" r:id="rId37"/>
    <sheet name="801,80148" sheetId="38" r:id="rId38"/>
    <sheet name="801,80195" sheetId="39" r:id="rId39"/>
    <sheet name="851,85149" sheetId="40" r:id="rId40"/>
    <sheet name="851,85153" sheetId="41" r:id="rId41"/>
    <sheet name="851,85154" sheetId="42" r:id="rId42"/>
    <sheet name="851,85195" sheetId="43" r:id="rId43"/>
    <sheet name="852,85202" sheetId="44" r:id="rId44"/>
    <sheet name="852,85205" sheetId="45" r:id="rId45"/>
    <sheet name="852,85206" sheetId="46" r:id="rId46"/>
    <sheet name="852,85212" sheetId="47" r:id="rId47"/>
    <sheet name="852,85213" sheetId="48" r:id="rId48"/>
    <sheet name="852,85214" sheetId="49" r:id="rId49"/>
    <sheet name="852,85215" sheetId="50" r:id="rId50"/>
    <sheet name="852,85216" sheetId="51" r:id="rId51"/>
    <sheet name="852,85219" sheetId="52" r:id="rId52"/>
    <sheet name="852,85295" sheetId="53" r:id="rId53"/>
    <sheet name="852,85295 POKL" sheetId="54" state="hidden" r:id="rId54"/>
    <sheet name="853,85329" sheetId="55" r:id="rId55"/>
    <sheet name="853,85333" sheetId="56" r:id="rId56"/>
    <sheet name="854,85412" sheetId="57" r:id="rId57"/>
    <sheet name="900.90001" sheetId="58" state="hidden" r:id="rId58"/>
    <sheet name="900,90002" sheetId="59" r:id="rId59"/>
    <sheet name="900,90003" sheetId="60" r:id="rId60"/>
    <sheet name="900,90004" sheetId="61" r:id="rId61"/>
    <sheet name="900,90005" sheetId="62" r:id="rId62"/>
    <sheet name="900,90015" sheetId="63" r:id="rId63"/>
    <sheet name="900,90017" sheetId="64" state="hidden" r:id="rId64"/>
    <sheet name="900,90019" sheetId="65" r:id="rId65"/>
    <sheet name="921,92109" sheetId="66" state="hidden" r:id="rId66"/>
    <sheet name="921,92116" sheetId="67" r:id="rId67"/>
    <sheet name="921,92120" sheetId="68" r:id="rId68"/>
    <sheet name="921,92195" sheetId="69" r:id="rId69"/>
    <sheet name="926,92601" sheetId="70" r:id="rId70"/>
    <sheet name="926,92605" sheetId="71" r:id="rId71"/>
    <sheet name="926,92695" sheetId="72" r:id="rId72"/>
    <sheet name="RAZEM" sheetId="73" state="hidden" r:id="rId73"/>
    <sheet name="AnalizaRAZEM" sheetId="74" state="hidden" r:id="rId74"/>
    <sheet name="Plan zadań inwest i remontowych" sheetId="75" state="hidden" r:id="rId75"/>
  </sheets>
  <definedNames>
    <definedName name="_xlnm.Print_Area" localSheetId="13">'700.70005'!$A$1:$E$74</definedName>
    <definedName name="_xlnm.Print_Area" localSheetId="19">'750,75023'!$A$1:$G$73</definedName>
    <definedName name="_xlnm.Print_Area" localSheetId="25">'754,75412'!$A$1:$E$73</definedName>
    <definedName name="_xlnm.Print_Area" localSheetId="46">'852,85212'!$A$1:$G$75</definedName>
    <definedName name="_xlnm.Print_Area" localSheetId="53">'852,85295 POKL'!$A$1:$I$87</definedName>
    <definedName name="_xlnm.Print_Area" localSheetId="63">'900,90017'!$A$1:$E$73</definedName>
    <definedName name="_xlnm.Print_Area" localSheetId="64">'900,90019'!$A$1:$F$74</definedName>
    <definedName name="_xlnm.Print_Area" localSheetId="73">'AnalizaRAZEM'!$A$1:$F$30</definedName>
    <definedName name="_xlnm.Print_Area" localSheetId="0">'ZBIORCZO'!$A$1:$K$175</definedName>
  </definedNames>
  <calcPr fullCalcOnLoad="1"/>
</workbook>
</file>

<file path=xl/sharedStrings.xml><?xml version="1.0" encoding="utf-8"?>
<sst xmlns="http://schemas.openxmlformats.org/spreadsheetml/2006/main" count="10303" uniqueCount="516">
  <si>
    <t xml:space="preserve">Dział </t>
  </si>
  <si>
    <t>rozdział</t>
  </si>
  <si>
    <t>wynagrodzenia osobowe pracowników</t>
  </si>
  <si>
    <t>dodatkowe wynagrodzenie roczne</t>
  </si>
  <si>
    <t>świadczenia społeczne</t>
  </si>
  <si>
    <t>różne wydatki na rzecz osób fizycznych</t>
  </si>
  <si>
    <t>podróże służbowe krajowe</t>
  </si>
  <si>
    <t>podróże służbowe zagraniczne</t>
  </si>
  <si>
    <t>różne opłaty i składki</t>
  </si>
  <si>
    <t>składki na ubezpieczenia społeczne</t>
  </si>
  <si>
    <t>składki na Fundusz Pracy</t>
  </si>
  <si>
    <t>rezerwy</t>
  </si>
  <si>
    <t>Razem wydatki rozdziału</t>
  </si>
  <si>
    <t>ogółem</t>
  </si>
  <si>
    <t>w tym zlecone</t>
  </si>
  <si>
    <t xml:space="preserve">   Kwota wydatków w zł</t>
  </si>
  <si>
    <t>Strona  ........</t>
  </si>
  <si>
    <t>010 ROLNICTWO I ŁOWIECTWO</t>
  </si>
  <si>
    <t>dotacja celowa z budżetu na finansowanie lub dofinansowanie zadań zleconych do realizacji pozostałym jednostkom nie zaliczanym do sektora finansów publicznych</t>
  </si>
  <si>
    <t>składki na ubezpieczenia zdrowotne</t>
  </si>
  <si>
    <t>zakup materiałów i wyposażenia</t>
  </si>
  <si>
    <t>zakup środków żywności</t>
  </si>
  <si>
    <t>zakup pomocy naukowych , dydaktycznych i książek</t>
  </si>
  <si>
    <t>zakup energii</t>
  </si>
  <si>
    <t>zakup usług remontowych</t>
  </si>
  <si>
    <t>zakup usług pozostałych</t>
  </si>
  <si>
    <t>odpisy na zakładowy fundusz świadczeń socjalnych</t>
  </si>
  <si>
    <t>pozostałe odsetki</t>
  </si>
  <si>
    <t>wydatki inwestycyjne jednostek budżetowych</t>
  </si>
  <si>
    <t>wydatki na zakupy inwestycyjne jednostek budżetowych</t>
  </si>
  <si>
    <t xml:space="preserve">§ </t>
  </si>
  <si>
    <t>dotacje celowe przekazane gminie na zadania bieżące realizowane na podstawie porozumień (umów) między jednostkami samorządu terytorialnego</t>
  </si>
  <si>
    <t>wpłaty na PFRON</t>
  </si>
  <si>
    <t>wpłaty gmin na rzecz izb rolniczych ........</t>
  </si>
  <si>
    <t>01008 Melioracje wodne</t>
  </si>
  <si>
    <t>dotacja przedmiotowa z budżetu dla zakładu budżetowego</t>
  </si>
  <si>
    <t>wynagrodzenia bezosobowe</t>
  </si>
  <si>
    <t>zakup usług przez jst od od innych jst</t>
  </si>
  <si>
    <t>nagrody i wydatki osobowe niezaliczone do wynagrodzeń</t>
  </si>
  <si>
    <t>stypendia dla uczniów</t>
  </si>
  <si>
    <t>zakup usług dostępu do sieci Internet</t>
  </si>
  <si>
    <t>różne rozliczenia finansowe</t>
  </si>
  <si>
    <t>wydatki na pomoc finansową udzielaną między jst na dofinansowanie własnych zadań bieżących</t>
  </si>
  <si>
    <t>01030 Izby rolnicze</t>
  </si>
  <si>
    <t>01095 Pozostała działalność</t>
  </si>
  <si>
    <t>02095 Pozostała działalność</t>
  </si>
  <si>
    <t>020 LEŚNICTWO</t>
  </si>
  <si>
    <t>400 WYTWARZANIE I ZAOPATRYWANIE W ENERGIĘ ......</t>
  </si>
  <si>
    <t>40002 Dostarczanie wody</t>
  </si>
  <si>
    <t>600 TRANSPORT I ŁĄCZNOŚĆ</t>
  </si>
  <si>
    <t>60013 Drogi publiczne wojewódzkie</t>
  </si>
  <si>
    <t>60016 Drogi publiczne gminne</t>
  </si>
  <si>
    <t>700 GOSPODARKA MIESZKANIOWA</t>
  </si>
  <si>
    <t>70005 Gospodarka gruntami i nieruchomościami</t>
  </si>
  <si>
    <t>Razem Dział 700</t>
  </si>
  <si>
    <t>Razem Dział 600</t>
  </si>
  <si>
    <t>710 DZIAŁALNOŚĆ USŁUGOWA</t>
  </si>
  <si>
    <t>71013 Prace geodezyjne i kartograficzne (nieinwestycyjne)</t>
  </si>
  <si>
    <t>750 ADMINISTRACJA PUBLICZNA</t>
  </si>
  <si>
    <t>75011 Urzędy wojewódzkie</t>
  </si>
  <si>
    <t>75022 Rady gmin (miast i miast na prawach powiatu)</t>
  </si>
  <si>
    <t>75023 Urzędy gmin (miast i miast na prawach powiatu)</t>
  </si>
  <si>
    <t>75095 Pozostała działalność</t>
  </si>
  <si>
    <t>751 URZĘDY NACZELNYCH ORGANÓW WŁADZY .....</t>
  </si>
  <si>
    <t>75101 Urzędy naczelnych organów władzy państwowej ....</t>
  </si>
  <si>
    <t>754 BEZPIECZEŃSTWO PUBLICZNE I OCHRONA  P.POŻ</t>
  </si>
  <si>
    <t>75412 Ochotnicze straże pożarne</t>
  </si>
  <si>
    <t>75414 Obrona cywilna</t>
  </si>
  <si>
    <t>756 DOCHODY ... ORAZWYDATKI ZW. Z ICH POBOREM</t>
  </si>
  <si>
    <t>75647 Pobór podatków, opłat i niepodatkowych należności ...</t>
  </si>
  <si>
    <t>757 OBSŁUGA DŁUGU PUBLICZNEGO</t>
  </si>
  <si>
    <t>75702 Obsługa papierów wartościowych, kredytów i pożyczek</t>
  </si>
  <si>
    <t>758 RÓŻNE ROZLICZENIA</t>
  </si>
  <si>
    <t>75818 Rezerwy ogólne i celowe</t>
  </si>
  <si>
    <t>801 OŚWIATA I WYCHOWANIE</t>
  </si>
  <si>
    <t>80101 Szkoły podstawowe</t>
  </si>
  <si>
    <t>80110 Gimnazja</t>
  </si>
  <si>
    <t>80113 Dowożenie uczniów do szkół</t>
  </si>
  <si>
    <t>80114 Zespoły ekonomiczno-administracyjne szkół</t>
  </si>
  <si>
    <t>80146 Dokształcanie i doskonalenie nauczycieli</t>
  </si>
  <si>
    <t>851 OCHRONA ZDROWIA</t>
  </si>
  <si>
    <t>85154 Przeciwdziałanie alkoholizmowi</t>
  </si>
  <si>
    <t>85195 Pozostała działalność</t>
  </si>
  <si>
    <t>852 POMOC SPOŁECZNA</t>
  </si>
  <si>
    <t>85213 Składki na ubezpieczenia zdrowotne opłacane .....</t>
  </si>
  <si>
    <t>85215 Dodatki mieszkaniowe</t>
  </si>
  <si>
    <t>85219 Ośrodki pomocy społecznej</t>
  </si>
  <si>
    <t>85295 Pozostała działalność</t>
  </si>
  <si>
    <t>853 POZOSTAŁE ZADANIA W ZAKRESIE POLIT. SPOŁ.</t>
  </si>
  <si>
    <t>85329 Specjalistyczne ośrodki szkoleniowo-rehabilitacyjne</t>
  </si>
  <si>
    <t>854 EDUKACYJNA OPIEKA WYCHOWAWCZA</t>
  </si>
  <si>
    <t>85412 Kolonie i obozy oraz inne formy wypoczynku dzieci ....</t>
  </si>
  <si>
    <t>900 GOSPODARKA KOMUNALNA I OCHRONA ŚRODOWISKA</t>
  </si>
  <si>
    <t>90002 Gospodarka odpadami</t>
  </si>
  <si>
    <t>90003 Oczyszczanie miast i wsi</t>
  </si>
  <si>
    <t>90004 Utrzymanie zieleni w miastach i gminach</t>
  </si>
  <si>
    <t>90017 Zakłady gospodarki komunalnej</t>
  </si>
  <si>
    <t>921 KULTURA I OCHRONA DZIEDZICTWA NARODOWEGO</t>
  </si>
  <si>
    <t>92116 Biblioteki</t>
  </si>
  <si>
    <t>92195 Pozostała działalność</t>
  </si>
  <si>
    <t>926 KULTURA FIZYCZNA I SPORT</t>
  </si>
  <si>
    <t>92601 Obiekty sportowe</t>
  </si>
  <si>
    <t>92605 Zadania z zakresu kultury fizycznej i sportu</t>
  </si>
  <si>
    <t>92695 Pozostała działalność</t>
  </si>
  <si>
    <t>Razem Dział 010</t>
  </si>
  <si>
    <t>Razem Dział 020</t>
  </si>
  <si>
    <t>Razem Dział 400</t>
  </si>
  <si>
    <t>Razem Dział 750</t>
  </si>
  <si>
    <t>Razem Dział 751</t>
  </si>
  <si>
    <t>Razem Dział 754</t>
  </si>
  <si>
    <t>Razem Dział 758</t>
  </si>
  <si>
    <t>Razem Dział 757</t>
  </si>
  <si>
    <t>Razem Dział 756</t>
  </si>
  <si>
    <t>Razem Dział 801</t>
  </si>
  <si>
    <t>Razem Dział 851</t>
  </si>
  <si>
    <t>Razem Dział 852</t>
  </si>
  <si>
    <t>Razem Dział 853</t>
  </si>
  <si>
    <t>Razem Dział 854</t>
  </si>
  <si>
    <t>Razem Dział 900</t>
  </si>
  <si>
    <t>Razem Dział 921</t>
  </si>
  <si>
    <t>Razem Dział 926</t>
  </si>
  <si>
    <t>Razem Dział 710</t>
  </si>
  <si>
    <t>80104 Przedszkola</t>
  </si>
  <si>
    <t>85202 Domy pomocy społecznej</t>
  </si>
  <si>
    <t>dotacja podmiotowa z budżetu dla samorzadowej instucji kultury</t>
  </si>
  <si>
    <t>wydatki na pomoc finansową udzielaną między jst na dofinansowanie własnych zadań inwestycyjnych i zakupów inwestycyjnych</t>
  </si>
  <si>
    <t>Wydatki bieżące</t>
  </si>
  <si>
    <t>A</t>
  </si>
  <si>
    <t>w tym :</t>
  </si>
  <si>
    <t xml:space="preserve">   - wynagrodzenia z pochodnymi</t>
  </si>
  <si>
    <t xml:space="preserve">   - dotacje</t>
  </si>
  <si>
    <t>B</t>
  </si>
  <si>
    <t>Wydatki majątkowe</t>
  </si>
  <si>
    <t xml:space="preserve">Analiza zbiorcza wydatków </t>
  </si>
  <si>
    <t xml:space="preserve">Paragrafy wydatków zbiorczo </t>
  </si>
  <si>
    <t>Strona</t>
  </si>
  <si>
    <t>60014 Drogi publiczne powiatowe</t>
  </si>
  <si>
    <t>gminy Sośnicowice</t>
  </si>
  <si>
    <t>str.1</t>
  </si>
  <si>
    <t>wg Działów i Rozdziałów klasyfikacji budżetowej z wyodrębnieniem zadań zleconych z zakresu administracji rządowej</t>
  </si>
  <si>
    <t xml:space="preserve"> L.p.</t>
  </si>
  <si>
    <t xml:space="preserve"> Dział</t>
  </si>
  <si>
    <t>Rozdział</t>
  </si>
  <si>
    <t>N       A       Z       W       A</t>
  </si>
  <si>
    <t>Kwota w zł</t>
  </si>
  <si>
    <t>w tym zlec</t>
  </si>
  <si>
    <t xml:space="preserve">  W         Y         D         A         T         K         I    </t>
  </si>
  <si>
    <t xml:space="preserve">z zakresu </t>
  </si>
  <si>
    <t>b   i   e   ż   ą   c   e</t>
  </si>
  <si>
    <t xml:space="preserve">   majątkowe   </t>
  </si>
  <si>
    <t>administr.</t>
  </si>
  <si>
    <r>
      <t xml:space="preserve">wynagrodz              </t>
    </r>
    <r>
      <rPr>
        <b/>
        <sz val="10"/>
        <rFont val="Arial CE"/>
        <family val="2"/>
      </rPr>
      <t xml:space="preserve"> </t>
    </r>
  </si>
  <si>
    <t>dotacje</t>
  </si>
  <si>
    <t>R-m</t>
  </si>
  <si>
    <t xml:space="preserve">      R-m</t>
  </si>
  <si>
    <t>rządowej</t>
  </si>
  <si>
    <t>i pochodne</t>
  </si>
  <si>
    <t>1.</t>
  </si>
  <si>
    <t>010</t>
  </si>
  <si>
    <t>ROLNICTWO I ŁOWIECTWO</t>
  </si>
  <si>
    <t>a/</t>
  </si>
  <si>
    <t>01008</t>
  </si>
  <si>
    <t>Melioracje wodne</t>
  </si>
  <si>
    <t>b/</t>
  </si>
  <si>
    <t>01010</t>
  </si>
  <si>
    <t>Infrastruktura wodociągowa o sanitacyjna wsi</t>
  </si>
  <si>
    <t>c/</t>
  </si>
  <si>
    <t>01030</t>
  </si>
  <si>
    <t>Izby rolnicze</t>
  </si>
  <si>
    <t>d/</t>
  </si>
  <si>
    <t>01095</t>
  </si>
  <si>
    <t>Pozostała działalność</t>
  </si>
  <si>
    <t>2.</t>
  </si>
  <si>
    <t>020</t>
  </si>
  <si>
    <t>LEŚNICTWO</t>
  </si>
  <si>
    <t>02095</t>
  </si>
  <si>
    <t>3.</t>
  </si>
  <si>
    <t>WYTWARZANIE I ZAOPATRYWANIE W ENERGIĘ ...</t>
  </si>
  <si>
    <t>Dostarczanie wody</t>
  </si>
  <si>
    <t>4.</t>
  </si>
  <si>
    <t>TRANSPORT I ŁĄCZNOŚĆ</t>
  </si>
  <si>
    <t>Drogi publiczne wojewódzkie</t>
  </si>
  <si>
    <t>*</t>
  </si>
  <si>
    <t>Drogi publiczne powiatowe</t>
  </si>
  <si>
    <t>Drogi publiczne gminne</t>
  </si>
  <si>
    <t>5.</t>
  </si>
  <si>
    <t>GOSPODARKA MIESZKANIOWA</t>
  </si>
  <si>
    <t>Gospodarka gruntami i nieruchomościami</t>
  </si>
  <si>
    <t>6.</t>
  </si>
  <si>
    <t>DZIAŁALNOŚĆ USŁUGOWA</t>
  </si>
  <si>
    <t>Prace geodezyjne i kartograficzne (nieinwestycyjne)</t>
  </si>
  <si>
    <t>str.2</t>
  </si>
  <si>
    <t>7.</t>
  </si>
  <si>
    <t>ADMINISTRACJA PUBLICZNA</t>
  </si>
  <si>
    <t>Urzędy wojewódzkie</t>
  </si>
  <si>
    <t>Rady gmin (miast i miast na prawach powiatu)</t>
  </si>
  <si>
    <t>Urzędy gmin (miast i miast na prawach powiatu)</t>
  </si>
  <si>
    <t>8.</t>
  </si>
  <si>
    <t>URZĘDY NACZELNYCH ORGANÓW WŁADZY ......</t>
  </si>
  <si>
    <t>Urzędy naczelnych organów władzy państwowej .....</t>
  </si>
  <si>
    <t>9.</t>
  </si>
  <si>
    <t>BEZPIECZEŃSTWO PUBLICZNE I OCHRONA P.POŻ.</t>
  </si>
  <si>
    <t>Ochotnicze straże pożarne</t>
  </si>
  <si>
    <t>Obrona cywilna</t>
  </si>
  <si>
    <t>10.</t>
  </si>
  <si>
    <t>11.</t>
  </si>
  <si>
    <t>OBSŁUGA DŁUGU PUBLICZNEGO</t>
  </si>
  <si>
    <t>Obsługa papierów wartościowych, kredytów i pożyczek</t>
  </si>
  <si>
    <t>12.</t>
  </si>
  <si>
    <t>RÓŻNE ROZLICZENIA</t>
  </si>
  <si>
    <t>Rezerwy ogólne i celowe</t>
  </si>
  <si>
    <t>13.</t>
  </si>
  <si>
    <t>OŚWIATA I WYCHOWANIE</t>
  </si>
  <si>
    <t>Szkoły podstawowe</t>
  </si>
  <si>
    <t>Przedszkola</t>
  </si>
  <si>
    <t>Gimnazja</t>
  </si>
  <si>
    <t>Dowożenie uczniów do szkół</t>
  </si>
  <si>
    <t>e/</t>
  </si>
  <si>
    <t>Zespoły obsługi ekonomiczno-administracyjnej szkół</t>
  </si>
  <si>
    <t>str.3</t>
  </si>
  <si>
    <t>14.</t>
  </si>
  <si>
    <t>OCHRONA ZDROWIA</t>
  </si>
  <si>
    <t>Przeciwdziałanie alkoholizmowi</t>
  </si>
  <si>
    <t>15.</t>
  </si>
  <si>
    <t>POMOC SPOŁECZNA</t>
  </si>
  <si>
    <t>Świadczenia rodzinne oraz składki na ubezp. .....</t>
  </si>
  <si>
    <t>Składki na ubezpieczenia zdrowotne opłacane ......</t>
  </si>
  <si>
    <t>Zasiłki i pomoc w naturze oraz składki na ubezp. społeczne</t>
  </si>
  <si>
    <t>Dodatki mieszkaniowe</t>
  </si>
  <si>
    <t>Ośrodki pomocy społecznej</t>
  </si>
  <si>
    <t>f/</t>
  </si>
  <si>
    <t>16.</t>
  </si>
  <si>
    <t>POZOSTAŁE ZADANIA W ZAKRESIE POLIT. SPOŁ.</t>
  </si>
  <si>
    <t>Specjalistyczne ośrodki szkoleniowo-rehabilitacyjne</t>
  </si>
  <si>
    <t>17.</t>
  </si>
  <si>
    <t>EDUKACYJNA OPIEKA WYCHOWAWCZA</t>
  </si>
  <si>
    <t>Kolonie i obozy oraz inne formy wypoczynku dzieci i młodzieży szk</t>
  </si>
  <si>
    <t>18.</t>
  </si>
  <si>
    <t>GOSPODARKA KOMUNALNA I OCHRONA ŚRODOWISKA</t>
  </si>
  <si>
    <t>Gospodarka odpadami</t>
  </si>
  <si>
    <t>Oczyszczanie miast i wsi</t>
  </si>
  <si>
    <t>Utrzymanie zieleni w miastach i gminach</t>
  </si>
  <si>
    <t>Oświetlenie ulic , placów i dróg</t>
  </si>
  <si>
    <t>Zakłady gospodarki komunalnej</t>
  </si>
  <si>
    <t>str.4</t>
  </si>
  <si>
    <t>19.</t>
  </si>
  <si>
    <t>KULTURA I OCHRONA DZIEDZICTWA NARODOWEGO</t>
  </si>
  <si>
    <t>Domy i ośrodki kultury , świetlice i kluby</t>
  </si>
  <si>
    <t>Biblioteki</t>
  </si>
  <si>
    <t>Pozostała działalnośc</t>
  </si>
  <si>
    <t>KULTURA FIZYCZNA I SPORT</t>
  </si>
  <si>
    <t>Obiekty sportowe</t>
  </si>
  <si>
    <t>Zadania z zakresu kultury fizycznej i sportu</t>
  </si>
  <si>
    <t xml:space="preserve"> W Y D A T K I     O G Ó Ł E M</t>
  </si>
  <si>
    <t>w tym dotacje *</t>
  </si>
  <si>
    <t>Dokształcanie i doskonalenie nauczycieli</t>
  </si>
  <si>
    <t>g/</t>
  </si>
  <si>
    <t>Domy pomocy społecznej</t>
  </si>
  <si>
    <t>85153 Zwalczanie narkomanii</t>
  </si>
  <si>
    <t>Zwalczanie narkomanii</t>
  </si>
  <si>
    <t>Programy polityki zdrowotnej</t>
  </si>
  <si>
    <t>85149 Programy polityki zdrowotnej</t>
  </si>
  <si>
    <t>Powiatowe urzędy pracy</t>
  </si>
  <si>
    <t>85333 Powiatowe urzędy pracy</t>
  </si>
  <si>
    <t>85212 Świadczenia rodzinne, zaliczka aliment. oraz składki ..</t>
  </si>
  <si>
    <t>opłaty z tytułu zakup usług telekomunikacyjnych telefonii komórkowej</t>
  </si>
  <si>
    <t>opłaty z tytułu zakup usług telekomunikacyjnych telefonii stacjonarnej</t>
  </si>
  <si>
    <t>zakup usług obejmujących wykonanie ekspertyz, analiz i opinii</t>
  </si>
  <si>
    <t>opłaty czynszowe za pomieszczenia biurowe</t>
  </si>
  <si>
    <t>szkolenia pracowników niebędących członkami korpusu służby cywilnej</t>
  </si>
  <si>
    <t>zakup akcesoriów komputerowych, w tym programów i licencji</t>
  </si>
  <si>
    <t>60004 Lokalny transport zbiorowy</t>
  </si>
  <si>
    <t>85214 Zasiłki i pomoc w naturze oraz składki na ubezp. …</t>
  </si>
  <si>
    <t>90015 Oświetlenie ulic, placów i dróg</t>
  </si>
  <si>
    <t>92109 Domy i ośrodki kultury, świetlice i kluby</t>
  </si>
  <si>
    <t>Lokalny transport zbiorowy</t>
  </si>
  <si>
    <t>wpłaty jednostek na fundusz celowy</t>
  </si>
  <si>
    <t>dotacja podmiotowa z budżetu dla samodzielnego publ. z.o.z.  ...</t>
  </si>
  <si>
    <t>dotacje celowe przekazane dla powiatu na zadania bieżące realizowane na podstawie porozumień (umów) między jednostkami samorządu terytorialnego</t>
  </si>
  <si>
    <t>dotacje celowe przekazane do samorządu województwa na zadania bieżące realizowane na podstawie porozumień (umów) między jednostkami samorządu terytorialnego</t>
  </si>
  <si>
    <t>dotacja celowa z budżetu na finansowanie lub dofinansowanie zadań zleconych do realizacji stowarzyszeniom</t>
  </si>
  <si>
    <t>zakup usług zdrowotnych</t>
  </si>
  <si>
    <t>zakup materiałów papierniczych do sprzętu drukarskiego i urządzeń kserograficznych</t>
  </si>
  <si>
    <t>wydatki inwestycyjne jednostek budżetowych (UE)</t>
  </si>
  <si>
    <t>wydatki inwestycyjne pozostałych jednostek</t>
  </si>
  <si>
    <t>dotacje celowe przekazane gminie na inwestycje i zakupy inwestycyjne realizowane na podstawie porozumień(umów) między jednostkami samorządu terytorialnego</t>
  </si>
  <si>
    <t>dotacje celowe przekazane dla powiatu na inwestycje i zakupy inwestycyjne realizowane na podstawie porozumień(umów) między jednostkami samorządu terytorialnego</t>
  </si>
  <si>
    <t>dotacje celowe przekazane do samorządu województwa na inwestycje i zakupy inwestycyjne realizowane na podstawie porozumień(umów) między jednostkami samorządu terytorialnego</t>
  </si>
  <si>
    <t xml:space="preserve">Razem wydatki z paragrafów </t>
  </si>
  <si>
    <t>75421 Zarządzanie kryzysowe</t>
  </si>
  <si>
    <t>Zarządzanie kryzysowe</t>
  </si>
  <si>
    <t>Razem bieżące i majątkowe</t>
  </si>
  <si>
    <t>63095 Pozostała działalność</t>
  </si>
  <si>
    <t>630 TURYSTYKA</t>
  </si>
  <si>
    <t>Razem Dział 630</t>
  </si>
  <si>
    <t>TURYSTYKA</t>
  </si>
  <si>
    <t>72095 Pozostała działalność</t>
  </si>
  <si>
    <t>720 INFORMATYKA</t>
  </si>
  <si>
    <t>Razem Dział 720</t>
  </si>
  <si>
    <t>INFORMATYKA</t>
  </si>
  <si>
    <t>75075 Promocja jednostek samorządu terytorialnego</t>
  </si>
  <si>
    <t>Promocja jednostek samorządu terytorialnego</t>
  </si>
  <si>
    <t>90001 Gospodarka ściekowa i ochrona wód</t>
  </si>
  <si>
    <t>Gospodarka ściekowa i ochrona wód</t>
  </si>
  <si>
    <t>Zał. Nr 3</t>
  </si>
  <si>
    <t>inne formy pomocy dla uczniów</t>
  </si>
  <si>
    <t>opłaty na rzecz budżetów jednostek samorządu terytorialnego</t>
  </si>
  <si>
    <t>dotacje celowe z budżetu na finansowanie lub dofinansowanie kosztów realizacji inwestycji i zakupów inwestycyjnych jednostek niezaliczanych do sektora finansów publicznych</t>
  </si>
  <si>
    <t>92120 Ochrona zabytków i opieka nad zabytkami</t>
  </si>
  <si>
    <t>Ochrona zabytków i opieka nad zabytkami</t>
  </si>
  <si>
    <t>Budżet</t>
  </si>
  <si>
    <t>71004 Plany zagospodarowania przestrzennego</t>
  </si>
  <si>
    <t>85216 Zasiłki stałe</t>
  </si>
  <si>
    <t>80195 Pozostała działalność</t>
  </si>
  <si>
    <t>Plany zagospodarowania przestrzennego</t>
  </si>
  <si>
    <t>h/</t>
  </si>
  <si>
    <t>Dodatki stałe</t>
  </si>
  <si>
    <t>zakup usług przez jst od innych jst</t>
  </si>
  <si>
    <t xml:space="preserve">   - świadczenia na rzecz osób fizycznych</t>
  </si>
  <si>
    <t xml:space="preserve">   - środki z tyt art5 ust1 pkt2i3 uofp</t>
  </si>
  <si>
    <t xml:space="preserve">   - wypłaty poręczeń i gwarancji</t>
  </si>
  <si>
    <t xml:space="preserve">   - obsługa długu</t>
  </si>
  <si>
    <t xml:space="preserve">   - inne wydatki</t>
  </si>
  <si>
    <t>01009</t>
  </si>
  <si>
    <t>Spółki wodne</t>
  </si>
  <si>
    <t>01009 Spółki wodne</t>
  </si>
  <si>
    <t>75404 Komendy wojewódzkie Policji</t>
  </si>
  <si>
    <t>Komendy wojewódzkie Policji</t>
  </si>
  <si>
    <t>80148 Stołówki szkolne i przedszkolne</t>
  </si>
  <si>
    <t>Stołówki szkolne i przedszkolne</t>
  </si>
  <si>
    <t>Zał. Nr 2d</t>
  </si>
  <si>
    <t>dotacje celowe z budżetu na finansowanie lub dofinansowanie kosztów realizacji inwestycji i zakupów inwestycyjnych samorządowych zakładów budżetowych</t>
  </si>
  <si>
    <t>Plan na 30.09.2011 r.</t>
  </si>
  <si>
    <t>Plan na 30.09.2012 r.</t>
  </si>
  <si>
    <t>O G Ó Ł E M   2013  ROK</t>
  </si>
  <si>
    <t>90019 Wpływy i wydatki związane z gromadzeniem środków z opłat i kar za korzystanie ze środowiska</t>
  </si>
  <si>
    <t>90005 Ochrona powietrza atmosfeycznego i klimatu</t>
  </si>
  <si>
    <t>85205 Zadania w zakresie przeciwdz.przemocy w rodzinie</t>
  </si>
  <si>
    <t>85206 Wspieranie rodziny ( asystent rodzinny)</t>
  </si>
  <si>
    <t>85295 Pozostała działalność POKL</t>
  </si>
  <si>
    <t>7 i 9</t>
  </si>
  <si>
    <t>przejsc wkł. własny</t>
  </si>
  <si>
    <t>…7</t>
  </si>
  <si>
    <t>…9</t>
  </si>
  <si>
    <t>…0</t>
  </si>
  <si>
    <t>Lp</t>
  </si>
  <si>
    <t>DZIAŁ</t>
  </si>
  <si>
    <t>NAKŁADY (w zł)</t>
  </si>
  <si>
    <t>OSOBA ODPOW</t>
  </si>
  <si>
    <t>Rodzaj wydatku  Majątkowe lub                    Bieżące</t>
  </si>
  <si>
    <t>PRIORYTET</t>
  </si>
  <si>
    <t>AKCEPTACJA</t>
  </si>
  <si>
    <t>UWAGI</t>
  </si>
  <si>
    <t>RAZEM</t>
  </si>
  <si>
    <t>Nazwa zadania</t>
  </si>
  <si>
    <t>Własne</t>
  </si>
  <si>
    <t>Zewnętrzne</t>
  </si>
  <si>
    <t>I</t>
  </si>
  <si>
    <t>1a</t>
  </si>
  <si>
    <t>Przebudowa urządzenia hydrologicznego w Tworogu Małym - projekt</t>
  </si>
  <si>
    <t>Gaw.</t>
  </si>
  <si>
    <t>M</t>
  </si>
  <si>
    <t>Infrastruktura wodociągowa i sanitacyjna wsi</t>
  </si>
  <si>
    <t>2a</t>
  </si>
  <si>
    <t>Uporządkowanie gospodarki ściekowej w aglomeracji Sierakowice poprzez budowę kanalizacji sanitarnej i oczyszczalni ścieków – kontynuacja zadania</t>
  </si>
  <si>
    <t>Kraw.</t>
  </si>
  <si>
    <t>2b</t>
  </si>
  <si>
    <t>Kompleksowe uporządkowanie gospodarki ściekowej w aglomeracji Sośnicowice - projekt</t>
  </si>
  <si>
    <t>2c</t>
  </si>
  <si>
    <t>Uporządkowanie gosp. ściekowej w Bargłówce i Tworogu (budowa przydomowych oczyszczalni) – opracowanie koncepcji</t>
  </si>
  <si>
    <t>Morg.</t>
  </si>
  <si>
    <t>2d</t>
  </si>
  <si>
    <t>II</t>
  </si>
  <si>
    <t>Reorganizacja transportu publicznego w gminie Sośnicowice:</t>
  </si>
  <si>
    <t>Zakup autobusów</t>
  </si>
  <si>
    <t>1b</t>
  </si>
  <si>
    <t>Przystosowanie parkingu na Łabędzkiej pod miejsce przesiadkowe</t>
  </si>
  <si>
    <t>1c</t>
  </si>
  <si>
    <t>Wiaty  przystankowe</t>
  </si>
  <si>
    <t>1d</t>
  </si>
  <si>
    <t xml:space="preserve">Budowa chodnika przy drodze nr 919: </t>
  </si>
  <si>
    <t>Sos.</t>
  </si>
  <si>
    <t>dotacja dla województwa</t>
  </si>
  <si>
    <t>Etap II -  od drogi transportu rolnego w Trachach do ul. Zielonej w Sośnicowicach</t>
  </si>
  <si>
    <t>Remont chodnika w ciągu drogi nr 408 w Choryńskowicach</t>
  </si>
  <si>
    <t xml:space="preserve">Drogi publiczne powiatowe </t>
  </si>
  <si>
    <t>3a</t>
  </si>
  <si>
    <t>Budowa ciągu pieszo –rowerowego wzdłuż. ul. Wiejskiej w Smolnicy</t>
  </si>
  <si>
    <t>dotacja dla powiatu</t>
  </si>
  <si>
    <t>4a</t>
  </si>
  <si>
    <t>Budowa ul. Gimnazjalnej w Sośnicowicach</t>
  </si>
  <si>
    <t>przy 50% dofinansowaniu z Narod Progr Przebud Dróg Lokalnych</t>
  </si>
  <si>
    <t>4b</t>
  </si>
  <si>
    <t>Budowa odwodnienia ul. Rocha i Wolności w Trachach</t>
  </si>
  <si>
    <t>4c</t>
  </si>
  <si>
    <t>Odbudowa rowu przydrożnego przy ul. Szkolnej w Łanach Wielkich</t>
  </si>
  <si>
    <t>4d</t>
  </si>
  <si>
    <t>Przebudowa przepustu w ciągu ul. Zielonej w Sośnicowicach</t>
  </si>
  <si>
    <t>4e</t>
  </si>
  <si>
    <t>Remont przepustu pod drogą gminną w Kozłowie</t>
  </si>
  <si>
    <t>4f</t>
  </si>
  <si>
    <r>
      <t>Remont ul. Wrzosowej w Smolnicy</t>
    </r>
    <r>
      <rPr>
        <b/>
        <sz val="10"/>
        <color indexed="8"/>
        <rFont val="Calibri"/>
        <family val="2"/>
      </rPr>
      <t xml:space="preserve">  - </t>
    </r>
    <r>
      <rPr>
        <sz val="10"/>
        <color indexed="8"/>
        <rFont val="Calibri"/>
        <family val="2"/>
      </rPr>
      <t>Etap II, budowa nawierzchni</t>
    </r>
  </si>
  <si>
    <t>4g</t>
  </si>
  <si>
    <t>Przebudowa mostu na ul. Marcina w Kozłowie –  projekt</t>
  </si>
  <si>
    <t>aktualizacja projektu</t>
  </si>
  <si>
    <t>4h</t>
  </si>
  <si>
    <t>Remont mostu na ul. Leboszowskiej w Trachach</t>
  </si>
  <si>
    <t>4i</t>
  </si>
  <si>
    <t>Przebudowa mostu na ul. Krótkiej w Sierakowicach –  ekspertyza</t>
  </si>
  <si>
    <t>4j</t>
  </si>
  <si>
    <t>Budowa asfaltowej nawierzchni ul. Nowowiejskiej w Tworogu Małym</t>
  </si>
  <si>
    <t>III</t>
  </si>
  <si>
    <t>Ścieżki rowerowe  koszt zarządzania projektem</t>
  </si>
  <si>
    <t>Cieś.</t>
  </si>
  <si>
    <t>IV</t>
  </si>
  <si>
    <t>Budowa Gminnego Centrum Społeczno Kulturalnego</t>
  </si>
  <si>
    <t>Stworzenie warunków do rozwoju małych i średnich przedsiębiorstw w gminie Sośnicowice</t>
  </si>
  <si>
    <t>uzależnione od dofinansowania</t>
  </si>
  <si>
    <t>Uporządkowanie działek po ogródkach działkowych w Sośnicowicach przy ul. Smolnickiej</t>
  </si>
  <si>
    <t>Szyk.</t>
  </si>
  <si>
    <t>Wykup gruntów na rzecz gminy</t>
  </si>
  <si>
    <t>Słom.</t>
  </si>
  <si>
    <t>1e</t>
  </si>
  <si>
    <t>Regulacja prawna działek zajętych pod drogi publiczne</t>
  </si>
  <si>
    <t>V</t>
  </si>
  <si>
    <t>Aktualizacja studium uwarunkowań …..</t>
  </si>
  <si>
    <t>Walig.</t>
  </si>
  <si>
    <t>VI</t>
  </si>
  <si>
    <t>PIAPy, koszt zarządzania projektem</t>
  </si>
  <si>
    <t>VII</t>
  </si>
  <si>
    <t>Rozwój zintegrowanego elektronicznego systemu wsp. zarządzania w gminie Sośnicowice</t>
  </si>
  <si>
    <t>VIII</t>
  </si>
  <si>
    <t>BEZPIECZEŃSTWO PUBLICZNE I OCHRONA P.POŻAROWA</t>
  </si>
  <si>
    <t>Modernizacja budynku OSP w Sośnicowicach</t>
  </si>
  <si>
    <t>Modernizacja ogrzewania budynku OSP Trachy</t>
  </si>
  <si>
    <t>IX</t>
  </si>
  <si>
    <t>Docieplenie SP Bargłówka:</t>
  </si>
  <si>
    <t xml:space="preserve"> ściana północno – zachodnia</t>
  </si>
  <si>
    <t>ściana południowo - zachodnia</t>
  </si>
  <si>
    <t>Zakup kserokopiarki dla SP w Sierakowicach</t>
  </si>
  <si>
    <t>Zakup kserokopiarki dla SP w Kozłowie</t>
  </si>
  <si>
    <t>1f</t>
  </si>
  <si>
    <t xml:space="preserve"> Remonty  bieżące</t>
  </si>
  <si>
    <t xml:space="preserve">Założenie bezpiecznego podłoża na placu zabaw w Kozłowie         </t>
  </si>
  <si>
    <t>Zakup szafy pod zabudowę w Sierakowicach</t>
  </si>
  <si>
    <t>Zakup huśtawki na plac zabaw w Smolnicy</t>
  </si>
  <si>
    <t>Remonty  bieżące</t>
  </si>
  <si>
    <t xml:space="preserve"> Remonty bieżące</t>
  </si>
  <si>
    <t>Zespoły obslugi ekonomiczno-administracyjnej szkół</t>
  </si>
  <si>
    <t>Remonty bieżące</t>
  </si>
  <si>
    <t>5a</t>
  </si>
  <si>
    <t>X</t>
  </si>
  <si>
    <t>Doposażenie sprzętowe</t>
  </si>
  <si>
    <t>XI</t>
  </si>
  <si>
    <t>Budowa oświetlenia przy ul. Kuźniczka w Sośnicowicach</t>
  </si>
  <si>
    <t>Budowa oświetlenia przy ul. Granicznej, Wrzosowej i Klonowej - Projekt</t>
  </si>
  <si>
    <t>Budowa oświetlenia przy ul. Średniej w Kozłowie - Projekt</t>
  </si>
  <si>
    <t>Budowa oświetlenia przy ul. Zielonej w Sośnicowicach - Projekt</t>
  </si>
  <si>
    <t>Budowa oświetlenia przy ul. Kasztanowej w Sierakowicach - Projekt</t>
  </si>
  <si>
    <t>XII</t>
  </si>
  <si>
    <t>Prac restauratorskich, konserwacyjnych przy zabytkach sakralnych</t>
  </si>
  <si>
    <t>dotacja dla Parafii</t>
  </si>
  <si>
    <t>XIII</t>
  </si>
  <si>
    <t>Zakup kontenerów na boisko w Bargłówce z przydomową  oczyszczalnią</t>
  </si>
  <si>
    <t>Modernizacja budynku OSIR w Sośnicowicach</t>
  </si>
  <si>
    <t xml:space="preserve"> </t>
  </si>
  <si>
    <t>Budowa kompleksu sportowo - rekreacyjnego przy OSP Smolnica – uzupełnienie koncepcji</t>
  </si>
  <si>
    <t>Modernizacja obiektów sportowych przy ul. Kozielskiej w Sierakowicach</t>
  </si>
  <si>
    <t>Budowa wielofunkcyjnego boiska ze sztuczną nawierzchnią w Smolnicy - projekt</t>
  </si>
  <si>
    <t>Kraw</t>
  </si>
  <si>
    <t>ew .dofinansowanie z „Odnowy wsi”</t>
  </si>
  <si>
    <t>Remont ogrodzenia boiska sportowego w Trachach</t>
  </si>
  <si>
    <t>OGÓŁEM</t>
  </si>
  <si>
    <t>(suma kontrolna)</t>
  </si>
  <si>
    <t xml:space="preserve">P  O  D  S  U  M  O  W  A  N  I  E  </t>
  </si>
  <si>
    <t>w tym  :</t>
  </si>
  <si>
    <t>M (majątkowe)</t>
  </si>
  <si>
    <t>B (bieżące)</t>
  </si>
  <si>
    <t>Budowa dodatkowego ogrodzenia pętli i przystanku przy  SP w Bargłówce</t>
  </si>
  <si>
    <t>dotacja dla ZGKiM</t>
  </si>
  <si>
    <t>90003</t>
  </si>
  <si>
    <t>2e</t>
  </si>
  <si>
    <t>1g</t>
  </si>
  <si>
    <t>Zakup kosiarki spalinowej na boisko w Rachowicach</t>
  </si>
  <si>
    <t>Zadania w zakresie przeciwdz.przemocy w rodzinie</t>
  </si>
  <si>
    <t>Wspieranie rodziny ( asystent rodzinny)</t>
  </si>
  <si>
    <t>Ochrona powietrza atmosfeycznego i klimatu</t>
  </si>
  <si>
    <t>Wpływy i wyd związ z grom środ za korzyst ze środow</t>
  </si>
  <si>
    <t>ile</t>
  </si>
  <si>
    <t>1h</t>
  </si>
  <si>
    <t>Kraw, Cieś</t>
  </si>
  <si>
    <t>Cieś</t>
  </si>
  <si>
    <t>Morg</t>
  </si>
  <si>
    <t>Zasilanie energetyczne budynku starej szatni na boisku s Łanach Wielkich</t>
  </si>
  <si>
    <t>Modernizacja ogólnodostępnego placu zabaw w Sośnicowicach przy ul. Kościuszki</t>
  </si>
  <si>
    <t>Izolacja zewnętrzna  fundamentów wraz z odwodnieniem budynku  SP w Kozłowie</t>
  </si>
  <si>
    <t>Modernizacja pomieszczeń celem stworzenia gabinetu dyrektora</t>
  </si>
  <si>
    <t>możliwość pozyskania dotacji ok. 600 000 na bibliotekę</t>
  </si>
  <si>
    <t>Zakup samochodu osobowo-towarowego</t>
  </si>
  <si>
    <t>2f</t>
  </si>
  <si>
    <t>uzależnione od dofinansowania ze Spichlerza</t>
  </si>
  <si>
    <t>20.</t>
  </si>
  <si>
    <t>21.</t>
  </si>
  <si>
    <t>przeniesione</t>
  </si>
  <si>
    <t>01010 Infrastruktura wodociągowa i sanitacyjna wsi</t>
  </si>
  <si>
    <t xml:space="preserve">          Plan wydatków budżetu na 2014 r.</t>
  </si>
  <si>
    <t>Plan wydatków budżetu na 2014 r.</t>
  </si>
  <si>
    <t>29 w 2015</t>
  </si>
  <si>
    <t>50 w WPF na 2014</t>
  </si>
  <si>
    <t>dotacje celowe z budżetu na finansowanie lub dofinansowanie kosztów realizacji inwestycji i zakupów inwestycyjnych innych jednostek finansów publicznych</t>
  </si>
  <si>
    <t>zwrot świadczeń pobranych nienależnie</t>
  </si>
  <si>
    <t>OBRONA NARODOWA</t>
  </si>
  <si>
    <t>Pozostałe wydatki obronne</t>
  </si>
  <si>
    <t>752 OBRONA NARODOWA</t>
  </si>
  <si>
    <t>75212 Pozostałe wydatki obronne</t>
  </si>
  <si>
    <t>Razem Dział 752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</si>
</sst>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89">
    <font>
      <sz val="10"/>
      <name val="Arial CE"/>
      <family val="0"/>
    </font>
    <font>
      <sz val="16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9"/>
      <name val="Arial CE"/>
      <family val="0"/>
    </font>
    <font>
      <b/>
      <sz val="11"/>
      <name val="Arial"/>
      <family val="2"/>
    </font>
    <font>
      <sz val="9"/>
      <name val="Arial CE"/>
      <family val="0"/>
    </font>
    <font>
      <sz val="14"/>
      <name val="Arial CE"/>
      <family val="0"/>
    </font>
    <font>
      <sz val="20"/>
      <name val="Arial CE"/>
      <family val="0"/>
    </font>
    <font>
      <b/>
      <sz val="12"/>
      <name val="Arial CE"/>
      <family val="0"/>
    </font>
    <font>
      <b/>
      <sz val="16"/>
      <name val="Arial CE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8"/>
      <name val="Calibri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2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b/>
      <sz val="8"/>
      <color theme="1"/>
      <name val="Calibri"/>
      <family val="2"/>
    </font>
    <font>
      <sz val="11"/>
      <color theme="1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  <font>
      <b/>
      <sz val="2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gray125">
        <bgColor theme="6" tint="0.799979984760284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 style="thin"/>
    </border>
    <border>
      <left style="medium"/>
      <right style="thin"/>
      <top style="medium"/>
      <bottom style="thick"/>
    </border>
    <border>
      <left style="medium"/>
      <right style="thick"/>
      <top style="medium"/>
      <bottom style="thick"/>
    </border>
    <border>
      <left style="thick"/>
      <right/>
      <top style="medium"/>
      <bottom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/>
      <bottom style="thin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27" borderId="1" applyNumberFormat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4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49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shrinkToFit="1"/>
    </xf>
    <xf numFmtId="0" fontId="5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shrinkToFit="1"/>
    </xf>
    <xf numFmtId="0" fontId="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wrapText="1"/>
    </xf>
    <xf numFmtId="3" fontId="0" fillId="0" borderId="10" xfId="0" applyNumberFormat="1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1" xfId="0" applyFont="1" applyBorder="1" applyAlignment="1">
      <alignment wrapText="1" shrinkToFi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wrapText="1"/>
    </xf>
    <xf numFmtId="3" fontId="0" fillId="0" borderId="10" xfId="0" applyNumberFormat="1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right"/>
    </xf>
    <xf numFmtId="0" fontId="7" fillId="0" borderId="13" xfId="0" applyFont="1" applyBorder="1" applyAlignment="1">
      <alignment shrinkToFit="1"/>
    </xf>
    <xf numFmtId="0" fontId="4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3" fontId="1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3" fontId="2" fillId="0" borderId="10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/>
    </xf>
    <xf numFmtId="0" fontId="0" fillId="0" borderId="11" xfId="0" applyFont="1" applyBorder="1" applyAlignment="1">
      <alignment/>
    </xf>
    <xf numFmtId="3" fontId="0" fillId="0" borderId="13" xfId="0" applyNumberFormat="1" applyFont="1" applyBorder="1" applyAlignment="1">
      <alignment horizontal="right" wrapText="1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3" fontId="0" fillId="0" borderId="11" xfId="0" applyNumberFormat="1" applyFont="1" applyBorder="1" applyAlignment="1">
      <alignment horizontal="right" wrapText="1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7" fillId="0" borderId="18" xfId="0" applyFont="1" applyBorder="1" applyAlignment="1">
      <alignment wrapText="1" shrinkToFit="1"/>
    </xf>
    <xf numFmtId="3" fontId="0" fillId="0" borderId="18" xfId="0" applyNumberFormat="1" applyFont="1" applyBorder="1" applyAlignment="1">
      <alignment horizontal="right" wrapText="1"/>
    </xf>
    <xf numFmtId="3" fontId="0" fillId="0" borderId="19" xfId="0" applyNumberFormat="1" applyFont="1" applyBorder="1" applyAlignment="1">
      <alignment horizontal="right" wrapText="1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2" fillId="0" borderId="1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0" fontId="0" fillId="0" borderId="13" xfId="0" applyFont="1" applyBorder="1" applyAlignment="1">
      <alignment shrinkToFit="1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shrinkToFit="1"/>
    </xf>
    <xf numFmtId="0" fontId="0" fillId="0" borderId="20" xfId="0" applyFont="1" applyFill="1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Font="1" applyFill="1" applyBorder="1" applyAlignment="1">
      <alignment horizontal="right" wrapText="1"/>
    </xf>
    <xf numFmtId="0" fontId="9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0" fontId="0" fillId="0" borderId="21" xfId="0" applyBorder="1" applyAlignment="1">
      <alignment/>
    </xf>
    <xf numFmtId="0" fontId="0" fillId="34" borderId="22" xfId="0" applyFill="1" applyBorder="1" applyAlignment="1">
      <alignment horizontal="center" vertical="center" wrapText="1"/>
    </xf>
    <xf numFmtId="0" fontId="68" fillId="34" borderId="22" xfId="0" applyFont="1" applyFill="1" applyBorder="1" applyAlignment="1">
      <alignment horizontal="center" vertical="center" wrapText="1"/>
    </xf>
    <xf numFmtId="3" fontId="0" fillId="0" borderId="23" xfId="0" applyNumberFormat="1" applyBorder="1" applyAlignment="1">
      <alignment horizontal="right" vertical="center" wrapText="1"/>
    </xf>
    <xf numFmtId="3" fontId="0" fillId="0" borderId="24" xfId="0" applyNumberFormat="1" applyBorder="1" applyAlignment="1">
      <alignment horizontal="right" vertical="center" wrapText="1"/>
    </xf>
    <xf numFmtId="3" fontId="0" fillId="0" borderId="25" xfId="0" applyNumberFormat="1" applyBorder="1" applyAlignment="1">
      <alignment horizontal="right" vertical="center" wrapText="1"/>
    </xf>
    <xf numFmtId="0" fontId="69" fillId="0" borderId="26" xfId="0" applyFont="1" applyBorder="1" applyAlignment="1">
      <alignment horizontal="center" vertical="center" wrapText="1"/>
    </xf>
    <xf numFmtId="49" fontId="70" fillId="0" borderId="27" xfId="0" applyNumberFormat="1" applyFont="1" applyBorder="1" applyAlignment="1">
      <alignment horizontal="left" vertical="center"/>
    </xf>
    <xf numFmtId="0" fontId="70" fillId="0" borderId="28" xfId="0" applyFont="1" applyBorder="1" applyAlignment="1">
      <alignment vertical="center"/>
    </xf>
    <xf numFmtId="3" fontId="0" fillId="0" borderId="29" xfId="0" applyNumberFormat="1" applyBorder="1" applyAlignment="1">
      <alignment horizontal="right" vertical="center" wrapText="1"/>
    </xf>
    <xf numFmtId="3" fontId="0" fillId="0" borderId="30" xfId="0" applyNumberFormat="1" applyBorder="1" applyAlignment="1">
      <alignment horizontal="right" vertical="center" wrapText="1"/>
    </xf>
    <xf numFmtId="3" fontId="69" fillId="0" borderId="29" xfId="0" applyNumberFormat="1" applyFont="1" applyBorder="1" applyAlignment="1">
      <alignment horizontal="right" vertical="center" wrapText="1"/>
    </xf>
    <xf numFmtId="3" fontId="69" fillId="0" borderId="30" xfId="0" applyNumberFormat="1" applyFont="1" applyBorder="1" applyAlignment="1">
      <alignment horizontal="right" vertical="center" wrapText="1"/>
    </xf>
    <xf numFmtId="3" fontId="0" fillId="0" borderId="26" xfId="0" applyNumberFormat="1" applyBorder="1" applyAlignment="1">
      <alignment horizontal="right" vertical="center" wrapText="1"/>
    </xf>
    <xf numFmtId="0" fontId="71" fillId="0" borderId="26" xfId="0" applyFont="1" applyBorder="1" applyAlignment="1">
      <alignment horizontal="center" vertical="center" wrapText="1"/>
    </xf>
    <xf numFmtId="0" fontId="72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71" fillId="0" borderId="28" xfId="0" applyFont="1" applyBorder="1" applyAlignment="1">
      <alignment horizontal="center" vertical="center" wrapText="1"/>
    </xf>
    <xf numFmtId="0" fontId="71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71" fillId="0" borderId="25" xfId="0" applyFont="1" applyBorder="1" applyAlignment="1">
      <alignment horizontal="center" vertical="center" wrapText="1"/>
    </xf>
    <xf numFmtId="3" fontId="69" fillId="0" borderId="23" xfId="0" applyNumberFormat="1" applyFont="1" applyBorder="1" applyAlignment="1">
      <alignment horizontal="right" vertical="center" wrapText="1"/>
    </xf>
    <xf numFmtId="3" fontId="69" fillId="0" borderId="24" xfId="0" applyNumberFormat="1" applyFont="1" applyBorder="1" applyAlignment="1">
      <alignment horizontal="right" vertical="center" wrapText="1"/>
    </xf>
    <xf numFmtId="0" fontId="72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71" fillId="0" borderId="32" xfId="0" applyFont="1" applyBorder="1" applyAlignment="1">
      <alignment horizontal="center" vertical="center" wrapText="1"/>
    </xf>
    <xf numFmtId="0" fontId="71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71" fillId="0" borderId="34" xfId="0" applyFont="1" applyBorder="1" applyAlignment="1">
      <alignment horizontal="right" vertical="center" wrapText="1"/>
    </xf>
    <xf numFmtId="3" fontId="0" fillId="0" borderId="35" xfId="0" applyNumberFormat="1" applyBorder="1" applyAlignment="1">
      <alignment horizontal="right" vertical="center" wrapText="1"/>
    </xf>
    <xf numFmtId="3" fontId="0" fillId="0" borderId="36" xfId="0" applyNumberFormat="1" applyBorder="1" applyAlignment="1">
      <alignment horizontal="right" vertical="center" wrapText="1"/>
    </xf>
    <xf numFmtId="3" fontId="69" fillId="0" borderId="36" xfId="0" applyNumberFormat="1" applyFont="1" applyBorder="1" applyAlignment="1">
      <alignment horizontal="right" vertical="center" wrapText="1"/>
    </xf>
    <xf numFmtId="3" fontId="0" fillId="0" borderId="34" xfId="0" applyNumberFormat="1" applyBorder="1" applyAlignment="1">
      <alignment horizontal="right" vertical="center" wrapText="1"/>
    </xf>
    <xf numFmtId="0" fontId="71" fillId="0" borderId="34" xfId="0" applyFont="1" applyBorder="1" applyAlignment="1">
      <alignment horizontal="center" vertical="center" wrapText="1"/>
    </xf>
    <xf numFmtId="0" fontId="73" fillId="0" borderId="3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71" fillId="0" borderId="37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71" fillId="0" borderId="38" xfId="0" applyFont="1" applyBorder="1" applyAlignment="1">
      <alignment horizontal="center" vertical="center" wrapText="1"/>
    </xf>
    <xf numFmtId="3" fontId="0" fillId="0" borderId="39" xfId="0" applyNumberFormat="1" applyBorder="1" applyAlignment="1">
      <alignment horizontal="right" vertical="center" wrapText="1"/>
    </xf>
    <xf numFmtId="3" fontId="0" fillId="0" borderId="40" xfId="0" applyNumberFormat="1" applyBorder="1" applyAlignment="1">
      <alignment horizontal="right" vertical="center" wrapText="1"/>
    </xf>
    <xf numFmtId="3" fontId="69" fillId="0" borderId="39" xfId="0" applyNumberFormat="1" applyFont="1" applyBorder="1" applyAlignment="1">
      <alignment horizontal="right" vertical="center" wrapText="1"/>
    </xf>
    <xf numFmtId="3" fontId="69" fillId="0" borderId="40" xfId="0" applyNumberFormat="1" applyFont="1" applyBorder="1" applyAlignment="1">
      <alignment horizontal="right" vertical="center" wrapText="1"/>
    </xf>
    <xf numFmtId="3" fontId="0" fillId="0" borderId="41" xfId="0" applyNumberFormat="1" applyBorder="1" applyAlignment="1">
      <alignment horizontal="right" vertical="center" wrapText="1"/>
    </xf>
    <xf numFmtId="0" fontId="71" fillId="0" borderId="41" xfId="0" applyFont="1" applyBorder="1" applyAlignment="1">
      <alignment horizontal="center" vertical="center" wrapText="1"/>
    </xf>
    <xf numFmtId="0" fontId="73" fillId="0" borderId="4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71" fillId="0" borderId="42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69" fillId="0" borderId="41" xfId="0" applyFont="1" applyBorder="1" applyAlignment="1">
      <alignment horizontal="center" vertical="center" wrapText="1"/>
    </xf>
    <xf numFmtId="49" fontId="70" fillId="0" borderId="0" xfId="0" applyNumberFormat="1" applyFont="1" applyBorder="1" applyAlignment="1">
      <alignment horizontal="left" vertical="center"/>
    </xf>
    <xf numFmtId="0" fontId="70" fillId="0" borderId="42" xfId="0" applyFont="1" applyBorder="1" applyAlignment="1">
      <alignment vertical="center" wrapText="1"/>
    </xf>
    <xf numFmtId="0" fontId="73" fillId="0" borderId="28" xfId="0" applyFont="1" applyBorder="1" applyAlignment="1">
      <alignment horizontal="center" vertical="center" wrapText="1"/>
    </xf>
    <xf numFmtId="0" fontId="73" fillId="0" borderId="32" xfId="0" applyFont="1" applyBorder="1" applyAlignment="1">
      <alignment horizontal="center" vertical="center" wrapText="1"/>
    </xf>
    <xf numFmtId="0" fontId="71" fillId="0" borderId="41" xfId="0" applyFont="1" applyBorder="1" applyAlignment="1">
      <alignment horizontal="right" vertical="center" wrapText="1"/>
    </xf>
    <xf numFmtId="3" fontId="69" fillId="0" borderId="35" xfId="0" applyNumberFormat="1" applyFont="1" applyBorder="1" applyAlignment="1">
      <alignment horizontal="right" vertical="center" wrapText="1"/>
    </xf>
    <xf numFmtId="0" fontId="71" fillId="0" borderId="0" xfId="0" applyFont="1" applyBorder="1" applyAlignment="1">
      <alignment vertical="center" wrapText="1"/>
    </xf>
    <xf numFmtId="0" fontId="71" fillId="0" borderId="43" xfId="0" applyFont="1" applyBorder="1" applyAlignment="1">
      <alignment horizontal="center" vertical="center" wrapText="1"/>
    </xf>
    <xf numFmtId="0" fontId="73" fillId="0" borderId="44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71" fillId="0" borderId="44" xfId="0" applyFont="1" applyBorder="1" applyAlignment="1">
      <alignment horizontal="center" vertical="center" wrapText="1"/>
    </xf>
    <xf numFmtId="0" fontId="71" fillId="0" borderId="45" xfId="0" applyFont="1" applyBorder="1" applyAlignment="1">
      <alignment horizontal="center" vertical="center" wrapText="1"/>
    </xf>
    <xf numFmtId="0" fontId="71" fillId="0" borderId="43" xfId="0" applyFont="1" applyBorder="1" applyAlignment="1">
      <alignment horizontal="right" vertical="center" wrapText="1"/>
    </xf>
    <xf numFmtId="3" fontId="0" fillId="0" borderId="46" xfId="0" applyNumberFormat="1" applyBorder="1" applyAlignment="1">
      <alignment vertical="center" wrapText="1"/>
    </xf>
    <xf numFmtId="3" fontId="0" fillId="0" borderId="47" xfId="0" applyNumberFormat="1" applyBorder="1" applyAlignment="1">
      <alignment vertical="center" wrapText="1"/>
    </xf>
    <xf numFmtId="3" fontId="0" fillId="0" borderId="43" xfId="0" applyNumberFormat="1" applyBorder="1" applyAlignment="1">
      <alignment vertical="center" wrapText="1"/>
    </xf>
    <xf numFmtId="0" fontId="73" fillId="0" borderId="43" xfId="0" applyFont="1" applyBorder="1" applyAlignment="1">
      <alignment horizontal="center" vertical="center" wrapText="1"/>
    </xf>
    <xf numFmtId="0" fontId="71" fillId="0" borderId="43" xfId="0" applyFont="1" applyBorder="1" applyAlignment="1">
      <alignment vertical="center" wrapText="1"/>
    </xf>
    <xf numFmtId="0" fontId="71" fillId="0" borderId="48" xfId="0" applyFont="1" applyBorder="1" applyAlignment="1">
      <alignment horizontal="center" vertical="center" wrapText="1"/>
    </xf>
    <xf numFmtId="0" fontId="73" fillId="0" borderId="26" xfId="0" applyFont="1" applyBorder="1" applyAlignment="1">
      <alignment horizontal="left" vertical="center" wrapText="1"/>
    </xf>
    <xf numFmtId="49" fontId="74" fillId="0" borderId="31" xfId="0" applyNumberFormat="1" applyFont="1" applyBorder="1" applyAlignment="1">
      <alignment horizontal="left" vertical="center"/>
    </xf>
    <xf numFmtId="0" fontId="74" fillId="0" borderId="28" xfId="0" applyFont="1" applyBorder="1" applyAlignment="1">
      <alignment vertical="center"/>
    </xf>
    <xf numFmtId="49" fontId="70" fillId="0" borderId="31" xfId="0" applyNumberFormat="1" applyFont="1" applyBorder="1" applyAlignment="1">
      <alignment horizontal="left" vertical="center"/>
    </xf>
    <xf numFmtId="3" fontId="0" fillId="0" borderId="46" xfId="0" applyNumberFormat="1" applyBorder="1" applyAlignment="1">
      <alignment horizontal="right" vertical="center" wrapText="1"/>
    </xf>
    <xf numFmtId="3" fontId="0" fillId="0" borderId="47" xfId="0" applyNumberFormat="1" applyBorder="1" applyAlignment="1">
      <alignment horizontal="right" vertical="center" wrapText="1"/>
    </xf>
    <xf numFmtId="3" fontId="69" fillId="0" borderId="47" xfId="0" applyNumberFormat="1" applyFont="1" applyBorder="1" applyAlignment="1">
      <alignment horizontal="right" vertical="center" wrapText="1"/>
    </xf>
    <xf numFmtId="3" fontId="0" fillId="0" borderId="43" xfId="0" applyNumberFormat="1" applyBorder="1" applyAlignment="1">
      <alignment horizontal="right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5" xfId="0" applyBorder="1" applyAlignment="1">
      <alignment/>
    </xf>
    <xf numFmtId="0" fontId="71" fillId="0" borderId="49" xfId="0" applyFont="1" applyBorder="1" applyAlignment="1">
      <alignment horizontal="center" vertical="center" wrapText="1"/>
    </xf>
    <xf numFmtId="3" fontId="0" fillId="0" borderId="50" xfId="0" applyNumberFormat="1" applyBorder="1" applyAlignment="1">
      <alignment horizontal="right" vertical="center" wrapText="1"/>
    </xf>
    <xf numFmtId="3" fontId="0" fillId="0" borderId="51" xfId="0" applyNumberFormat="1" applyBorder="1" applyAlignment="1">
      <alignment horizontal="right" vertical="center" wrapText="1"/>
    </xf>
    <xf numFmtId="3" fontId="69" fillId="0" borderId="50" xfId="0" applyNumberFormat="1" applyFont="1" applyBorder="1" applyAlignment="1">
      <alignment horizontal="right" vertical="center" wrapText="1"/>
    </xf>
    <xf numFmtId="3" fontId="69" fillId="0" borderId="51" xfId="0" applyNumberFormat="1" applyFont="1" applyBorder="1" applyAlignment="1">
      <alignment horizontal="right" vertical="center" wrapText="1"/>
    </xf>
    <xf numFmtId="3" fontId="0" fillId="0" borderId="49" xfId="0" applyNumberFormat="1" applyBorder="1" applyAlignment="1">
      <alignment horizontal="right" vertical="center" wrapText="1"/>
    </xf>
    <xf numFmtId="0" fontId="73" fillId="0" borderId="52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71" fillId="0" borderId="52" xfId="0" applyFont="1" applyBorder="1" applyAlignment="1">
      <alignment horizontal="center" vertical="center" wrapText="1"/>
    </xf>
    <xf numFmtId="0" fontId="71" fillId="0" borderId="53" xfId="0" applyFont="1" applyBorder="1" applyAlignment="1">
      <alignment horizontal="center" vertical="center" wrapText="1"/>
    </xf>
    <xf numFmtId="0" fontId="0" fillId="0" borderId="53" xfId="0" applyBorder="1" applyAlignment="1">
      <alignment/>
    </xf>
    <xf numFmtId="0" fontId="70" fillId="0" borderId="42" xfId="0" applyFont="1" applyBorder="1" applyAlignment="1">
      <alignment vertical="center"/>
    </xf>
    <xf numFmtId="3" fontId="69" fillId="0" borderId="47" xfId="0" applyNumberFormat="1" applyFont="1" applyBorder="1" applyAlignment="1">
      <alignment vertical="center" wrapText="1"/>
    </xf>
    <xf numFmtId="3" fontId="0" fillId="0" borderId="54" xfId="0" applyNumberFormat="1" applyBorder="1" applyAlignment="1">
      <alignment vertical="center"/>
    </xf>
    <xf numFmtId="3" fontId="0" fillId="0" borderId="55" xfId="0" applyNumberFormat="1" applyBorder="1" applyAlignment="1">
      <alignment vertical="center"/>
    </xf>
    <xf numFmtId="3" fontId="0" fillId="0" borderId="48" xfId="0" applyNumberFormat="1" applyBorder="1" applyAlignment="1">
      <alignment vertical="center"/>
    </xf>
    <xf numFmtId="0" fontId="0" fillId="0" borderId="34" xfId="0" applyBorder="1" applyAlignment="1">
      <alignment horizontal="center" vertical="center" wrapText="1"/>
    </xf>
    <xf numFmtId="3" fontId="69" fillId="0" borderId="46" xfId="0" applyNumberFormat="1" applyFont="1" applyBorder="1" applyAlignment="1">
      <alignment horizontal="right" vertical="center" wrapText="1"/>
    </xf>
    <xf numFmtId="3" fontId="0" fillId="0" borderId="54" xfId="0" applyNumberFormat="1" applyBorder="1" applyAlignment="1">
      <alignment horizontal="right" vertical="center" wrapText="1"/>
    </xf>
    <xf numFmtId="3" fontId="0" fillId="0" borderId="55" xfId="0" applyNumberFormat="1" applyBorder="1" applyAlignment="1">
      <alignment horizontal="right" vertical="center" wrapText="1"/>
    </xf>
    <xf numFmtId="3" fontId="69" fillId="0" borderId="55" xfId="0" applyNumberFormat="1" applyFont="1" applyBorder="1" applyAlignment="1">
      <alignment horizontal="right" vertical="center" wrapText="1"/>
    </xf>
    <xf numFmtId="3" fontId="0" fillId="0" borderId="48" xfId="0" applyNumberFormat="1" applyBorder="1" applyAlignment="1">
      <alignment horizontal="right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0" fillId="0" borderId="28" xfId="0" applyFont="1" applyBorder="1" applyAlignment="1">
      <alignment vertical="center" wrapText="1"/>
    </xf>
    <xf numFmtId="3" fontId="69" fillId="0" borderId="54" xfId="0" applyNumberFormat="1" applyFont="1" applyBorder="1" applyAlignment="1">
      <alignment horizontal="right" vertical="center" wrapText="1"/>
    </xf>
    <xf numFmtId="0" fontId="73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1" fillId="0" borderId="22" xfId="0" applyFont="1" applyBorder="1" applyAlignment="1">
      <alignment horizontal="center" vertical="center" wrapText="1"/>
    </xf>
    <xf numFmtId="0" fontId="71" fillId="0" borderId="56" xfId="0" applyFont="1" applyBorder="1" applyAlignment="1">
      <alignment horizontal="center" vertical="center" wrapText="1"/>
    </xf>
    <xf numFmtId="0" fontId="74" fillId="0" borderId="28" xfId="0" applyFont="1" applyBorder="1" applyAlignment="1">
      <alignment vertical="center" wrapText="1"/>
    </xf>
    <xf numFmtId="0" fontId="69" fillId="0" borderId="57" xfId="0" applyFont="1" applyBorder="1" applyAlignment="1">
      <alignment horizontal="center" vertical="center" wrapText="1"/>
    </xf>
    <xf numFmtId="49" fontId="70" fillId="0" borderId="58" xfId="0" applyNumberFormat="1" applyFont="1" applyBorder="1" applyAlignment="1">
      <alignment horizontal="left" vertical="center"/>
    </xf>
    <xf numFmtId="0" fontId="70" fillId="0" borderId="59" xfId="0" applyFont="1" applyBorder="1" applyAlignment="1">
      <alignment vertical="center"/>
    </xf>
    <xf numFmtId="3" fontId="0" fillId="0" borderId="60" xfId="0" applyNumberFormat="1" applyBorder="1" applyAlignment="1">
      <alignment horizontal="right" vertical="center" wrapText="1"/>
    </xf>
    <xf numFmtId="3" fontId="0" fillId="0" borderId="61" xfId="0" applyNumberFormat="1" applyBorder="1" applyAlignment="1">
      <alignment horizontal="right" vertical="center" wrapText="1"/>
    </xf>
    <xf numFmtId="3" fontId="69" fillId="0" borderId="60" xfId="0" applyNumberFormat="1" applyFont="1" applyBorder="1" applyAlignment="1">
      <alignment horizontal="right" vertical="center" wrapText="1"/>
    </xf>
    <xf numFmtId="3" fontId="69" fillId="0" borderId="61" xfId="0" applyNumberFormat="1" applyFont="1" applyBorder="1" applyAlignment="1">
      <alignment horizontal="right" vertical="center" wrapText="1"/>
    </xf>
    <xf numFmtId="3" fontId="0" fillId="0" borderId="57" xfId="0" applyNumberFormat="1" applyBorder="1" applyAlignment="1">
      <alignment horizontal="right" vertical="center" wrapText="1"/>
    </xf>
    <xf numFmtId="0" fontId="71" fillId="0" borderId="57" xfId="0" applyFont="1" applyBorder="1" applyAlignment="1">
      <alignment horizontal="center" vertical="center" wrapText="1"/>
    </xf>
    <xf numFmtId="0" fontId="73" fillId="0" borderId="59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71" fillId="0" borderId="5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0" fillId="0" borderId="39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0" fillId="0" borderId="48" xfId="0" applyNumberFormat="1" applyBorder="1" applyAlignment="1">
      <alignment/>
    </xf>
    <xf numFmtId="0" fontId="73" fillId="0" borderId="62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71" fillId="0" borderId="62" xfId="0" applyFont="1" applyBorder="1" applyAlignment="1">
      <alignment horizontal="center" vertical="center" wrapText="1"/>
    </xf>
    <xf numFmtId="0" fontId="75" fillId="0" borderId="41" xfId="0" applyFont="1" applyBorder="1" applyAlignment="1">
      <alignment horizontal="center" vertical="center" wrapText="1"/>
    </xf>
    <xf numFmtId="0" fontId="73" fillId="0" borderId="38" xfId="0" applyFont="1" applyBorder="1" applyAlignment="1">
      <alignment horizontal="left" vertical="center" wrapText="1"/>
    </xf>
    <xf numFmtId="49" fontId="74" fillId="0" borderId="27" xfId="0" applyNumberFormat="1" applyFont="1" applyBorder="1" applyAlignment="1">
      <alignment horizontal="left" vertical="center"/>
    </xf>
    <xf numFmtId="3" fontId="76" fillId="0" borderId="35" xfId="0" applyNumberFormat="1" applyFont="1" applyBorder="1" applyAlignment="1">
      <alignment horizontal="right" vertical="center" wrapText="1"/>
    </xf>
    <xf numFmtId="0" fontId="77" fillId="0" borderId="34" xfId="0" applyFont="1" applyBorder="1" applyAlignment="1">
      <alignment horizontal="center" vertical="center" wrapText="1"/>
    </xf>
    <xf numFmtId="0" fontId="77" fillId="0" borderId="37" xfId="0" applyFont="1" applyBorder="1" applyAlignment="1">
      <alignment horizontal="center" vertical="center" wrapText="1"/>
    </xf>
    <xf numFmtId="0" fontId="71" fillId="0" borderId="34" xfId="0" applyFont="1" applyBorder="1" applyAlignment="1">
      <alignment vertical="center" wrapText="1"/>
    </xf>
    <xf numFmtId="3" fontId="0" fillId="0" borderId="35" xfId="0" applyNumberFormat="1" applyBorder="1" applyAlignment="1">
      <alignment vertical="center" wrapText="1"/>
    </xf>
    <xf numFmtId="3" fontId="0" fillId="0" borderId="36" xfId="0" applyNumberFormat="1" applyBorder="1" applyAlignment="1">
      <alignment vertical="center" wrapText="1"/>
    </xf>
    <xf numFmtId="3" fontId="69" fillId="0" borderId="36" xfId="0" applyNumberFormat="1" applyFont="1" applyBorder="1" applyAlignment="1">
      <alignment vertical="center" wrapText="1"/>
    </xf>
    <xf numFmtId="3" fontId="0" fillId="0" borderId="34" xfId="0" applyNumberFormat="1" applyBorder="1" applyAlignment="1">
      <alignment vertical="center" wrapText="1"/>
    </xf>
    <xf numFmtId="0" fontId="73" fillId="0" borderId="34" xfId="0" applyFont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72" fillId="0" borderId="22" xfId="0" applyFont="1" applyBorder="1" applyAlignment="1">
      <alignment horizontal="center" vertical="center" wrapText="1"/>
    </xf>
    <xf numFmtId="3" fontId="75" fillId="0" borderId="63" xfId="0" applyNumberFormat="1" applyFont="1" applyBorder="1" applyAlignment="1">
      <alignment horizontal="right" vertical="center" wrapText="1"/>
    </xf>
    <xf numFmtId="3" fontId="73" fillId="0" borderId="63" xfId="0" applyNumberFormat="1" applyFont="1" applyBorder="1" applyAlignment="1">
      <alignment horizontal="right" vertical="center" wrapText="1"/>
    </xf>
    <xf numFmtId="3" fontId="73" fillId="0" borderId="64" xfId="0" applyNumberFormat="1" applyFont="1" applyBorder="1" applyAlignment="1">
      <alignment horizontal="right" vertical="center" wrapText="1"/>
    </xf>
    <xf numFmtId="0" fontId="71" fillId="0" borderId="65" xfId="0" applyFont="1" applyBorder="1" applyAlignment="1">
      <alignment horizontal="center" vertical="center" wrapText="1"/>
    </xf>
    <xf numFmtId="0" fontId="72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71" fillId="0" borderId="58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wrapText="1"/>
    </xf>
    <xf numFmtId="3" fontId="0" fillId="0" borderId="0" xfId="0" applyNumberFormat="1" applyBorder="1" applyAlignment="1">
      <alignment horizontal="right" wrapText="1"/>
    </xf>
    <xf numFmtId="3" fontId="69" fillId="0" borderId="0" xfId="0" applyNumberFormat="1" applyFont="1" applyBorder="1" applyAlignment="1">
      <alignment horizontal="right" wrapText="1"/>
    </xf>
    <xf numFmtId="0" fontId="7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72" fillId="0" borderId="0" xfId="0" applyFont="1" applyBorder="1" applyAlignment="1">
      <alignment wrapText="1"/>
    </xf>
    <xf numFmtId="0" fontId="71" fillId="0" borderId="0" xfId="0" applyFont="1" applyBorder="1" applyAlignment="1">
      <alignment horizontal="left"/>
    </xf>
    <xf numFmtId="0" fontId="78" fillId="0" borderId="21" xfId="0" applyFont="1" applyFill="1" applyBorder="1" applyAlignment="1">
      <alignment vertical="center"/>
    </xf>
    <xf numFmtId="0" fontId="78" fillId="0" borderId="0" xfId="0" applyFont="1" applyFill="1" applyBorder="1" applyAlignment="1">
      <alignment vertical="center"/>
    </xf>
    <xf numFmtId="3" fontId="0" fillId="0" borderId="0" xfId="0" applyNumberFormat="1" applyBorder="1" applyAlignment="1">
      <alignment horizontal="right" vertical="center" wrapText="1"/>
    </xf>
    <xf numFmtId="3" fontId="73" fillId="0" borderId="0" xfId="0" applyNumberFormat="1" applyFont="1" applyBorder="1" applyAlignment="1">
      <alignment horizontal="right" vertical="center" wrapText="1"/>
    </xf>
    <xf numFmtId="0" fontId="69" fillId="0" borderId="0" xfId="0" applyFont="1" applyBorder="1" applyAlignment="1">
      <alignment horizontal="center" wrapText="1"/>
    </xf>
    <xf numFmtId="0" fontId="69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horizontal="left"/>
    </xf>
    <xf numFmtId="0" fontId="69" fillId="0" borderId="0" xfId="0" applyFont="1" applyBorder="1" applyAlignment="1">
      <alignment/>
    </xf>
    <xf numFmtId="49" fontId="0" fillId="0" borderId="0" xfId="0" applyNumberFormat="1" applyAlignment="1">
      <alignment horizontal="left"/>
    </xf>
    <xf numFmtId="0" fontId="0" fillId="0" borderId="26" xfId="0" applyBorder="1" applyAlignment="1">
      <alignment/>
    </xf>
    <xf numFmtId="0" fontId="69" fillId="0" borderId="0" xfId="0" applyFont="1" applyAlignment="1">
      <alignment/>
    </xf>
    <xf numFmtId="3" fontId="69" fillId="0" borderId="36" xfId="0" applyNumberFormat="1" applyFont="1" applyBorder="1" applyAlignment="1">
      <alignment horizontal="right" vertical="center" wrapText="1"/>
    </xf>
    <xf numFmtId="0" fontId="71" fillId="0" borderId="34" xfId="0" applyFont="1" applyBorder="1" applyAlignment="1">
      <alignment horizontal="right" vertical="center" wrapText="1"/>
    </xf>
    <xf numFmtId="0" fontId="71" fillId="0" borderId="34" xfId="0" applyFont="1" applyBorder="1" applyAlignment="1">
      <alignment horizontal="center" vertical="center" wrapText="1"/>
    </xf>
    <xf numFmtId="0" fontId="71" fillId="0" borderId="37" xfId="0" applyFont="1" applyBorder="1" applyAlignment="1">
      <alignment horizontal="center" vertical="center" wrapText="1"/>
    </xf>
    <xf numFmtId="3" fontId="69" fillId="0" borderId="23" xfId="0" applyNumberFormat="1" applyFont="1" applyBorder="1" applyAlignment="1">
      <alignment horizontal="right" vertical="center" wrapText="1"/>
    </xf>
    <xf numFmtId="0" fontId="71" fillId="0" borderId="38" xfId="0" applyFont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71" fillId="0" borderId="37" xfId="0" applyFont="1" applyBorder="1" applyAlignment="1">
      <alignment horizontal="center" vertical="center" wrapText="1"/>
    </xf>
    <xf numFmtId="3" fontId="69" fillId="0" borderId="36" xfId="0" applyNumberFormat="1" applyFont="1" applyBorder="1" applyAlignment="1">
      <alignment horizontal="right" vertical="center" wrapText="1"/>
    </xf>
    <xf numFmtId="0" fontId="71" fillId="0" borderId="34" xfId="0" applyFont="1" applyBorder="1" applyAlignment="1">
      <alignment horizontal="center" vertical="center" wrapText="1"/>
    </xf>
    <xf numFmtId="0" fontId="73" fillId="0" borderId="34" xfId="0" applyFont="1" applyBorder="1" applyAlignment="1">
      <alignment horizontal="center" vertical="center" wrapText="1"/>
    </xf>
    <xf numFmtId="0" fontId="71" fillId="0" borderId="34" xfId="0" applyFont="1" applyBorder="1" applyAlignment="1">
      <alignment horizontal="right" vertical="center" wrapText="1"/>
    </xf>
    <xf numFmtId="0" fontId="72" fillId="0" borderId="0" xfId="0" applyFont="1" applyBorder="1" applyAlignment="1">
      <alignment vertical="center" wrapText="1"/>
    </xf>
    <xf numFmtId="3" fontId="69" fillId="0" borderId="36" xfId="0" applyNumberFormat="1" applyFont="1" applyBorder="1" applyAlignment="1">
      <alignment horizontal="right" vertical="center" wrapText="1"/>
    </xf>
    <xf numFmtId="0" fontId="71" fillId="0" borderId="34" xfId="0" applyFont="1" applyBorder="1" applyAlignment="1">
      <alignment horizontal="right" vertical="center" wrapText="1"/>
    </xf>
    <xf numFmtId="0" fontId="71" fillId="0" borderId="34" xfId="0" applyFont="1" applyBorder="1" applyAlignment="1">
      <alignment horizontal="center" vertical="center" wrapText="1"/>
    </xf>
    <xf numFmtId="0" fontId="71" fillId="0" borderId="43" xfId="0" applyFont="1" applyBorder="1" applyAlignment="1">
      <alignment horizontal="center" vertical="center" wrapText="1"/>
    </xf>
    <xf numFmtId="0" fontId="71" fillId="0" borderId="37" xfId="0" applyFont="1" applyBorder="1" applyAlignment="1">
      <alignment horizontal="center" vertical="center" wrapText="1"/>
    </xf>
    <xf numFmtId="0" fontId="69" fillId="0" borderId="38" xfId="0" applyFont="1" applyBorder="1" applyAlignment="1">
      <alignment horizontal="center" vertical="center" wrapText="1"/>
    </xf>
    <xf numFmtId="49" fontId="70" fillId="0" borderId="56" xfId="0" applyNumberFormat="1" applyFont="1" applyBorder="1" applyAlignment="1">
      <alignment horizontal="left" vertical="center"/>
    </xf>
    <xf numFmtId="0" fontId="70" fillId="0" borderId="22" xfId="0" applyFont="1" applyBorder="1" applyAlignment="1">
      <alignment vertical="center"/>
    </xf>
    <xf numFmtId="3" fontId="0" fillId="0" borderId="66" xfId="0" applyNumberFormat="1" applyBorder="1" applyAlignment="1">
      <alignment horizontal="right" vertical="center" wrapText="1"/>
    </xf>
    <xf numFmtId="3" fontId="0" fillId="0" borderId="67" xfId="0" applyNumberFormat="1" applyBorder="1" applyAlignment="1">
      <alignment horizontal="right" vertical="center" wrapText="1"/>
    </xf>
    <xf numFmtId="3" fontId="69" fillId="0" borderId="66" xfId="0" applyNumberFormat="1" applyFont="1" applyBorder="1" applyAlignment="1">
      <alignment horizontal="right" vertical="center" wrapText="1"/>
    </xf>
    <xf numFmtId="3" fontId="0" fillId="0" borderId="38" xfId="0" applyNumberFormat="1" applyBorder="1" applyAlignment="1">
      <alignment horizontal="right" vertical="center" wrapText="1"/>
    </xf>
    <xf numFmtId="3" fontId="69" fillId="0" borderId="33" xfId="0" applyNumberFormat="1" applyFont="1" applyBorder="1" applyAlignment="1">
      <alignment horizontal="right" vertical="center" wrapText="1"/>
    </xf>
    <xf numFmtId="0" fontId="73" fillId="0" borderId="49" xfId="0" applyFont="1" applyBorder="1" applyAlignment="1">
      <alignment horizontal="left" vertical="center" wrapText="1"/>
    </xf>
    <xf numFmtId="49" fontId="74" fillId="0" borderId="53" xfId="0" applyNumberFormat="1" applyFont="1" applyBorder="1" applyAlignment="1">
      <alignment horizontal="left" vertical="center"/>
    </xf>
    <xf numFmtId="0" fontId="74" fillId="0" borderId="52" xfId="0" applyFont="1" applyBorder="1" applyAlignment="1">
      <alignment vertical="center" wrapText="1"/>
    </xf>
    <xf numFmtId="3" fontId="69" fillId="0" borderId="53" xfId="0" applyNumberFormat="1" applyFont="1" applyBorder="1" applyAlignment="1">
      <alignment horizontal="right" vertical="center" wrapText="1"/>
    </xf>
    <xf numFmtId="0" fontId="71" fillId="0" borderId="48" xfId="0" applyFont="1" applyBorder="1" applyAlignment="1">
      <alignment horizontal="right" vertical="center" wrapText="1"/>
    </xf>
    <xf numFmtId="0" fontId="69" fillId="0" borderId="25" xfId="0" applyFont="1" applyBorder="1" applyAlignment="1">
      <alignment horizontal="center" vertical="center" wrapText="1"/>
    </xf>
    <xf numFmtId="49" fontId="70" fillId="0" borderId="33" xfId="0" applyNumberFormat="1" applyFont="1" applyBorder="1" applyAlignment="1">
      <alignment horizontal="left" vertical="center"/>
    </xf>
    <xf numFmtId="0" fontId="70" fillId="0" borderId="32" xfId="0" applyFont="1" applyBorder="1" applyAlignment="1">
      <alignment vertical="center"/>
    </xf>
    <xf numFmtId="3" fontId="0" fillId="0" borderId="39" xfId="0" applyNumberFormat="1" applyBorder="1" applyAlignment="1">
      <alignment horizontal="right"/>
    </xf>
    <xf numFmtId="3" fontId="0" fillId="0" borderId="40" xfId="0" applyNumberFormat="1" applyBorder="1" applyAlignment="1">
      <alignment horizontal="right"/>
    </xf>
    <xf numFmtId="3" fontId="0" fillId="0" borderId="41" xfId="0" applyNumberFormat="1" applyBorder="1" applyAlignment="1">
      <alignment horizontal="right"/>
    </xf>
    <xf numFmtId="0" fontId="73" fillId="0" borderId="42" xfId="0" applyFont="1" applyBorder="1" applyAlignment="1">
      <alignment/>
    </xf>
    <xf numFmtId="3" fontId="79" fillId="0" borderId="36" xfId="0" applyNumberFormat="1" applyFont="1" applyBorder="1" applyAlignment="1">
      <alignment horizontal="right" vertical="center" wrapText="1"/>
    </xf>
    <xf numFmtId="0" fontId="71" fillId="0" borderId="48" xfId="0" applyFont="1" applyBorder="1" applyAlignment="1">
      <alignment horizontal="center" vertical="center" wrapText="1"/>
    </xf>
    <xf numFmtId="3" fontId="69" fillId="0" borderId="36" xfId="0" applyNumberFormat="1" applyFont="1" applyBorder="1" applyAlignment="1">
      <alignment horizontal="right" vertical="center" wrapText="1"/>
    </xf>
    <xf numFmtId="0" fontId="71" fillId="0" borderId="37" xfId="0" applyFont="1" applyBorder="1" applyAlignment="1">
      <alignment horizontal="center" vertical="center" wrapText="1"/>
    </xf>
    <xf numFmtId="0" fontId="71" fillId="0" borderId="34" xfId="0" applyFont="1" applyBorder="1" applyAlignment="1">
      <alignment horizontal="center" vertical="center" wrapText="1"/>
    </xf>
    <xf numFmtId="0" fontId="72" fillId="0" borderId="68" xfId="0" applyFont="1" applyBorder="1" applyAlignment="1">
      <alignment vertical="center" wrapText="1"/>
    </xf>
    <xf numFmtId="0" fontId="0" fillId="0" borderId="62" xfId="0" applyBorder="1" applyAlignment="1">
      <alignment/>
    </xf>
    <xf numFmtId="0" fontId="71" fillId="0" borderId="34" xfId="0" applyFont="1" applyBorder="1" applyAlignment="1">
      <alignment horizontal="right" vertical="center" wrapText="1"/>
    </xf>
    <xf numFmtId="0" fontId="71" fillId="0" borderId="18" xfId="0" applyFont="1" applyBorder="1" applyAlignment="1">
      <alignment horizontal="center" vertical="center" wrapText="1"/>
    </xf>
    <xf numFmtId="3" fontId="80" fillId="0" borderId="10" xfId="0" applyNumberFormat="1" applyFont="1" applyBorder="1" applyAlignment="1">
      <alignment horizontal="right"/>
    </xf>
    <xf numFmtId="3" fontId="80" fillId="0" borderId="10" xfId="0" applyNumberFormat="1" applyFont="1" applyBorder="1" applyAlignment="1">
      <alignment horizontal="right" wrapText="1"/>
    </xf>
    <xf numFmtId="0" fontId="80" fillId="0" borderId="0" xfId="0" applyFont="1" applyAlignment="1">
      <alignment/>
    </xf>
    <xf numFmtId="0" fontId="80" fillId="0" borderId="10" xfId="0" applyFont="1" applyBorder="1" applyAlignment="1">
      <alignment/>
    </xf>
    <xf numFmtId="3" fontId="80" fillId="0" borderId="10" xfId="0" applyNumberFormat="1" applyFont="1" applyFill="1" applyBorder="1" applyAlignment="1">
      <alignment horizontal="right" wrapText="1"/>
    </xf>
    <xf numFmtId="3" fontId="81" fillId="35" borderId="10" xfId="0" applyNumberFormat="1" applyFont="1" applyFill="1" applyBorder="1" applyAlignment="1">
      <alignment horizontal="right" wrapText="1"/>
    </xf>
    <xf numFmtId="3" fontId="81" fillId="35" borderId="1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69" fillId="0" borderId="0" xfId="0" applyFont="1" applyBorder="1" applyAlignment="1">
      <alignment wrapText="1"/>
    </xf>
    <xf numFmtId="0" fontId="0" fillId="0" borderId="0" xfId="0" applyBorder="1" applyAlignment="1">
      <alignment vertical="top" wrapText="1"/>
    </xf>
    <xf numFmtId="0" fontId="69" fillId="0" borderId="0" xfId="0" applyFont="1" applyBorder="1" applyAlignment="1">
      <alignment vertical="top" wrapText="1"/>
    </xf>
    <xf numFmtId="0" fontId="72" fillId="0" borderId="0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right" vertical="center" wrapText="1"/>
    </xf>
    <xf numFmtId="0" fontId="72" fillId="0" borderId="0" xfId="0" applyFont="1" applyBorder="1" applyAlignment="1">
      <alignment vertical="center" wrapText="1"/>
    </xf>
    <xf numFmtId="0" fontId="72" fillId="0" borderId="0" xfId="0" applyFont="1" applyBorder="1" applyAlignment="1">
      <alignment vertical="top" wrapText="1"/>
    </xf>
    <xf numFmtId="0" fontId="72" fillId="0" borderId="21" xfId="0" applyFont="1" applyBorder="1" applyAlignment="1">
      <alignment vertical="center" wrapText="1"/>
    </xf>
    <xf numFmtId="0" fontId="0" fillId="0" borderId="42" xfId="0" applyBorder="1" applyAlignment="1">
      <alignment/>
    </xf>
    <xf numFmtId="0" fontId="82" fillId="0" borderId="69" xfId="0" applyFont="1" applyBorder="1" applyAlignment="1">
      <alignment horizontal="center" vertical="center" wrapText="1"/>
    </xf>
    <xf numFmtId="0" fontId="0" fillId="0" borderId="70" xfId="0" applyBorder="1" applyAlignment="1">
      <alignment horizontal="center"/>
    </xf>
    <xf numFmtId="0" fontId="72" fillId="0" borderId="0" xfId="0" applyFont="1" applyBorder="1" applyAlignment="1">
      <alignment wrapText="1"/>
    </xf>
    <xf numFmtId="0" fontId="83" fillId="34" borderId="71" xfId="0" applyFont="1" applyFill="1" applyBorder="1" applyAlignment="1">
      <alignment horizontal="center" vertical="center" wrapText="1"/>
    </xf>
    <xf numFmtId="0" fontId="83" fillId="34" borderId="58" xfId="0" applyFont="1" applyFill="1" applyBorder="1" applyAlignment="1">
      <alignment horizontal="center" vertical="center" wrapText="1"/>
    </xf>
    <xf numFmtId="0" fontId="83" fillId="34" borderId="59" xfId="0" applyFont="1" applyFill="1" applyBorder="1" applyAlignment="1">
      <alignment horizontal="center" vertical="center" wrapText="1"/>
    </xf>
    <xf numFmtId="0" fontId="83" fillId="34" borderId="21" xfId="0" applyFont="1" applyFill="1" applyBorder="1" applyAlignment="1">
      <alignment horizontal="center" vertical="center" wrapText="1"/>
    </xf>
    <xf numFmtId="0" fontId="83" fillId="34" borderId="0" xfId="0" applyFont="1" applyFill="1" applyBorder="1" applyAlignment="1">
      <alignment horizontal="center" vertical="center" wrapText="1"/>
    </xf>
    <xf numFmtId="0" fontId="83" fillId="34" borderId="42" xfId="0" applyFont="1" applyFill="1" applyBorder="1" applyAlignment="1">
      <alignment horizontal="center" vertical="center" wrapText="1"/>
    </xf>
    <xf numFmtId="0" fontId="83" fillId="34" borderId="72" xfId="0" applyFont="1" applyFill="1" applyBorder="1" applyAlignment="1">
      <alignment horizontal="center" vertical="center" wrapText="1"/>
    </xf>
    <xf numFmtId="0" fontId="83" fillId="34" borderId="56" xfId="0" applyFont="1" applyFill="1" applyBorder="1" applyAlignment="1">
      <alignment horizontal="center" vertical="center" wrapText="1"/>
    </xf>
    <xf numFmtId="0" fontId="83" fillId="34" borderId="22" xfId="0" applyFont="1" applyFill="1" applyBorder="1" applyAlignment="1">
      <alignment horizontal="center" vertical="center" wrapText="1"/>
    </xf>
    <xf numFmtId="0" fontId="84" fillId="34" borderId="27" xfId="0" applyFont="1" applyFill="1" applyBorder="1" applyAlignment="1">
      <alignment horizontal="center" wrapText="1"/>
    </xf>
    <xf numFmtId="0" fontId="84" fillId="34" borderId="31" xfId="0" applyFont="1" applyFill="1" applyBorder="1" applyAlignment="1">
      <alignment horizontal="center" wrapText="1"/>
    </xf>
    <xf numFmtId="0" fontId="84" fillId="34" borderId="28" xfId="0" applyFont="1" applyFill="1" applyBorder="1" applyAlignment="1">
      <alignment horizontal="center" wrapText="1"/>
    </xf>
    <xf numFmtId="0" fontId="83" fillId="34" borderId="57" xfId="0" applyFont="1" applyFill="1" applyBorder="1" applyAlignment="1">
      <alignment horizontal="center" vertical="center" wrapText="1"/>
    </xf>
    <xf numFmtId="0" fontId="83" fillId="34" borderId="38" xfId="0" applyFont="1" applyFill="1" applyBorder="1" applyAlignment="1">
      <alignment horizontal="center" vertical="center" wrapText="1"/>
    </xf>
    <xf numFmtId="0" fontId="71" fillId="0" borderId="73" xfId="0" applyFont="1" applyBorder="1" applyAlignment="1">
      <alignment vertical="center" wrapText="1"/>
    </xf>
    <xf numFmtId="0" fontId="0" fillId="0" borderId="37" xfId="0" applyBorder="1" applyAlignment="1">
      <alignment/>
    </xf>
    <xf numFmtId="0" fontId="72" fillId="0" borderId="73" xfId="0" applyFont="1" applyBorder="1" applyAlignment="1">
      <alignment vertical="center" wrapText="1"/>
    </xf>
    <xf numFmtId="0" fontId="85" fillId="0" borderId="73" xfId="0" applyFont="1" applyBorder="1" applyAlignment="1">
      <alignment vertical="center" wrapText="1"/>
    </xf>
    <xf numFmtId="0" fontId="14" fillId="0" borderId="37" xfId="0" applyFont="1" applyBorder="1" applyAlignment="1">
      <alignment/>
    </xf>
    <xf numFmtId="0" fontId="71" fillId="0" borderId="73" xfId="0" applyFont="1" applyBorder="1" applyAlignment="1">
      <alignment horizontal="center" vertical="center" wrapText="1"/>
    </xf>
    <xf numFmtId="0" fontId="71" fillId="0" borderId="37" xfId="0" applyFont="1" applyBorder="1" applyAlignment="1">
      <alignment horizontal="center" vertical="center" wrapText="1"/>
    </xf>
    <xf numFmtId="0" fontId="0" fillId="0" borderId="68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73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71" fillId="0" borderId="74" xfId="0" applyFont="1" applyBorder="1" applyAlignment="1">
      <alignment vertical="center" wrapText="1"/>
    </xf>
    <xf numFmtId="0" fontId="0" fillId="0" borderId="44" xfId="0" applyBorder="1" applyAlignment="1">
      <alignment/>
    </xf>
    <xf numFmtId="0" fontId="72" fillId="0" borderId="37" xfId="0" applyFont="1" applyBorder="1" applyAlignment="1">
      <alignment vertical="center" wrapText="1"/>
    </xf>
    <xf numFmtId="0" fontId="72" fillId="0" borderId="75" xfId="0" applyFont="1" applyBorder="1" applyAlignment="1">
      <alignment vertical="center" wrapText="1"/>
    </xf>
    <xf numFmtId="0" fontId="0" fillId="0" borderId="32" xfId="0" applyBorder="1" applyAlignment="1">
      <alignment/>
    </xf>
    <xf numFmtId="0" fontId="72" fillId="0" borderId="76" xfId="0" applyFont="1" applyBorder="1" applyAlignment="1">
      <alignment vertical="center" wrapText="1"/>
    </xf>
    <xf numFmtId="0" fontId="0" fillId="0" borderId="52" xfId="0" applyBorder="1" applyAlignment="1">
      <alignment/>
    </xf>
    <xf numFmtId="0" fontId="0" fillId="0" borderId="37" xfId="0" applyFont="1" applyBorder="1" applyAlignment="1">
      <alignment/>
    </xf>
    <xf numFmtId="3" fontId="0" fillId="0" borderId="36" xfId="0" applyNumberFormat="1" applyBorder="1" applyAlignment="1">
      <alignment horizontal="right" vertical="center" wrapText="1"/>
    </xf>
    <xf numFmtId="3" fontId="0" fillId="0" borderId="36" xfId="0" applyNumberFormat="1" applyBorder="1" applyAlignment="1">
      <alignment horizontal="right"/>
    </xf>
    <xf numFmtId="3" fontId="0" fillId="0" borderId="34" xfId="0" applyNumberFormat="1" applyBorder="1" applyAlignment="1">
      <alignment horizontal="right" vertical="center" wrapText="1"/>
    </xf>
    <xf numFmtId="3" fontId="0" fillId="0" borderId="34" xfId="0" applyNumberFormat="1" applyBorder="1" applyAlignment="1">
      <alignment horizontal="right"/>
    </xf>
    <xf numFmtId="0" fontId="0" fillId="0" borderId="34" xfId="0" applyBorder="1" applyAlignment="1">
      <alignment horizontal="center" vertical="center" wrapText="1"/>
    </xf>
    <xf numFmtId="0" fontId="73" fillId="0" borderId="34" xfId="0" applyFont="1" applyBorder="1" applyAlignment="1">
      <alignment horizontal="center" vertical="center" wrapText="1"/>
    </xf>
    <xf numFmtId="0" fontId="73" fillId="0" borderId="34" xfId="0" applyFont="1" applyBorder="1" applyAlignment="1">
      <alignment/>
    </xf>
    <xf numFmtId="3" fontId="0" fillId="0" borderId="35" xfId="0" applyNumberFormat="1" applyBorder="1" applyAlignment="1">
      <alignment horizontal="right" vertical="center" wrapText="1"/>
    </xf>
    <xf numFmtId="3" fontId="0" fillId="0" borderId="35" xfId="0" applyNumberFormat="1" applyBorder="1" applyAlignment="1">
      <alignment horizontal="right"/>
    </xf>
    <xf numFmtId="3" fontId="69" fillId="0" borderId="36" xfId="0" applyNumberFormat="1" applyFont="1" applyBorder="1" applyAlignment="1">
      <alignment horizontal="right" vertical="center" wrapText="1"/>
    </xf>
    <xf numFmtId="0" fontId="0" fillId="0" borderId="34" xfId="0" applyBorder="1" applyAlignment="1">
      <alignment/>
    </xf>
    <xf numFmtId="0" fontId="71" fillId="0" borderId="34" xfId="0" applyFont="1" applyBorder="1" applyAlignment="1">
      <alignment horizontal="right" vertical="center" wrapText="1"/>
    </xf>
    <xf numFmtId="0" fontId="0" fillId="0" borderId="34" xfId="0" applyBorder="1" applyAlignment="1">
      <alignment horizontal="right"/>
    </xf>
    <xf numFmtId="0" fontId="0" fillId="0" borderId="73" xfId="0" applyBorder="1" applyAlignment="1">
      <alignment vertical="center" wrapText="1"/>
    </xf>
    <xf numFmtId="0" fontId="0" fillId="0" borderId="73" xfId="0" applyBorder="1" applyAlignment="1">
      <alignment/>
    </xf>
    <xf numFmtId="0" fontId="0" fillId="0" borderId="21" xfId="0" applyBorder="1" applyAlignment="1">
      <alignment vertical="center" wrapText="1"/>
    </xf>
    <xf numFmtId="0" fontId="73" fillId="0" borderId="21" xfId="0" applyFont="1" applyBorder="1" applyAlignment="1">
      <alignment vertical="center" wrapText="1"/>
    </xf>
    <xf numFmtId="0" fontId="72" fillId="0" borderId="74" xfId="0" applyFont="1" applyBorder="1" applyAlignment="1">
      <alignment vertical="center" wrapText="1"/>
    </xf>
    <xf numFmtId="0" fontId="0" fillId="0" borderId="74" xfId="0" applyBorder="1" applyAlignment="1">
      <alignment vertical="center" wrapText="1"/>
    </xf>
    <xf numFmtId="0" fontId="72" fillId="0" borderId="68" xfId="0" applyFont="1" applyBorder="1" applyAlignment="1">
      <alignment vertical="center" wrapText="1"/>
    </xf>
    <xf numFmtId="0" fontId="0" fillId="0" borderId="62" xfId="0" applyBorder="1" applyAlignment="1">
      <alignment/>
    </xf>
    <xf numFmtId="0" fontId="0" fillId="0" borderId="41" xfId="0" applyBorder="1" applyAlignment="1">
      <alignment horizontal="center" vertical="center" wrapText="1"/>
    </xf>
    <xf numFmtId="0" fontId="73" fillId="0" borderId="41" xfId="0" applyFont="1" applyBorder="1" applyAlignment="1">
      <alignment horizontal="center" vertical="center" wrapText="1"/>
    </xf>
    <xf numFmtId="0" fontId="73" fillId="0" borderId="41" xfId="0" applyFont="1" applyBorder="1" applyAlignment="1">
      <alignment/>
    </xf>
    <xf numFmtId="0" fontId="0" fillId="0" borderId="43" xfId="0" applyBorder="1" applyAlignment="1">
      <alignment horizontal="center" vertical="center" wrapText="1"/>
    </xf>
    <xf numFmtId="0" fontId="0" fillId="0" borderId="41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1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71" fillId="0" borderId="21" xfId="0" applyFont="1" applyBorder="1" applyAlignment="1">
      <alignment vertical="center" wrapText="1"/>
    </xf>
    <xf numFmtId="0" fontId="71" fillId="0" borderId="41" xfId="0" applyFont="1" applyBorder="1" applyAlignment="1">
      <alignment horizontal="right" vertical="top" wrapText="1"/>
    </xf>
    <xf numFmtId="0" fontId="0" fillId="0" borderId="41" xfId="0" applyBorder="1" applyAlignment="1">
      <alignment horizontal="right" vertical="top"/>
    </xf>
    <xf numFmtId="0" fontId="0" fillId="0" borderId="21" xfId="0" applyBorder="1" applyAlignment="1">
      <alignment vertical="top" wrapText="1"/>
    </xf>
    <xf numFmtId="0" fontId="0" fillId="0" borderId="42" xfId="0" applyBorder="1" applyAlignment="1">
      <alignment vertical="top"/>
    </xf>
    <xf numFmtId="0" fontId="0" fillId="0" borderId="7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1" fillId="0" borderId="73" xfId="0" applyFont="1" applyBorder="1" applyAlignment="1">
      <alignment horizontal="left" vertical="center" wrapText="1"/>
    </xf>
    <xf numFmtId="0" fontId="71" fillId="0" borderId="37" xfId="0" applyFont="1" applyBorder="1" applyAlignment="1">
      <alignment horizontal="left" vertical="center" wrapText="1"/>
    </xf>
    <xf numFmtId="0" fontId="72" fillId="0" borderId="72" xfId="0" applyFont="1" applyBorder="1" applyAlignment="1">
      <alignment vertical="center" wrapText="1"/>
    </xf>
    <xf numFmtId="0" fontId="0" fillId="0" borderId="22" xfId="0" applyBorder="1" applyAlignment="1">
      <alignment/>
    </xf>
    <xf numFmtId="0" fontId="71" fillId="0" borderId="34" xfId="0" applyFont="1" applyBorder="1" applyAlignment="1">
      <alignment horizontal="center" vertical="center" wrapText="1"/>
    </xf>
    <xf numFmtId="3" fontId="0" fillId="0" borderId="73" xfId="0" applyNumberFormat="1" applyBorder="1" applyAlignment="1">
      <alignment horizontal="right" vertical="center" wrapText="1"/>
    </xf>
    <xf numFmtId="3" fontId="0" fillId="0" borderId="73" xfId="0" applyNumberFormat="1" applyBorder="1" applyAlignment="1">
      <alignment horizontal="right"/>
    </xf>
    <xf numFmtId="0" fontId="71" fillId="0" borderId="43" xfId="0" applyFont="1" applyBorder="1" applyAlignment="1">
      <alignment horizontal="right" vertical="center" wrapText="1"/>
    </xf>
    <xf numFmtId="0" fontId="0" fillId="0" borderId="48" xfId="0" applyBorder="1" applyAlignment="1">
      <alignment horizontal="right"/>
    </xf>
    <xf numFmtId="0" fontId="0" fillId="0" borderId="42" xfId="0" applyFont="1" applyBorder="1" applyAlignment="1">
      <alignment/>
    </xf>
    <xf numFmtId="0" fontId="71" fillId="0" borderId="43" xfId="0" applyFont="1" applyBorder="1" applyAlignment="1">
      <alignment horizontal="center" vertical="center" wrapText="1"/>
    </xf>
    <xf numFmtId="0" fontId="71" fillId="0" borderId="48" xfId="0" applyFont="1" applyBorder="1" applyAlignment="1">
      <alignment horizontal="center" vertical="center" wrapText="1"/>
    </xf>
    <xf numFmtId="0" fontId="69" fillId="0" borderId="37" xfId="0" applyFont="1" applyBorder="1" applyAlignment="1">
      <alignment/>
    </xf>
    <xf numFmtId="0" fontId="73" fillId="0" borderId="43" xfId="0" applyFont="1" applyBorder="1" applyAlignment="1">
      <alignment horizontal="center" vertical="center" wrapText="1"/>
    </xf>
    <xf numFmtId="0" fontId="73" fillId="0" borderId="48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86" fillId="0" borderId="76" xfId="0" applyFont="1" applyBorder="1" applyAlignment="1">
      <alignment vertical="center" wrapText="1"/>
    </xf>
    <xf numFmtId="0" fontId="86" fillId="0" borderId="75" xfId="0" applyFont="1" applyBorder="1" applyAlignment="1">
      <alignment vertical="center" wrapText="1"/>
    </xf>
    <xf numFmtId="0" fontId="86" fillId="0" borderId="72" xfId="0" applyFont="1" applyBorder="1" applyAlignment="1">
      <alignment vertical="center" wrapText="1"/>
    </xf>
    <xf numFmtId="0" fontId="85" fillId="0" borderId="75" xfId="0" applyFont="1" applyBorder="1" applyAlignment="1">
      <alignment vertical="center" wrapText="1"/>
    </xf>
    <xf numFmtId="0" fontId="72" fillId="0" borderId="57" xfId="0" applyFont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0" fillId="0" borderId="57" xfId="0" applyBorder="1" applyAlignment="1">
      <alignment horizontal="center" vertical="center" wrapText="1"/>
    </xf>
    <xf numFmtId="0" fontId="71" fillId="0" borderId="57" xfId="0" applyFont="1" applyBorder="1" applyAlignment="1">
      <alignment horizontal="center" vertical="center" wrapText="1"/>
    </xf>
    <xf numFmtId="0" fontId="71" fillId="0" borderId="71" xfId="0" applyFont="1" applyBorder="1" applyAlignment="1">
      <alignment horizontal="center" vertical="center" wrapText="1"/>
    </xf>
    <xf numFmtId="0" fontId="0" fillId="0" borderId="72" xfId="0" applyBorder="1" applyAlignment="1">
      <alignment/>
    </xf>
    <xf numFmtId="3" fontId="69" fillId="0" borderId="23" xfId="0" applyNumberFormat="1" applyFont="1" applyBorder="1" applyAlignment="1">
      <alignment horizontal="right" vertical="center" wrapText="1"/>
    </xf>
    <xf numFmtId="49" fontId="74" fillId="0" borderId="71" xfId="0" applyNumberFormat="1" applyFont="1" applyBorder="1" applyAlignment="1">
      <alignment horizontal="left" vertical="center"/>
    </xf>
    <xf numFmtId="0" fontId="74" fillId="0" borderId="59" xfId="0" applyFont="1" applyBorder="1" applyAlignment="1">
      <alignment horizontal="left" vertical="center"/>
    </xf>
    <xf numFmtId="3" fontId="0" fillId="0" borderId="23" xfId="0" applyNumberFormat="1" applyBorder="1" applyAlignment="1">
      <alignment horizontal="right" vertical="center" wrapText="1"/>
    </xf>
    <xf numFmtId="3" fontId="0" fillId="0" borderId="24" xfId="0" applyNumberFormat="1" applyBorder="1" applyAlignment="1">
      <alignment horizontal="right" vertical="center" wrapText="1"/>
    </xf>
    <xf numFmtId="0" fontId="71" fillId="0" borderId="38" xfId="0" applyFont="1" applyBorder="1" applyAlignment="1">
      <alignment horizontal="center" vertical="center" wrapText="1"/>
    </xf>
    <xf numFmtId="0" fontId="78" fillId="34" borderId="57" xfId="0" applyFont="1" applyFill="1" applyBorder="1" applyAlignment="1">
      <alignment horizontal="center" vertical="center" wrapText="1"/>
    </xf>
    <xf numFmtId="0" fontId="78" fillId="34" borderId="41" xfId="0" applyFont="1" applyFill="1" applyBorder="1" applyAlignment="1">
      <alignment horizontal="center" vertical="center" wrapText="1"/>
    </xf>
    <xf numFmtId="0" fontId="78" fillId="34" borderId="38" xfId="0" applyFont="1" applyFill="1" applyBorder="1" applyAlignment="1">
      <alignment horizontal="center" vertical="center" wrapText="1"/>
    </xf>
    <xf numFmtId="0" fontId="87" fillId="34" borderId="57" xfId="0" applyFont="1" applyFill="1" applyBorder="1" applyAlignment="1">
      <alignment horizontal="center" vertical="center" wrapText="1"/>
    </xf>
    <xf numFmtId="0" fontId="87" fillId="34" borderId="41" xfId="0" applyFont="1" applyFill="1" applyBorder="1" applyAlignment="1">
      <alignment horizontal="center" vertical="center" wrapText="1"/>
    </xf>
    <xf numFmtId="0" fontId="87" fillId="34" borderId="38" xfId="0" applyFont="1" applyFill="1" applyBorder="1" applyAlignment="1">
      <alignment horizontal="center" vertical="center" wrapText="1"/>
    </xf>
    <xf numFmtId="0" fontId="84" fillId="34" borderId="71" xfId="0" applyFont="1" applyFill="1" applyBorder="1" applyAlignment="1">
      <alignment horizontal="center" vertical="center" wrapText="1"/>
    </xf>
    <xf numFmtId="0" fontId="84" fillId="34" borderId="21" xfId="0" applyFont="1" applyFill="1" applyBorder="1" applyAlignment="1">
      <alignment horizontal="center" vertical="center" wrapText="1"/>
    </xf>
    <xf numFmtId="0" fontId="84" fillId="34" borderId="72" xfId="0" applyFont="1" applyFill="1" applyBorder="1" applyAlignment="1">
      <alignment horizontal="center" vertical="center" wrapText="1"/>
    </xf>
    <xf numFmtId="0" fontId="84" fillId="34" borderId="21" xfId="0" applyFont="1" applyFill="1" applyBorder="1" applyAlignment="1">
      <alignment horizontal="center" wrapText="1"/>
    </xf>
    <xf numFmtId="0" fontId="84" fillId="34" borderId="42" xfId="0" applyFont="1" applyFill="1" applyBorder="1" applyAlignment="1">
      <alignment horizontal="center" wrapText="1"/>
    </xf>
    <xf numFmtId="0" fontId="83" fillId="34" borderId="41" xfId="0" applyFont="1" applyFill="1" applyBorder="1" applyAlignment="1">
      <alignment horizontal="center" vertical="center" wrapText="1"/>
    </xf>
    <xf numFmtId="0" fontId="84" fillId="34" borderId="71" xfId="0" applyFont="1" applyFill="1" applyBorder="1" applyAlignment="1">
      <alignment horizontal="center" wrapText="1"/>
    </xf>
    <xf numFmtId="0" fontId="84" fillId="34" borderId="59" xfId="0" applyFont="1" applyFill="1" applyBorder="1" applyAlignment="1">
      <alignment horizontal="center" wrapText="1"/>
    </xf>
    <xf numFmtId="0" fontId="88" fillId="34" borderId="72" xfId="0" applyFont="1" applyFill="1" applyBorder="1" applyAlignment="1">
      <alignment horizontal="center" wrapText="1"/>
    </xf>
    <xf numFmtId="0" fontId="88" fillId="34" borderId="22" xfId="0" applyFont="1" applyFill="1" applyBorder="1" applyAlignment="1">
      <alignment horizontal="center" wrapText="1"/>
    </xf>
    <xf numFmtId="3" fontId="0" fillId="0" borderId="25" xfId="0" applyNumberFormat="1" applyBorder="1" applyAlignment="1">
      <alignment horizontal="right" vertical="center" wrapText="1"/>
    </xf>
    <xf numFmtId="0" fontId="73" fillId="0" borderId="57" xfId="0" applyFont="1" applyBorder="1" applyAlignment="1">
      <alignment horizontal="left" vertical="center" wrapText="1"/>
    </xf>
    <xf numFmtId="0" fontId="0" fillId="0" borderId="38" xfId="0" applyBorder="1" applyAlignment="1">
      <alignment horizontal="left"/>
    </xf>
    <xf numFmtId="3" fontId="73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styles" Target="styles.xml" /><Relationship Id="rId77" Type="http://schemas.openxmlformats.org/officeDocument/2006/relationships/sharedStrings" Target="sharedStrings.xml" /><Relationship Id="rId7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8"/>
  <sheetViews>
    <sheetView view="pageBreakPreview" zoomScale="106" zoomScaleSheetLayoutView="106" zoomScalePageLayoutView="0" workbookViewId="0" topLeftCell="A1">
      <selection activeCell="P141" sqref="P141"/>
    </sheetView>
  </sheetViews>
  <sheetFormatPr defaultColWidth="9.00390625" defaultRowHeight="12.75"/>
  <cols>
    <col min="1" max="1" width="5.75390625" style="0" customWidth="1"/>
    <col min="2" max="2" width="6.25390625" style="0" customWidth="1"/>
    <col min="3" max="3" width="10.25390625" style="0" customWidth="1"/>
    <col min="4" max="4" width="48.375" style="0" customWidth="1"/>
    <col min="5" max="5" width="14.375" style="0" customWidth="1"/>
    <col min="6" max="6" width="10.875" style="0" customWidth="1"/>
    <col min="7" max="7" width="14.25390625" style="0" customWidth="1"/>
    <col min="8" max="8" width="10.75390625" style="0" customWidth="1"/>
    <col min="9" max="9" width="11.875" style="0" customWidth="1"/>
    <col min="10" max="10" width="12.75390625" style="0" customWidth="1"/>
    <col min="11" max="11" width="2.375" style="0" customWidth="1"/>
  </cols>
  <sheetData>
    <row r="1" spans="1:10" ht="12.75">
      <c r="A1" s="333" t="s">
        <v>310</v>
      </c>
      <c r="B1" s="333"/>
      <c r="C1" s="333"/>
      <c r="H1" s="8"/>
      <c r="J1" s="9" t="s">
        <v>304</v>
      </c>
    </row>
    <row r="2" spans="1:10" ht="12.75">
      <c r="A2" s="333" t="s">
        <v>137</v>
      </c>
      <c r="B2" s="333"/>
      <c r="C2" s="333"/>
      <c r="J2" s="3" t="s">
        <v>138</v>
      </c>
    </row>
    <row r="3" spans="1:10" ht="12.75">
      <c r="A3" s="7"/>
      <c r="B3" s="7"/>
      <c r="C3" s="7"/>
      <c r="J3" s="3"/>
    </row>
    <row r="4" spans="1:10" ht="12.75">
      <c r="A4" s="7"/>
      <c r="B4" s="7"/>
      <c r="C4" s="7"/>
      <c r="J4" s="3"/>
    </row>
    <row r="5" spans="1:10" ht="20.25">
      <c r="A5" s="337" t="s">
        <v>505</v>
      </c>
      <c r="B5" s="337"/>
      <c r="C5" s="337"/>
      <c r="D5" s="337"/>
      <c r="E5" s="337"/>
      <c r="F5" s="337"/>
      <c r="G5" s="337"/>
      <c r="H5" s="337"/>
      <c r="I5" s="334"/>
      <c r="J5" s="334"/>
    </row>
    <row r="6" spans="1:10" ht="12.75">
      <c r="A6" s="338" t="s">
        <v>139</v>
      </c>
      <c r="B6" s="338"/>
      <c r="C6" s="338"/>
      <c r="D6" s="338"/>
      <c r="E6" s="338"/>
      <c r="F6" s="338"/>
      <c r="G6" s="338"/>
      <c r="H6" s="338"/>
      <c r="I6" s="338"/>
      <c r="J6" s="338"/>
    </row>
    <row r="8" spans="1:10" ht="12.75">
      <c r="A8" s="4" t="s">
        <v>140</v>
      </c>
      <c r="B8" s="4" t="s">
        <v>141</v>
      </c>
      <c r="C8" s="10" t="s">
        <v>142</v>
      </c>
      <c r="D8" s="10" t="s">
        <v>143</v>
      </c>
      <c r="E8" s="10" t="s">
        <v>144</v>
      </c>
      <c r="F8" t="s">
        <v>145</v>
      </c>
      <c r="G8" s="333" t="s">
        <v>146</v>
      </c>
      <c r="H8" s="334"/>
      <c r="I8" s="334"/>
      <c r="J8" s="334"/>
    </row>
    <row r="9" spans="1:10" ht="12.75">
      <c r="A9" s="11"/>
      <c r="F9" t="s">
        <v>147</v>
      </c>
      <c r="G9" s="335" t="s">
        <v>148</v>
      </c>
      <c r="H9" s="334"/>
      <c r="I9" s="334"/>
      <c r="J9" s="10" t="s">
        <v>149</v>
      </c>
    </row>
    <row r="10" spans="1:10" ht="15">
      <c r="A10" s="12"/>
      <c r="B10" s="13"/>
      <c r="C10" s="14"/>
      <c r="D10" s="13"/>
      <c r="E10" s="13"/>
      <c r="F10" t="s">
        <v>150</v>
      </c>
      <c r="G10" t="s">
        <v>151</v>
      </c>
      <c r="H10" s="2" t="s">
        <v>152</v>
      </c>
      <c r="I10" s="15" t="s">
        <v>153</v>
      </c>
      <c r="J10" s="4" t="s">
        <v>154</v>
      </c>
    </row>
    <row r="11" spans="1:7" ht="12.75">
      <c r="A11" s="11"/>
      <c r="F11" t="s">
        <v>155</v>
      </c>
      <c r="G11" t="s">
        <v>156</v>
      </c>
    </row>
    <row r="12" spans="1:11" ht="12.75">
      <c r="A12" s="16" t="s">
        <v>157</v>
      </c>
      <c r="B12" s="17" t="s">
        <v>158</v>
      </c>
      <c r="C12" s="18"/>
      <c r="D12" s="18" t="s">
        <v>159</v>
      </c>
      <c r="E12" s="19">
        <f aca="true" t="shared" si="0" ref="E12:J12">SUM(E13:E17)</f>
        <v>276500</v>
      </c>
      <c r="F12" s="19">
        <f t="shared" si="0"/>
        <v>0</v>
      </c>
      <c r="G12" s="19">
        <f t="shared" si="0"/>
        <v>0</v>
      </c>
      <c r="H12" s="19">
        <f t="shared" si="0"/>
        <v>135000</v>
      </c>
      <c r="I12" s="19">
        <f t="shared" si="0"/>
        <v>156500</v>
      </c>
      <c r="J12" s="19">
        <f t="shared" si="0"/>
        <v>120000</v>
      </c>
      <c r="K12" s="18"/>
    </row>
    <row r="13" spans="1:10" ht="12.75">
      <c r="A13" s="20" t="s">
        <v>160</v>
      </c>
      <c r="B13" s="2"/>
      <c r="C13" s="21" t="s">
        <v>161</v>
      </c>
      <c r="D13" t="s">
        <v>162</v>
      </c>
      <c r="E13" s="22">
        <f>'010.01008'!D73</f>
        <v>140000</v>
      </c>
      <c r="F13" s="22"/>
      <c r="G13" s="22"/>
      <c r="H13" s="22"/>
      <c r="I13" s="22">
        <f>E13-J13</f>
        <v>20000</v>
      </c>
      <c r="J13" s="22">
        <f>'010.01008'!D61+'010.01008'!D62+'010.01008'!D63+'010.01008'!D64+'010.01008'!D65+'010.01008'!D66+'010.01008'!D67+'010.01008'!D68+'010.01008'!D69+'010.01008'!D70+'010.01008'!D71</f>
        <v>120000</v>
      </c>
    </row>
    <row r="14" spans="1:10" ht="12.75">
      <c r="A14" s="20" t="s">
        <v>163</v>
      </c>
      <c r="B14" s="2"/>
      <c r="C14" s="21" t="s">
        <v>323</v>
      </c>
      <c r="D14" t="s">
        <v>324</v>
      </c>
      <c r="E14" s="22">
        <f>'010.01009'!D73</f>
        <v>120000</v>
      </c>
      <c r="F14" s="22"/>
      <c r="G14" s="22"/>
      <c r="H14" s="22">
        <f>'010.01009'!D21</f>
        <v>120000</v>
      </c>
      <c r="I14" s="22">
        <f>E14-J14</f>
        <v>120000</v>
      </c>
      <c r="J14" s="22">
        <f>'010.01008'!D62+'010.01008'!D63+'010.01008'!D64+'010.01008'!D65+'010.01008'!D66+'010.01008'!D67+'010.01008'!D68+'010.01008'!D69+'010.01008'!D70+'010.01008'!D71+'010.01008'!D72</f>
        <v>0</v>
      </c>
    </row>
    <row r="15" spans="1:10" ht="12.75" hidden="1">
      <c r="A15" s="20" t="s">
        <v>166</v>
      </c>
      <c r="B15" s="2"/>
      <c r="C15" s="21" t="s">
        <v>164</v>
      </c>
      <c r="D15" t="s">
        <v>165</v>
      </c>
      <c r="E15" s="22">
        <f>'010.01010'!D73</f>
        <v>0</v>
      </c>
      <c r="F15" s="22"/>
      <c r="G15" s="22"/>
      <c r="H15" s="22"/>
      <c r="I15" s="22">
        <f>E15-J15</f>
        <v>0</v>
      </c>
      <c r="J15" s="22">
        <f>'010.01010'!D61+'010.01010'!D62+'010.01010'!D63+'010.01010'!D64+'010.01010'!D65+'010.01010'!D66+'010.01010'!D67+'010.01010'!D68+'010.01010'!D69+'010.01010'!D70+'010.01010'!D71</f>
        <v>0</v>
      </c>
    </row>
    <row r="16" spans="1:10" ht="12.75">
      <c r="A16" s="20" t="s">
        <v>166</v>
      </c>
      <c r="B16" s="2"/>
      <c r="C16" s="21" t="s">
        <v>167</v>
      </c>
      <c r="D16" t="s">
        <v>168</v>
      </c>
      <c r="E16" s="22">
        <f>'010.01030'!D73</f>
        <v>15000</v>
      </c>
      <c r="F16" s="22"/>
      <c r="G16" s="22"/>
      <c r="H16" s="22">
        <f>'010.01030'!D22</f>
        <v>15000</v>
      </c>
      <c r="I16" s="22">
        <f>E16-J16</f>
        <v>15000</v>
      </c>
      <c r="J16" s="22">
        <f>'010.01030'!D61+'010.01030'!D62+'010.01030'!D63+'010.01030'!D64+'010.01030'!D65+'010.01030'!D66+'010.01030'!D67+'010.01030'!D68+'010.01030'!D69+'010.01030'!D70+'010.01030'!D71</f>
        <v>0</v>
      </c>
    </row>
    <row r="17" spans="1:10" ht="12.75">
      <c r="A17" s="20" t="s">
        <v>169</v>
      </c>
      <c r="B17" s="2"/>
      <c r="C17" s="21" t="s">
        <v>170</v>
      </c>
      <c r="D17" t="s">
        <v>171</v>
      </c>
      <c r="E17" s="22">
        <f>'010.01095'!D73</f>
        <v>1500</v>
      </c>
      <c r="F17" s="22"/>
      <c r="G17" s="22"/>
      <c r="H17" s="22"/>
      <c r="I17" s="22">
        <f>E17-J17</f>
        <v>1500</v>
      </c>
      <c r="J17" s="22">
        <f>'010.01095'!D61+'010.01095'!D62+'010.01095'!D63+'010.01095'!D64+'010.01095'!D65+'010.01095'!D66+'010.01095'!D67+'010.01095'!D68+'010.01095'!D69+'010.01095'!D70+'010.01095'!D71</f>
        <v>0</v>
      </c>
    </row>
    <row r="18" spans="1:10" ht="12.75">
      <c r="A18" s="20"/>
      <c r="B18" s="2"/>
      <c r="C18" s="2"/>
      <c r="E18" s="22"/>
      <c r="F18" s="22"/>
      <c r="G18" s="22"/>
      <c r="H18" s="22"/>
      <c r="I18" s="22"/>
      <c r="J18" s="22"/>
    </row>
    <row r="19" spans="1:10" ht="12.75">
      <c r="A19" s="20"/>
      <c r="B19" s="2"/>
      <c r="C19" s="2"/>
      <c r="E19" s="22"/>
      <c r="F19" s="22"/>
      <c r="G19" s="22"/>
      <c r="H19" s="22"/>
      <c r="I19" s="22"/>
      <c r="J19" s="22"/>
    </row>
    <row r="20" spans="1:11" ht="12.75">
      <c r="A20" s="16" t="s">
        <v>172</v>
      </c>
      <c r="B20" s="17" t="s">
        <v>173</v>
      </c>
      <c r="C20" s="15"/>
      <c r="D20" s="18" t="s">
        <v>174</v>
      </c>
      <c r="E20" s="19">
        <f aca="true" t="shared" si="1" ref="E20:J20">SUM(E21)</f>
        <v>1000</v>
      </c>
      <c r="F20" s="19">
        <f t="shared" si="1"/>
        <v>0</v>
      </c>
      <c r="G20" s="19">
        <f t="shared" si="1"/>
        <v>0</v>
      </c>
      <c r="H20" s="19">
        <f t="shared" si="1"/>
        <v>0</v>
      </c>
      <c r="I20" s="19">
        <f t="shared" si="1"/>
        <v>1000</v>
      </c>
      <c r="J20" s="19">
        <f t="shared" si="1"/>
        <v>0</v>
      </c>
      <c r="K20" s="18"/>
    </row>
    <row r="21" spans="1:10" ht="12.75">
      <c r="A21" s="20" t="s">
        <v>160</v>
      </c>
      <c r="B21" s="2"/>
      <c r="C21" s="21" t="s">
        <v>175</v>
      </c>
      <c r="D21" t="s">
        <v>171</v>
      </c>
      <c r="E21" s="22">
        <f>'020.02095'!D73</f>
        <v>1000</v>
      </c>
      <c r="F21" s="22"/>
      <c r="G21" s="22"/>
      <c r="H21" s="22"/>
      <c r="I21" s="22">
        <f>E21-J21</f>
        <v>1000</v>
      </c>
      <c r="J21" s="22">
        <f>'020.02095'!D61+'020.02095'!D62+'020.02095'!D63+'020.02095'!D64+'020.02095'!D65+'020.02095'!D66+'020.02095'!D67+'020.02095'!D68+'020.02095'!D69+'020.02095'!D70+'020.02095'!D71</f>
        <v>0</v>
      </c>
    </row>
    <row r="22" spans="1:10" ht="12.75">
      <c r="A22" s="20"/>
      <c r="B22" s="2"/>
      <c r="C22" s="21"/>
      <c r="E22" s="22"/>
      <c r="F22" s="22"/>
      <c r="G22" s="22"/>
      <c r="H22" s="22"/>
      <c r="I22" s="22"/>
      <c r="J22" s="22"/>
    </row>
    <row r="23" spans="1:10" ht="12.75">
      <c r="A23" s="20"/>
      <c r="B23" s="2"/>
      <c r="C23" s="2"/>
      <c r="E23" s="22"/>
      <c r="F23" s="22"/>
      <c r="G23" s="22"/>
      <c r="H23" s="22"/>
      <c r="I23" s="22"/>
      <c r="J23" s="22"/>
    </row>
    <row r="24" spans="1:11" ht="12.75">
      <c r="A24" s="16" t="s">
        <v>176</v>
      </c>
      <c r="B24" s="15">
        <v>400</v>
      </c>
      <c r="C24" s="15"/>
      <c r="D24" s="18" t="s">
        <v>177</v>
      </c>
      <c r="E24" s="19">
        <f aca="true" t="shared" si="2" ref="E24:J24">SUM(E25)</f>
        <v>26000</v>
      </c>
      <c r="F24" s="19">
        <f t="shared" si="2"/>
        <v>0</v>
      </c>
      <c r="G24" s="19">
        <f t="shared" si="2"/>
        <v>0</v>
      </c>
      <c r="H24" s="19">
        <f t="shared" si="2"/>
        <v>0</v>
      </c>
      <c r="I24" s="19">
        <f t="shared" si="2"/>
        <v>26000</v>
      </c>
      <c r="J24" s="19">
        <f t="shared" si="2"/>
        <v>0</v>
      </c>
      <c r="K24" s="18"/>
    </row>
    <row r="25" spans="1:10" ht="12.75">
      <c r="A25" s="23" t="s">
        <v>160</v>
      </c>
      <c r="B25" s="2"/>
      <c r="C25" s="2">
        <v>40002</v>
      </c>
      <c r="D25" s="5" t="s">
        <v>178</v>
      </c>
      <c r="E25" s="24">
        <f>'400.40002'!D73</f>
        <v>26000</v>
      </c>
      <c r="F25" s="24"/>
      <c r="G25" s="22"/>
      <c r="H25" s="22"/>
      <c r="I25" s="22">
        <f>E25-J25</f>
        <v>26000</v>
      </c>
      <c r="J25" s="22">
        <f>'400.40002'!D61+'400.40002'!D62+'400.40002'!D63+'400.40002'!D64+'400.40002'!D65+'400.40002'!D66+'400.40002'!D67+'400.40002'!D68+'400.40002'!D69+'400.40002'!D70+'400.40002'!D71</f>
        <v>0</v>
      </c>
    </row>
    <row r="26" spans="1:10" ht="12.75">
      <c r="A26" s="20"/>
      <c r="B26" s="2"/>
      <c r="C26" s="21"/>
      <c r="E26" s="22"/>
      <c r="F26" s="22"/>
      <c r="G26" s="22"/>
      <c r="H26" s="22"/>
      <c r="I26" s="22"/>
      <c r="J26" s="22"/>
    </row>
    <row r="27" spans="1:10" ht="12.75">
      <c r="A27" s="20"/>
      <c r="B27" s="2"/>
      <c r="C27" s="2"/>
      <c r="D27" s="4"/>
      <c r="E27" s="25"/>
      <c r="F27" s="22"/>
      <c r="G27" s="22"/>
      <c r="H27" s="22"/>
      <c r="I27" s="22"/>
      <c r="J27" s="22"/>
    </row>
    <row r="28" spans="1:11" ht="12.75">
      <c r="A28" s="16" t="s">
        <v>179</v>
      </c>
      <c r="B28" s="15">
        <v>600</v>
      </c>
      <c r="C28" s="15"/>
      <c r="D28" s="18" t="s">
        <v>180</v>
      </c>
      <c r="E28" s="19">
        <f aca="true" t="shared" si="3" ref="E28:J28">SUM(E29:E32)</f>
        <v>7590336</v>
      </c>
      <c r="F28" s="19">
        <f t="shared" si="3"/>
        <v>0</v>
      </c>
      <c r="G28" s="19">
        <f t="shared" si="3"/>
        <v>10000</v>
      </c>
      <c r="H28" s="19">
        <f t="shared" si="3"/>
        <v>0</v>
      </c>
      <c r="I28" s="19">
        <f t="shared" si="3"/>
        <v>2690000</v>
      </c>
      <c r="J28" s="19">
        <f t="shared" si="3"/>
        <v>4900336</v>
      </c>
      <c r="K28" s="18"/>
    </row>
    <row r="29" spans="1:11" ht="12.75">
      <c r="A29" s="33" t="s">
        <v>160</v>
      </c>
      <c r="B29" s="15"/>
      <c r="C29" s="32">
        <v>60004</v>
      </c>
      <c r="D29" s="26" t="s">
        <v>275</v>
      </c>
      <c r="E29" s="24">
        <f>'600.60004'!D73</f>
        <v>1660000</v>
      </c>
      <c r="F29" s="19"/>
      <c r="G29" s="19"/>
      <c r="H29" s="19"/>
      <c r="I29" s="22">
        <f>E29-J29</f>
        <v>1500000</v>
      </c>
      <c r="J29" s="22">
        <f>'600.60004'!D61+'600.60004'!D62+'600.60004'!D63+'600.60004'!D64+'600.60004'!D65+'600.60004'!D66+'600.60004'!D67+'600.60004'!D68+'600.60004'!D69+'600.60004'!D70+'600.60004'!D71</f>
        <v>160000</v>
      </c>
      <c r="K29" s="18"/>
    </row>
    <row r="30" spans="1:11" ht="12.75">
      <c r="A30" s="23" t="s">
        <v>163</v>
      </c>
      <c r="B30" s="2"/>
      <c r="C30" s="2">
        <v>60013</v>
      </c>
      <c r="D30" s="5" t="s">
        <v>181</v>
      </c>
      <c r="E30" s="24">
        <f>'600.60013'!D73</f>
        <v>280000</v>
      </c>
      <c r="F30" s="24"/>
      <c r="G30" s="22"/>
      <c r="H30" s="22" t="s">
        <v>182</v>
      </c>
      <c r="I30" s="22">
        <f>E30-J30</f>
        <v>0</v>
      </c>
      <c r="J30" s="22">
        <f>'600.60013'!D61+'600.60013'!D62+'600.60013'!D63+'600.60013'!D64+'600.60013'!D65+'600.60013'!D66+'600.60013'!D67+'600.60013'!D68+'600.60013'!D69+'600.60013'!D70+'600.60013'!D71</f>
        <v>280000</v>
      </c>
      <c r="K30" t="s">
        <v>182</v>
      </c>
    </row>
    <row r="31" spans="1:11" ht="12.75">
      <c r="A31" s="23" t="s">
        <v>166</v>
      </c>
      <c r="B31" s="2"/>
      <c r="C31" s="2">
        <v>60014</v>
      </c>
      <c r="D31" s="5" t="s">
        <v>183</v>
      </c>
      <c r="E31" s="24">
        <f>'600.60014'!D73</f>
        <v>486750</v>
      </c>
      <c r="F31" s="24"/>
      <c r="G31" s="22"/>
      <c r="H31" s="22" t="s">
        <v>182</v>
      </c>
      <c r="I31" s="22">
        <f>E31-J31</f>
        <v>0</v>
      </c>
      <c r="J31" s="22">
        <f>'600.60014'!D61+'600.60014'!D62+'600.60014'!D63+'600.60014'!D64+'600.60014'!D65+'600.60014'!D66+'600.60014'!D67+'600.60014'!D68+'600.60014'!D69+'600.60014'!D70+'600.60014'!D71</f>
        <v>486750</v>
      </c>
      <c r="K31" t="s">
        <v>182</v>
      </c>
    </row>
    <row r="32" spans="1:10" ht="12.75">
      <c r="A32" s="20" t="s">
        <v>169</v>
      </c>
      <c r="B32" s="2"/>
      <c r="C32" s="2">
        <v>60016</v>
      </c>
      <c r="D32" t="s">
        <v>184</v>
      </c>
      <c r="E32" s="22">
        <f>'600.60016'!D73</f>
        <v>5163586</v>
      </c>
      <c r="F32" s="22"/>
      <c r="G32" s="22">
        <f>'600.60016'!D29+'600.60016'!D30+'600.60016'!D31+'600.60016'!D32+'600.60016'!D35</f>
        <v>10000</v>
      </c>
      <c r="H32" s="22"/>
      <c r="I32" s="22">
        <f>E32-J32</f>
        <v>1190000</v>
      </c>
      <c r="J32" s="22">
        <f>'600.60016'!D61+'600.60016'!D62+'600.60016'!D63+'600.60016'!D64+'600.60016'!D65+'600.60016'!D66+'600.60016'!D67+'600.60016'!D68+'600.60016'!D69+'600.60016'!D70+'600.60016'!D71</f>
        <v>3973586</v>
      </c>
    </row>
    <row r="33" spans="1:10" ht="12.75">
      <c r="A33" s="20"/>
      <c r="B33" s="2"/>
      <c r="C33" s="2"/>
      <c r="D33" s="5"/>
      <c r="E33" s="25"/>
      <c r="F33" s="22"/>
      <c r="G33" s="22"/>
      <c r="H33" s="22"/>
      <c r="I33" s="22"/>
      <c r="J33" s="22"/>
    </row>
    <row r="34" spans="1:10" ht="12.75" customHeight="1">
      <c r="A34" s="20"/>
      <c r="B34" s="2"/>
      <c r="C34" s="2"/>
      <c r="D34" s="5"/>
      <c r="E34" s="25"/>
      <c r="F34" s="22"/>
      <c r="G34" s="22"/>
      <c r="H34" s="22"/>
      <c r="I34" s="22"/>
      <c r="J34" s="22"/>
    </row>
    <row r="35" spans="1:11" ht="12.75">
      <c r="A35" s="16" t="s">
        <v>185</v>
      </c>
      <c r="B35" s="15">
        <v>630</v>
      </c>
      <c r="C35" s="15"/>
      <c r="D35" s="18" t="s">
        <v>295</v>
      </c>
      <c r="E35" s="19">
        <f aca="true" t="shared" si="4" ref="E35:J35">SUM(E36)</f>
        <v>20000</v>
      </c>
      <c r="F35" s="19">
        <f t="shared" si="4"/>
        <v>0</v>
      </c>
      <c r="G35" s="19">
        <f t="shared" si="4"/>
        <v>0</v>
      </c>
      <c r="H35" s="19">
        <f t="shared" si="4"/>
        <v>20000</v>
      </c>
      <c r="I35" s="19">
        <f t="shared" si="4"/>
        <v>20000</v>
      </c>
      <c r="J35" s="19">
        <f t="shared" si="4"/>
        <v>0</v>
      </c>
      <c r="K35" s="18"/>
    </row>
    <row r="36" spans="1:10" ht="12.75">
      <c r="A36" s="20" t="s">
        <v>160</v>
      </c>
      <c r="B36" s="2"/>
      <c r="C36" s="2">
        <v>63095</v>
      </c>
      <c r="D36" t="s">
        <v>171</v>
      </c>
      <c r="E36" s="22">
        <f>'630.63095'!D73</f>
        <v>20000</v>
      </c>
      <c r="F36" s="22"/>
      <c r="G36" s="22"/>
      <c r="H36" s="22">
        <f>'630.63095'!D14</f>
        <v>20000</v>
      </c>
      <c r="I36" s="22">
        <f>E36-J36</f>
        <v>20000</v>
      </c>
      <c r="J36" s="22">
        <f>'630.63095'!D61+'630.63095'!D62+'630.63095'!D63+'630.63095'!D64+'630.63095'!D65+'630.63095'!D66+'630.63095'!D67+'630.63095'!D68+'630.63095'!D69+'630.63095'!D70+'630.63095'!D71</f>
        <v>0</v>
      </c>
    </row>
    <row r="37" spans="1:10" ht="12.75">
      <c r="A37" s="20"/>
      <c r="B37" s="2"/>
      <c r="C37" s="2"/>
      <c r="E37" s="22"/>
      <c r="F37" s="22"/>
      <c r="G37" s="22"/>
      <c r="H37" s="22"/>
      <c r="I37" s="22"/>
      <c r="J37" s="22"/>
    </row>
    <row r="38" spans="1:10" ht="12.75">
      <c r="A38" s="20"/>
      <c r="B38" s="2"/>
      <c r="C38" s="2"/>
      <c r="E38" s="22"/>
      <c r="F38" s="22"/>
      <c r="G38" s="22"/>
      <c r="H38" s="22"/>
      <c r="I38" s="22"/>
      <c r="J38" s="22"/>
    </row>
    <row r="39" spans="1:11" ht="12.75">
      <c r="A39" s="16" t="s">
        <v>188</v>
      </c>
      <c r="B39" s="15">
        <v>700</v>
      </c>
      <c r="C39" s="15"/>
      <c r="D39" s="18" t="s">
        <v>186</v>
      </c>
      <c r="E39" s="19">
        <f>SUM(E40)</f>
        <v>7343298</v>
      </c>
      <c r="F39" s="19">
        <f>SUM(F40:F40)</f>
        <v>0</v>
      </c>
      <c r="G39" s="19">
        <f>SUM(G40:G40)</f>
        <v>0</v>
      </c>
      <c r="H39" s="19">
        <f>SUM(H40:H40)</f>
        <v>0</v>
      </c>
      <c r="I39" s="19">
        <f>SUM(I40:I40)</f>
        <v>93800</v>
      </c>
      <c r="J39" s="19">
        <f>SUM(J40:J40)</f>
        <v>7249498</v>
      </c>
      <c r="K39" s="18"/>
    </row>
    <row r="40" spans="1:10" ht="12.75">
      <c r="A40" s="20" t="s">
        <v>160</v>
      </c>
      <c r="B40" s="2"/>
      <c r="C40" s="2">
        <v>70005</v>
      </c>
      <c r="D40" t="s">
        <v>187</v>
      </c>
      <c r="E40" s="22">
        <f>'700.70005'!D73</f>
        <v>7343298</v>
      </c>
      <c r="F40" s="22"/>
      <c r="G40" s="22"/>
      <c r="H40" s="22"/>
      <c r="I40" s="22">
        <f>E40-J40</f>
        <v>93800</v>
      </c>
      <c r="J40" s="22">
        <f>'700.70005'!D61+'700.70005'!D62+'700.70005'!D63+'700.70005'!D64+'700.70005'!D65+'700.70005'!D66+'700.70005'!D67+'700.70005'!D68+'700.70005'!D69+'700.70005'!D70+'700.70005'!D71</f>
        <v>7249498</v>
      </c>
    </row>
    <row r="41" spans="1:10" ht="12.75">
      <c r="A41" s="20"/>
      <c r="B41" s="2"/>
      <c r="C41" s="2"/>
      <c r="E41" s="22"/>
      <c r="F41" s="22"/>
      <c r="G41" s="22"/>
      <c r="H41" s="22"/>
      <c r="I41" s="22"/>
      <c r="J41" s="22"/>
    </row>
    <row r="42" spans="1:10" ht="12.75">
      <c r="A42" s="20"/>
      <c r="B42" s="2"/>
      <c r="C42" s="2"/>
      <c r="E42" s="22"/>
      <c r="F42" s="22"/>
      <c r="G42" s="22"/>
      <c r="H42" s="22"/>
      <c r="I42" s="22"/>
      <c r="J42" s="22"/>
    </row>
    <row r="43" spans="1:11" ht="12.75">
      <c r="A43" s="16" t="s">
        <v>192</v>
      </c>
      <c r="B43" s="15">
        <v>710</v>
      </c>
      <c r="C43" s="15"/>
      <c r="D43" s="18" t="s">
        <v>189</v>
      </c>
      <c r="E43" s="19">
        <f aca="true" t="shared" si="5" ref="E43:J43">SUM(E44:E45)</f>
        <v>490000</v>
      </c>
      <c r="F43" s="19">
        <f t="shared" si="5"/>
        <v>0</v>
      </c>
      <c r="G43" s="19">
        <f t="shared" si="5"/>
        <v>0</v>
      </c>
      <c r="H43" s="19">
        <f t="shared" si="5"/>
        <v>0</v>
      </c>
      <c r="I43" s="19">
        <f t="shared" si="5"/>
        <v>490000</v>
      </c>
      <c r="J43" s="19">
        <f t="shared" si="5"/>
        <v>0</v>
      </c>
      <c r="K43" s="18"/>
    </row>
    <row r="44" spans="1:10" ht="12.75">
      <c r="A44" s="20" t="s">
        <v>160</v>
      </c>
      <c r="B44" s="2"/>
      <c r="C44" s="2">
        <v>71004</v>
      </c>
      <c r="D44" t="s">
        <v>314</v>
      </c>
      <c r="E44" s="22">
        <f>'710,71004'!D73</f>
        <v>270000</v>
      </c>
      <c r="F44" s="22"/>
      <c r="G44" s="22"/>
      <c r="H44" s="22"/>
      <c r="I44" s="22">
        <f>E44-J44</f>
        <v>270000</v>
      </c>
      <c r="J44" s="22">
        <f>'710,71004'!D61+'710,71004'!D62+'710,71004'!D63+'710,71004'!D64+'710,71004'!D65+'710,71004'!D66+'710,71004'!D67+'710,71004'!D68+'710,71004'!D69+'710,71004'!D70+'710,71004'!D71</f>
        <v>0</v>
      </c>
    </row>
    <row r="45" spans="1:10" ht="12.75">
      <c r="A45" s="20" t="s">
        <v>163</v>
      </c>
      <c r="B45" s="2"/>
      <c r="C45" s="2">
        <v>71013</v>
      </c>
      <c r="D45" t="s">
        <v>190</v>
      </c>
      <c r="E45" s="22">
        <f>'710,71013'!D73</f>
        <v>220000</v>
      </c>
      <c r="F45" s="22"/>
      <c r="G45" s="22">
        <f>'710,71004'!D29+'710,71004'!D23+'710,71004'!D31+'710,71004'!D32+'710,71004'!D33+'710,71004'!D35</f>
        <v>0</v>
      </c>
      <c r="H45" s="22"/>
      <c r="I45" s="22">
        <f>E45-J45</f>
        <v>220000</v>
      </c>
      <c r="J45" s="22">
        <f>'710,71004'!D61+'710,71004'!D62+'710,71004'!D63+'710,71013'!D64+'710,71013'!D65+'710,71013'!D66+'710,71013'!D67+'710,71013'!D68+'710,71013'!D69+'710,71013'!D70+'710,71013'!D71</f>
        <v>0</v>
      </c>
    </row>
    <row r="46" spans="1:10" ht="12.75">
      <c r="A46" s="20"/>
      <c r="B46" s="2"/>
      <c r="C46" s="2"/>
      <c r="E46" s="22"/>
      <c r="F46" s="22"/>
      <c r="G46" s="22"/>
      <c r="H46" s="22"/>
      <c r="I46" s="22"/>
      <c r="J46" s="22"/>
    </row>
    <row r="47" spans="1:10" ht="12.75">
      <c r="A47" s="20"/>
      <c r="B47" s="2"/>
      <c r="C47" s="2"/>
      <c r="E47" s="22"/>
      <c r="F47" s="22"/>
      <c r="G47" s="22"/>
      <c r="H47" s="22"/>
      <c r="I47" s="22"/>
      <c r="J47" s="22"/>
    </row>
    <row r="48" spans="1:11" ht="12.75">
      <c r="A48" s="16" t="s">
        <v>197</v>
      </c>
      <c r="B48" s="15">
        <v>720</v>
      </c>
      <c r="C48" s="15"/>
      <c r="D48" s="18" t="s">
        <v>299</v>
      </c>
      <c r="E48" s="19">
        <f aca="true" t="shared" si="6" ref="E48:J48">SUM(E49)</f>
        <v>243281</v>
      </c>
      <c r="F48" s="19">
        <f t="shared" si="6"/>
        <v>0</v>
      </c>
      <c r="G48" s="19">
        <f t="shared" si="6"/>
        <v>0</v>
      </c>
      <c r="H48" s="19">
        <f t="shared" si="6"/>
        <v>2500</v>
      </c>
      <c r="I48" s="19">
        <f t="shared" si="6"/>
        <v>2500</v>
      </c>
      <c r="J48" s="19">
        <f t="shared" si="6"/>
        <v>240781</v>
      </c>
      <c r="K48" s="18"/>
    </row>
    <row r="49" spans="1:10" ht="12.75">
      <c r="A49" s="20" t="s">
        <v>160</v>
      </c>
      <c r="B49" s="2"/>
      <c r="C49" s="2">
        <v>72095</v>
      </c>
      <c r="D49" t="s">
        <v>171</v>
      </c>
      <c r="E49" s="22">
        <f>'720.72095'!D73</f>
        <v>243281</v>
      </c>
      <c r="F49" s="22"/>
      <c r="G49" s="22"/>
      <c r="H49" s="22">
        <f>'720.72095'!D14</f>
        <v>2500</v>
      </c>
      <c r="I49" s="22">
        <f>E49-J49</f>
        <v>2500</v>
      </c>
      <c r="J49" s="22">
        <f>'720.72095'!D61+'720.72095'!D62+'720.72095'!D63+'720.72095'!D64+'720.72095'!D65+'720.72095'!D66+'720.72095'!D67+'720.72095'!D68+'720.72095'!D69+'720.72095'!D70+'720.72095'!D71</f>
        <v>240781</v>
      </c>
    </row>
    <row r="50" spans="1:10" ht="12.75">
      <c r="A50" s="20"/>
      <c r="B50" s="2"/>
      <c r="C50" s="2"/>
      <c r="E50" s="22"/>
      <c r="F50" s="22"/>
      <c r="G50" s="22"/>
      <c r="H50" s="22"/>
      <c r="I50" s="22"/>
      <c r="J50" s="22"/>
    </row>
    <row r="51" spans="1:10" ht="12.75">
      <c r="A51" s="333" t="str">
        <f>A1</f>
        <v>Budżet</v>
      </c>
      <c r="B51" s="333"/>
      <c r="C51" s="333"/>
      <c r="H51" s="8"/>
      <c r="J51" s="9" t="str">
        <f>J1</f>
        <v>Zał. Nr 3</v>
      </c>
    </row>
    <row r="52" spans="1:10" ht="12.75">
      <c r="A52" s="333" t="s">
        <v>137</v>
      </c>
      <c r="B52" s="333"/>
      <c r="C52" s="333"/>
      <c r="J52" s="3" t="s">
        <v>191</v>
      </c>
    </row>
    <row r="53" spans="1:10" ht="12.75">
      <c r="A53" s="20"/>
      <c r="B53" s="2"/>
      <c r="C53" s="2"/>
      <c r="E53" s="22"/>
      <c r="F53" s="22"/>
      <c r="G53" s="22"/>
      <c r="H53" s="22"/>
      <c r="I53" s="22"/>
      <c r="J53" s="22"/>
    </row>
    <row r="54" spans="1:10" ht="12.75">
      <c r="A54" s="4" t="s">
        <v>140</v>
      </c>
      <c r="B54" s="4" t="s">
        <v>141</v>
      </c>
      <c r="C54" s="10" t="s">
        <v>142</v>
      </c>
      <c r="D54" s="10" t="s">
        <v>143</v>
      </c>
      <c r="E54" s="10" t="s">
        <v>144</v>
      </c>
      <c r="F54" t="s">
        <v>145</v>
      </c>
      <c r="G54" s="333" t="s">
        <v>146</v>
      </c>
      <c r="H54" s="334"/>
      <c r="I54" s="334"/>
      <c r="J54" s="334"/>
    </row>
    <row r="55" spans="1:10" ht="12.75">
      <c r="A55" s="11"/>
      <c r="F55" t="s">
        <v>147</v>
      </c>
      <c r="G55" s="335" t="s">
        <v>148</v>
      </c>
      <c r="H55" s="334"/>
      <c r="I55" s="334"/>
      <c r="J55" s="10" t="s">
        <v>149</v>
      </c>
    </row>
    <row r="56" spans="1:10" ht="15">
      <c r="A56" s="12"/>
      <c r="B56" s="13"/>
      <c r="C56" s="14"/>
      <c r="D56" s="13"/>
      <c r="E56" s="13"/>
      <c r="F56" t="s">
        <v>150</v>
      </c>
      <c r="G56" t="s">
        <v>151</v>
      </c>
      <c r="H56" s="2" t="s">
        <v>152</v>
      </c>
      <c r="I56" s="15" t="s">
        <v>153</v>
      </c>
      <c r="J56" s="4" t="s">
        <v>154</v>
      </c>
    </row>
    <row r="57" spans="1:7" ht="12.75">
      <c r="A57" s="11"/>
      <c r="F57" t="s">
        <v>155</v>
      </c>
      <c r="G57" t="s">
        <v>156</v>
      </c>
    </row>
    <row r="58" spans="1:11" ht="12.75">
      <c r="A58" s="16" t="s">
        <v>200</v>
      </c>
      <c r="B58" s="15">
        <v>750</v>
      </c>
      <c r="C58" s="15"/>
      <c r="D58" s="18" t="s">
        <v>193</v>
      </c>
      <c r="E58" s="19">
        <f aca="true" t="shared" si="7" ref="E58:J58">SUM(E59:E63)</f>
        <v>4412713</v>
      </c>
      <c r="F58" s="19">
        <f t="shared" si="7"/>
        <v>46713</v>
      </c>
      <c r="G58" s="19">
        <f t="shared" si="7"/>
        <v>3046000</v>
      </c>
      <c r="H58" s="19">
        <f t="shared" si="7"/>
        <v>0</v>
      </c>
      <c r="I58" s="19">
        <f t="shared" si="7"/>
        <v>4387713</v>
      </c>
      <c r="J58" s="19">
        <f t="shared" si="7"/>
        <v>25000</v>
      </c>
      <c r="K58" s="18"/>
    </row>
    <row r="59" spans="1:10" ht="12.75">
      <c r="A59" s="23" t="s">
        <v>160</v>
      </c>
      <c r="B59" s="2"/>
      <c r="C59" s="2">
        <v>75011</v>
      </c>
      <c r="D59" s="5" t="s">
        <v>194</v>
      </c>
      <c r="E59" s="24">
        <f>'750,75011'!D73</f>
        <v>46713</v>
      </c>
      <c r="F59" s="24">
        <f>'750,75011'!E73</f>
        <v>46713</v>
      </c>
      <c r="G59" s="22">
        <f>'750,75011'!D29+'750,75011'!D30+'750,75011'!D31+'750,75011'!D32+'750,75011'!D35</f>
        <v>44000</v>
      </c>
      <c r="H59" s="25"/>
      <c r="I59" s="22">
        <f>E59-J59</f>
        <v>46713</v>
      </c>
      <c r="J59" s="22">
        <f>'750,75011'!D61+'750,75011'!D62+'750,75011'!D63+'750,75011'!D64+'750,75011'!D65+'750,75011'!D66+'750,75011'!D67+'750,75011'!D68+'750,75011'!D69+'750,75011'!D70+'750,75011'!D71</f>
        <v>0</v>
      </c>
    </row>
    <row r="60" spans="1:10" ht="12.75">
      <c r="A60" s="20" t="s">
        <v>163</v>
      </c>
      <c r="B60" s="2"/>
      <c r="C60" s="2">
        <v>75022</v>
      </c>
      <c r="D60" t="s">
        <v>195</v>
      </c>
      <c r="E60" s="22">
        <f>'750,75022'!D73</f>
        <v>251500</v>
      </c>
      <c r="F60" s="22"/>
      <c r="G60" s="22"/>
      <c r="H60" s="22"/>
      <c r="I60" s="22">
        <f>E60-J60</f>
        <v>241500</v>
      </c>
      <c r="J60" s="22">
        <f>'750,75022'!D61+'750,75022'!D62+'750,75022'!D63+'750,75022'!D64+'750,75022'!D65+'750,75022'!D66+'750,75022'!D67+'750,75022'!D68+'750,75022'!D69+'750,75022'!D70+'750,75022'!D71</f>
        <v>10000</v>
      </c>
    </row>
    <row r="61" spans="1:10" ht="12.75">
      <c r="A61" s="20" t="s">
        <v>166</v>
      </c>
      <c r="B61" s="2"/>
      <c r="C61" s="2">
        <v>75023</v>
      </c>
      <c r="D61" t="s">
        <v>196</v>
      </c>
      <c r="E61" s="22">
        <f>'750,75023'!D73</f>
        <v>3758500</v>
      </c>
      <c r="F61" s="22"/>
      <c r="G61" s="22">
        <f>'750,75023'!D29+'750,75023'!D30+'750,75023'!D31+'750,75023'!D32+'750,75023'!D35</f>
        <v>3001000</v>
      </c>
      <c r="H61" s="22"/>
      <c r="I61" s="22">
        <f>E61-J61</f>
        <v>3743500</v>
      </c>
      <c r="J61" s="22">
        <f>'750,75023'!D61+'750,75023'!D62+'750,75023'!D63+'750,75023'!D64+'750,75023'!D65+'750,75023'!D66+'750,75023'!D67+'750,75023'!D68+'750,75023'!D69+'750,75023'!D70+'750,75023'!D71</f>
        <v>15000</v>
      </c>
    </row>
    <row r="62" spans="1:10" ht="12.75">
      <c r="A62" s="20" t="s">
        <v>169</v>
      </c>
      <c r="B62" s="2"/>
      <c r="C62" s="2">
        <v>75075</v>
      </c>
      <c r="D62" t="s">
        <v>301</v>
      </c>
      <c r="E62" s="22">
        <f>'750.75075'!D73</f>
        <v>145000</v>
      </c>
      <c r="F62" s="22"/>
      <c r="G62" s="22">
        <f>'750.75075'!D35</f>
        <v>0</v>
      </c>
      <c r="H62" s="22"/>
      <c r="I62" s="22">
        <f>E62-J62</f>
        <v>145000</v>
      </c>
      <c r="J62" s="22">
        <f>'750.75075'!D61+'750.75075'!D62+'750.75075'!D63+'750.75075'!D64+'750.75075'!D65+'750.75075'!D66+'750.75075'!D67+'750.75075'!D68+'750.75075'!D69+'750.75075'!D70+'750.75075'!D71</f>
        <v>0</v>
      </c>
    </row>
    <row r="63" spans="1:10" ht="12.75">
      <c r="A63" s="20" t="s">
        <v>217</v>
      </c>
      <c r="B63" s="2"/>
      <c r="C63" s="2">
        <v>75095</v>
      </c>
      <c r="D63" t="s">
        <v>171</v>
      </c>
      <c r="E63" s="22">
        <f>'750,75095'!D73</f>
        <v>211000</v>
      </c>
      <c r="F63" s="22"/>
      <c r="G63" s="22">
        <f>'750,75095'!D35</f>
        <v>1000</v>
      </c>
      <c r="H63" s="22"/>
      <c r="I63" s="22">
        <f>E63-J63</f>
        <v>211000</v>
      </c>
      <c r="J63" s="22">
        <f>'750,75095'!D61+'750,75095'!D62+'750,75095'!D63+'750,75095'!D64+'750,75095'!D65+'750,75095'!D66+'750,75095'!D67+'750,75095'!D68+'750,75095'!D69+'750,75095'!D70+'750,75095'!D71</f>
        <v>0</v>
      </c>
    </row>
    <row r="64" spans="1:10" ht="12.75">
      <c r="A64" s="20"/>
      <c r="B64" s="2"/>
      <c r="C64" s="2"/>
      <c r="E64" s="22"/>
      <c r="F64" s="22"/>
      <c r="G64" s="22"/>
      <c r="H64" s="22"/>
      <c r="I64" s="22"/>
      <c r="J64" s="22"/>
    </row>
    <row r="66" spans="1:11" ht="12.75">
      <c r="A66" s="16" t="s">
        <v>204</v>
      </c>
      <c r="B66" s="15">
        <v>751</v>
      </c>
      <c r="C66" s="15"/>
      <c r="D66" s="18" t="s">
        <v>198</v>
      </c>
      <c r="E66" s="19">
        <f aca="true" t="shared" si="8" ref="E66:J66">SUM(E67:E67)</f>
        <v>3000</v>
      </c>
      <c r="F66" s="19">
        <f t="shared" si="8"/>
        <v>3000</v>
      </c>
      <c r="G66" s="19">
        <f t="shared" si="8"/>
        <v>3000</v>
      </c>
      <c r="H66" s="19">
        <f t="shared" si="8"/>
        <v>0</v>
      </c>
      <c r="I66" s="19">
        <f t="shared" si="8"/>
        <v>3000</v>
      </c>
      <c r="J66" s="19">
        <f t="shared" si="8"/>
        <v>0</v>
      </c>
      <c r="K66" s="15"/>
    </row>
    <row r="67" spans="1:11" ht="12.75">
      <c r="A67" s="20" t="s">
        <v>160</v>
      </c>
      <c r="B67" s="2"/>
      <c r="C67" s="2">
        <v>75101</v>
      </c>
      <c r="D67" t="s">
        <v>199</v>
      </c>
      <c r="E67" s="22">
        <f>'751,75101'!D73</f>
        <v>3000</v>
      </c>
      <c r="F67" s="22">
        <f>'751,75101'!E73</f>
        <v>3000</v>
      </c>
      <c r="G67" s="22">
        <f>'751,75101'!D29+'751,75101'!D30+'751,75101'!D31+'751,75101'!D32+'751,75101'!D33+'751,75101'!D35</f>
        <v>3000</v>
      </c>
      <c r="H67" s="22"/>
      <c r="I67" s="22">
        <f>E67-J67</f>
        <v>3000</v>
      </c>
      <c r="J67" s="22">
        <f>'751,75101'!D61+'751,75101'!D62+'751,75101'!D63+'751,75101'!D64+'751,75101'!D65+'751,75101'!D66+'751,75101'!D67+'751,75101'!D68+'751,75101'!D69+'751,75101'!D70+'751,75101'!D71</f>
        <v>0</v>
      </c>
      <c r="K67" s="2"/>
    </row>
    <row r="68" spans="1:11" ht="12.75">
      <c r="A68" s="20"/>
      <c r="B68" s="2"/>
      <c r="C68" s="2"/>
      <c r="E68" s="22"/>
      <c r="F68" s="22"/>
      <c r="G68" s="22"/>
      <c r="H68" s="22"/>
      <c r="I68" s="22"/>
      <c r="J68" s="22"/>
      <c r="K68" s="2"/>
    </row>
    <row r="69" spans="1:11" ht="12.75">
      <c r="A69" s="20"/>
      <c r="B69" s="2"/>
      <c r="C69" s="2"/>
      <c r="E69" s="22"/>
      <c r="F69" s="22"/>
      <c r="G69" s="22"/>
      <c r="H69" s="22"/>
      <c r="I69" s="22"/>
      <c r="J69" s="22"/>
      <c r="K69" s="2"/>
    </row>
    <row r="70" spans="1:11" ht="12.75">
      <c r="A70" s="16" t="s">
        <v>204</v>
      </c>
      <c r="B70" s="15">
        <v>752</v>
      </c>
      <c r="C70" s="15"/>
      <c r="D70" s="18" t="s">
        <v>511</v>
      </c>
      <c r="E70" s="19">
        <f aca="true" t="shared" si="9" ref="E70:J70">SUM(E71:E71)</f>
        <v>300</v>
      </c>
      <c r="F70" s="19">
        <f t="shared" si="9"/>
        <v>300</v>
      </c>
      <c r="G70" s="19">
        <f t="shared" si="9"/>
        <v>0</v>
      </c>
      <c r="H70" s="19">
        <f t="shared" si="9"/>
        <v>0</v>
      </c>
      <c r="I70" s="19">
        <f t="shared" si="9"/>
        <v>300</v>
      </c>
      <c r="J70" s="19">
        <f t="shared" si="9"/>
        <v>0</v>
      </c>
      <c r="K70" s="15"/>
    </row>
    <row r="71" spans="1:11" ht="12.75">
      <c r="A71" s="20" t="s">
        <v>160</v>
      </c>
      <c r="B71" s="2"/>
      <c r="C71" s="2">
        <v>75212</v>
      </c>
      <c r="D71" t="s">
        <v>512</v>
      </c>
      <c r="E71" s="22">
        <f>'752,75212'!D73</f>
        <v>300</v>
      </c>
      <c r="F71" s="22">
        <f>'752,75212'!E73</f>
        <v>300</v>
      </c>
      <c r="G71" s="22">
        <f>'751,75101'!D33+'751,75101'!D34+'751,75101'!D35+'751,75101'!D36+'751,75101'!D37+'751,75101'!D39</f>
        <v>0</v>
      </c>
      <c r="H71" s="22"/>
      <c r="I71" s="22">
        <f>E71-J71</f>
        <v>300</v>
      </c>
      <c r="J71" s="22">
        <v>0</v>
      </c>
      <c r="K71" s="2"/>
    </row>
    <row r="72" spans="1:11" ht="12.75">
      <c r="A72" s="20"/>
      <c r="B72" s="2"/>
      <c r="C72" s="2"/>
      <c r="E72" s="22"/>
      <c r="F72" s="22"/>
      <c r="G72" s="22"/>
      <c r="H72" s="22"/>
      <c r="I72" s="22"/>
      <c r="J72" s="22"/>
      <c r="K72" s="2"/>
    </row>
    <row r="73" spans="1:11" ht="12.75">
      <c r="A73" s="20"/>
      <c r="B73" s="2"/>
      <c r="C73" s="2"/>
      <c r="E73" s="22"/>
      <c r="F73" s="22"/>
      <c r="G73" s="22"/>
      <c r="H73" s="22"/>
      <c r="I73" s="22"/>
      <c r="J73" s="22"/>
      <c r="K73" s="2"/>
    </row>
    <row r="74" spans="1:11" ht="12.75">
      <c r="A74" s="16" t="s">
        <v>205</v>
      </c>
      <c r="B74" s="15">
        <v>754</v>
      </c>
      <c r="C74" s="15"/>
      <c r="D74" s="18" t="s">
        <v>201</v>
      </c>
      <c r="E74" s="19">
        <f aca="true" t="shared" si="10" ref="E74:J74">SUM(E75:E78)</f>
        <v>693950</v>
      </c>
      <c r="F74" s="19">
        <f t="shared" si="10"/>
        <v>850</v>
      </c>
      <c r="G74" s="19">
        <f t="shared" si="10"/>
        <v>25100</v>
      </c>
      <c r="H74" s="19">
        <f t="shared" si="10"/>
        <v>10000</v>
      </c>
      <c r="I74" s="19">
        <f t="shared" si="10"/>
        <v>248950</v>
      </c>
      <c r="J74" s="19">
        <f t="shared" si="10"/>
        <v>445000</v>
      </c>
      <c r="K74" s="18"/>
    </row>
    <row r="75" spans="1:10" ht="12.75">
      <c r="A75" s="20" t="s">
        <v>160</v>
      </c>
      <c r="C75" s="2">
        <v>75404</v>
      </c>
      <c r="D75" t="s">
        <v>327</v>
      </c>
      <c r="E75" s="6">
        <f>'754,75404'!D73</f>
        <v>10000</v>
      </c>
      <c r="H75" s="6">
        <f>'754,75404'!D23</f>
        <v>10000</v>
      </c>
      <c r="I75" s="6">
        <f>E75-J75</f>
        <v>10000</v>
      </c>
      <c r="J75" s="6">
        <f>'754,75404'!D61+'754,75404'!D62+'754,75404'!D63+'754,75404'!D64+'754,75404'!D65+'754,75404'!D66+'754,75404'!D67+'754,75404'!D68+'754,75404'!D69+'754,75404'!D70+'754,75404'!D71</f>
        <v>0</v>
      </c>
    </row>
    <row r="76" spans="1:10" ht="12.75">
      <c r="A76" s="20" t="s">
        <v>163</v>
      </c>
      <c r="B76" s="2"/>
      <c r="C76" s="2">
        <v>75412</v>
      </c>
      <c r="D76" t="s">
        <v>202</v>
      </c>
      <c r="E76" s="22">
        <f>'754,75412'!D73</f>
        <v>661100</v>
      </c>
      <c r="F76" s="22"/>
      <c r="G76" s="22">
        <f>'754,75412'!D29+'754,75412'!D30+'754,75412'!D31+'754,75412'!D32+'754,75412'!D33+'754,75412'!D35</f>
        <v>25100</v>
      </c>
      <c r="H76" s="22"/>
      <c r="I76" s="22">
        <f>E76-J76</f>
        <v>216100</v>
      </c>
      <c r="J76" s="22">
        <f>'754,75412'!D61+'754,75412'!D62+'754,75412'!D63+'754,75412'!D64+'754,75412'!D65+'754,75412'!D66+'754,75412'!D67+'754,75412'!D68+'754,75412'!D69+'754,75412'!D70+'754,75412'!D71</f>
        <v>445000</v>
      </c>
    </row>
    <row r="77" spans="1:10" ht="12.75">
      <c r="A77" s="20" t="s">
        <v>166</v>
      </c>
      <c r="B77" s="2"/>
      <c r="C77" s="2">
        <v>75414</v>
      </c>
      <c r="D77" t="s">
        <v>203</v>
      </c>
      <c r="E77" s="22">
        <f>'754,75414'!D73</f>
        <v>12850</v>
      </c>
      <c r="F77" s="22">
        <f>'754,75414'!E73</f>
        <v>850</v>
      </c>
      <c r="G77" s="22">
        <f>'754,75414'!D29+'754,75414'!D30+'754,75414'!D31+'754,75414'!D32+'754,75414'!D33+'754,75414'!D35</f>
        <v>0</v>
      </c>
      <c r="H77" s="22"/>
      <c r="I77" s="22">
        <f>E77-J77</f>
        <v>12850</v>
      </c>
      <c r="J77" s="22">
        <f>'754,75414'!D61+'754,75414'!D62+'754,75414'!D63+'754,75414'!D64+'754,75414'!D65+'754,75414'!D66+'754,75414'!D67+'754,75414'!D68+'754,75414'!D69+'754,75414'!D70+'754,75414'!D71</f>
        <v>0</v>
      </c>
    </row>
    <row r="78" spans="1:10" ht="12.75">
      <c r="A78" s="20" t="s">
        <v>169</v>
      </c>
      <c r="C78" s="2">
        <v>75421</v>
      </c>
      <c r="D78" t="s">
        <v>290</v>
      </c>
      <c r="E78" s="22">
        <f>'754,75421'!D73</f>
        <v>10000</v>
      </c>
      <c r="F78" s="24"/>
      <c r="G78" s="22"/>
      <c r="H78" s="22"/>
      <c r="I78" s="22">
        <f>E78-J78</f>
        <v>10000</v>
      </c>
      <c r="J78" s="22">
        <f>'754,75421'!D61+'754,75421'!D62+'754,75421'!D63+'754,75421'!D64+'754,75421'!D65+'754,75421'!D66+'754,75421'!D67+'754,75421'!D68+'754,75421'!D69+'754,75421'!D70+'754,75421'!D71</f>
        <v>0</v>
      </c>
    </row>
    <row r="79" spans="1:10" ht="12.75">
      <c r="A79" s="11"/>
      <c r="C79" s="2"/>
      <c r="E79" s="22"/>
      <c r="F79" s="22"/>
      <c r="G79" s="22"/>
      <c r="H79" s="22"/>
      <c r="I79" s="22"/>
      <c r="J79" s="22"/>
    </row>
    <row r="80" spans="1:10" ht="12.75">
      <c r="A80" s="11"/>
      <c r="C80" s="2"/>
      <c r="E80" s="22"/>
      <c r="F80" s="22"/>
      <c r="G80" s="22"/>
      <c r="H80" s="22"/>
      <c r="I80" s="22"/>
      <c r="J80" s="22"/>
    </row>
    <row r="81" spans="1:11" ht="12.75">
      <c r="A81" s="16" t="s">
        <v>208</v>
      </c>
      <c r="B81" s="15">
        <v>757</v>
      </c>
      <c r="C81" s="15"/>
      <c r="D81" s="18" t="s">
        <v>206</v>
      </c>
      <c r="E81" s="19">
        <f aca="true" t="shared" si="11" ref="E81:J81">SUM(E82)</f>
        <v>110000</v>
      </c>
      <c r="F81" s="19">
        <f t="shared" si="11"/>
        <v>0</v>
      </c>
      <c r="G81" s="19">
        <f t="shared" si="11"/>
        <v>0</v>
      </c>
      <c r="H81" s="19">
        <f t="shared" si="11"/>
        <v>0</v>
      </c>
      <c r="I81" s="19">
        <f t="shared" si="11"/>
        <v>110000</v>
      </c>
      <c r="J81" s="19">
        <f t="shared" si="11"/>
        <v>0</v>
      </c>
      <c r="K81" s="18"/>
    </row>
    <row r="82" spans="1:10" ht="12.75">
      <c r="A82" s="20" t="s">
        <v>160</v>
      </c>
      <c r="B82" s="2"/>
      <c r="C82" s="2">
        <v>75702</v>
      </c>
      <c r="D82" t="s">
        <v>207</v>
      </c>
      <c r="E82" s="22">
        <f>'757,75702'!D73</f>
        <v>110000</v>
      </c>
      <c r="F82" s="22"/>
      <c r="G82" s="22"/>
      <c r="H82" s="22"/>
      <c r="I82" s="22">
        <f>E82-J82</f>
        <v>110000</v>
      </c>
      <c r="J82" s="22">
        <f>'757,75702'!D61+'757,75702'!D62+'757,75702'!D63+'757,75702'!D64+'757,75702'!D65+'757,75702'!D66+'757,75702'!D67+'757,75702'!D68+'757,75702'!D69+'757,75702'!D70+'757,75702'!D71</f>
        <v>0</v>
      </c>
    </row>
    <row r="83" spans="1:10" ht="12.75">
      <c r="A83" s="20"/>
      <c r="B83" s="2"/>
      <c r="C83" s="2"/>
      <c r="E83" s="22"/>
      <c r="F83" s="22"/>
      <c r="G83" s="22"/>
      <c r="H83" s="22"/>
      <c r="I83" s="22"/>
      <c r="J83" s="22"/>
    </row>
    <row r="84" spans="2:10" ht="12.75">
      <c r="B84" s="2"/>
      <c r="C84" s="2"/>
      <c r="E84" s="22"/>
      <c r="F84" s="22"/>
      <c r="G84" s="22"/>
      <c r="H84" s="22"/>
      <c r="I84" s="22"/>
      <c r="J84" s="22"/>
    </row>
    <row r="85" spans="1:11" ht="12.75">
      <c r="A85" s="16" t="s">
        <v>211</v>
      </c>
      <c r="B85" s="15">
        <v>758</v>
      </c>
      <c r="C85" s="15"/>
      <c r="D85" s="18" t="s">
        <v>209</v>
      </c>
      <c r="E85" s="19">
        <f aca="true" t="shared" si="12" ref="E85:J85">SUM(E86)</f>
        <v>110000</v>
      </c>
      <c r="F85" s="19">
        <f t="shared" si="12"/>
        <v>0</v>
      </c>
      <c r="G85" s="19">
        <f t="shared" si="12"/>
        <v>0</v>
      </c>
      <c r="H85" s="19">
        <f t="shared" si="12"/>
        <v>0</v>
      </c>
      <c r="I85" s="19">
        <f t="shared" si="12"/>
        <v>110000</v>
      </c>
      <c r="J85" s="19">
        <f t="shared" si="12"/>
        <v>0</v>
      </c>
      <c r="K85" s="18"/>
    </row>
    <row r="86" spans="1:10" ht="12.75">
      <c r="A86" s="20" t="s">
        <v>160</v>
      </c>
      <c r="B86" s="2"/>
      <c r="C86" s="2">
        <v>75818</v>
      </c>
      <c r="D86" t="s">
        <v>210</v>
      </c>
      <c r="E86" s="22">
        <f>'758,75818'!D60</f>
        <v>110000</v>
      </c>
      <c r="F86" s="22"/>
      <c r="G86" s="22"/>
      <c r="H86" s="22"/>
      <c r="I86" s="22">
        <f>E86-J86</f>
        <v>110000</v>
      </c>
      <c r="J86" s="22">
        <f>'758,75818'!D61+'758,75818'!D62+'758,75818'!D63+'758,75818'!D64+'758,75818'!D65+'758,75818'!D66+'758,75818'!D67+'758,75818'!D68+'758,75818'!D69+'758,75818'!D70+'758,75818'!D71</f>
        <v>0</v>
      </c>
    </row>
    <row r="87" spans="1:10" ht="12.75">
      <c r="A87" s="11"/>
      <c r="E87" s="22"/>
      <c r="F87" s="22"/>
      <c r="G87" s="22"/>
      <c r="H87" s="22"/>
      <c r="I87" s="22"/>
      <c r="J87" s="22"/>
    </row>
    <row r="88" spans="5:10" ht="12.75">
      <c r="E88" s="22"/>
      <c r="F88" s="22"/>
      <c r="G88" s="22"/>
      <c r="H88" s="22"/>
      <c r="I88" s="22"/>
      <c r="J88" s="22"/>
    </row>
    <row r="89" spans="1:11" ht="12.75">
      <c r="A89" s="16" t="s">
        <v>220</v>
      </c>
      <c r="B89" s="15">
        <v>801</v>
      </c>
      <c r="C89" s="15"/>
      <c r="D89" s="18" t="s">
        <v>212</v>
      </c>
      <c r="E89" s="19">
        <f aca="true" t="shared" si="13" ref="E89:J89">SUM(E90:E97)</f>
        <v>11430400</v>
      </c>
      <c r="F89" s="19">
        <f t="shared" si="13"/>
        <v>0</v>
      </c>
      <c r="G89" s="19">
        <f t="shared" si="13"/>
        <v>8292200</v>
      </c>
      <c r="H89" s="19">
        <f t="shared" si="13"/>
        <v>1500</v>
      </c>
      <c r="I89" s="19">
        <f t="shared" si="13"/>
        <v>11343400</v>
      </c>
      <c r="J89" s="19">
        <f t="shared" si="13"/>
        <v>87000</v>
      </c>
      <c r="K89" s="18"/>
    </row>
    <row r="90" spans="1:10" ht="12.75">
      <c r="A90" s="20" t="s">
        <v>160</v>
      </c>
      <c r="B90" s="2"/>
      <c r="C90" s="2">
        <v>80101</v>
      </c>
      <c r="D90" s="5" t="s">
        <v>213</v>
      </c>
      <c r="E90" s="24">
        <f>'801,80101'!D73</f>
        <v>4752200</v>
      </c>
      <c r="F90" s="22"/>
      <c r="G90" s="22">
        <f>'801,80101'!D29+'801,80101'!D30+'801,80101'!D31+'801,80101'!D32+'801,80101'!D33+'801,80101'!D35</f>
        <v>3725900</v>
      </c>
      <c r="H90" s="22"/>
      <c r="I90" s="22">
        <f aca="true" t="shared" si="14" ref="I90:I97">E90-J90</f>
        <v>4686200</v>
      </c>
      <c r="J90" s="22">
        <f>'801,80101'!D61+'801,80101'!D62+'801,80101'!D63+'801,80101'!D64+'801,80101'!D65+'801,80101'!D66+'801,80101'!D67+'801,80101'!D68+'801,80101'!D69+'801,80101'!D70+'801,80101'!D71</f>
        <v>66000</v>
      </c>
    </row>
    <row r="91" spans="1:10" ht="12.75">
      <c r="A91" s="20" t="s">
        <v>163</v>
      </c>
      <c r="B91" s="2"/>
      <c r="C91" s="2">
        <v>80104</v>
      </c>
      <c r="D91" s="5" t="s">
        <v>214</v>
      </c>
      <c r="E91" s="24">
        <f>'801,80104'!D73</f>
        <v>2602200</v>
      </c>
      <c r="F91" s="22"/>
      <c r="G91" s="22">
        <f>'801,80104'!D29+'801,80104'!D30+'801,80104'!D31+'801,80104'!D32+'801,80104'!D33+'801,80104'!D35</f>
        <v>1794900</v>
      </c>
      <c r="H91" s="22"/>
      <c r="I91" s="22">
        <f t="shared" si="14"/>
        <v>2586200</v>
      </c>
      <c r="J91" s="22">
        <f>'801,80104'!D61+'801,80104'!D62+'801,80104'!D63+'801,80104'!D64+'801,80104'!D65+'801,80104'!D66+'801,80104'!D67+'801,80104'!D68+'801,80104'!D69+'801,80104'!D70+'801,80104'!D71</f>
        <v>16000</v>
      </c>
    </row>
    <row r="92" spans="1:10" ht="12.75">
      <c r="A92" s="20" t="s">
        <v>166</v>
      </c>
      <c r="B92" s="2"/>
      <c r="C92" s="2">
        <v>80110</v>
      </c>
      <c r="D92" t="s">
        <v>215</v>
      </c>
      <c r="E92" s="22">
        <f>'801,80110'!D73</f>
        <v>2725000</v>
      </c>
      <c r="F92" s="22"/>
      <c r="G92" s="22">
        <f>'801,80110'!D29+'801,80110'!D30+'801,80110'!D31+'801,80110'!D32+'801,80110'!D33+'801,80110'!D35</f>
        <v>2046000</v>
      </c>
      <c r="H92" s="22"/>
      <c r="I92" s="22">
        <f t="shared" si="14"/>
        <v>2720000</v>
      </c>
      <c r="J92" s="22">
        <f>'801,80110'!D61+'801,80110'!D62+'801,80110'!D63+'801,80110'!D64+'801,80110'!D65+'801,80110'!D66+'801,80110'!D67+'801,80110'!D68+'801,80110'!D69+'801,80110'!D70+'801,80110'!D71</f>
        <v>5000</v>
      </c>
    </row>
    <row r="93" spans="1:10" ht="12.75">
      <c r="A93" s="20" t="s">
        <v>169</v>
      </c>
      <c r="B93" s="2"/>
      <c r="C93" s="2">
        <v>80113</v>
      </c>
      <c r="D93" t="s">
        <v>216</v>
      </c>
      <c r="E93" s="22">
        <f>'801,80113'!D73</f>
        <v>264000</v>
      </c>
      <c r="F93" s="22"/>
      <c r="G93" s="22"/>
      <c r="H93" s="22"/>
      <c r="I93" s="22">
        <f t="shared" si="14"/>
        <v>264000</v>
      </c>
      <c r="J93" s="22">
        <f>'801,80113'!D61+'801,80113'!D62+'801,80113'!D63+'801,80113'!D64+'801,80113'!D65+'801,80113'!D66+'801,80113'!D67+'801,80113'!D68+'801,80113'!D69+'801,80113'!D70+'801,80113'!D71</f>
        <v>0</v>
      </c>
    </row>
    <row r="94" spans="1:10" ht="12.75">
      <c r="A94" s="20" t="s">
        <v>217</v>
      </c>
      <c r="B94" s="2"/>
      <c r="C94" s="2">
        <v>80114</v>
      </c>
      <c r="D94" t="s">
        <v>218</v>
      </c>
      <c r="E94" s="22">
        <f>'801,80114'!D73</f>
        <v>573200</v>
      </c>
      <c r="F94" s="22"/>
      <c r="G94" s="22">
        <f>'801,80114'!D29+'801,80114'!D30+'801,80114'!D31+'801,80114'!D32+'801,80114'!D33+'801,80114'!D35</f>
        <v>436500</v>
      </c>
      <c r="H94" s="22"/>
      <c r="I94" s="22">
        <f t="shared" si="14"/>
        <v>573200</v>
      </c>
      <c r="J94" s="22">
        <f>'801,80114'!D61+'801,80114'!D62+'801,80114'!D63+'801,80114'!D64+'801,80114'!D65+'801,80114'!D66+'801,80114'!D67+'801,80114'!D68+'801,80114'!D69+'801,80114'!D70+'801,80114'!D71</f>
        <v>0</v>
      </c>
    </row>
    <row r="95" spans="1:10" ht="12.75">
      <c r="A95" s="20" t="s">
        <v>230</v>
      </c>
      <c r="B95" s="2"/>
      <c r="C95" s="2">
        <v>80146</v>
      </c>
      <c r="D95" t="s">
        <v>255</v>
      </c>
      <c r="E95" s="22">
        <f>'801,80146'!D73</f>
        <v>46000</v>
      </c>
      <c r="F95" s="22"/>
      <c r="G95" s="22"/>
      <c r="H95" s="22">
        <f>'801,80146'!D19</f>
        <v>1500</v>
      </c>
      <c r="I95" s="22">
        <f>E95-J95</f>
        <v>46000</v>
      </c>
      <c r="J95" s="22">
        <f>'801,80146'!D61+'801,80146'!D62+'801,80146'!D63+'801,80146'!D64+'801,80146'!D65+'801,80146'!D66+'801,80146'!D67+'801,80146'!D68+'801,80146'!D69+'801,80146'!D70+'801,80146'!D71</f>
        <v>0</v>
      </c>
    </row>
    <row r="96" spans="1:10" ht="12.75">
      <c r="A96" s="20" t="s">
        <v>256</v>
      </c>
      <c r="B96" s="2"/>
      <c r="C96" s="2">
        <v>80148</v>
      </c>
      <c r="D96" t="s">
        <v>329</v>
      </c>
      <c r="E96" s="22">
        <f>'801,80148'!D73</f>
        <v>467800</v>
      </c>
      <c r="F96" s="22"/>
      <c r="G96" s="22">
        <f>'801,80148'!D29+'801,80148'!D30+'801,80148'!D31+'801,80148'!D32+'801,80148'!D33+'801,80148'!D35</f>
        <v>288900</v>
      </c>
      <c r="H96" s="22"/>
      <c r="I96" s="22">
        <f>E96-J96</f>
        <v>467800</v>
      </c>
      <c r="J96" s="22">
        <f>'801,80148'!D61+'801,80148'!D62+'801,80148'!D63+'801,80148'!D64+'801,80148'!D65+'801,80148'!D66+'801,80148'!D67+'801,80148'!D68+'801,80148'!D69+'801,80148'!D70+'801,80148'!D71</f>
        <v>0</v>
      </c>
    </row>
    <row r="97" spans="1:10" ht="12.75" hidden="1">
      <c r="A97" s="20" t="s">
        <v>315</v>
      </c>
      <c r="B97" s="2"/>
      <c r="C97" s="2">
        <v>80195</v>
      </c>
      <c r="D97" t="s">
        <v>171</v>
      </c>
      <c r="E97" s="22">
        <f>'801,80195'!D73</f>
        <v>0</v>
      </c>
      <c r="F97" s="22"/>
      <c r="G97" s="22">
        <f>'801,80195'!D29+'801,80195'!D30+'801,80195'!D31+'801,80195'!D32+'801,80195'!D33+'801,80195'!D35+'801,80195'!D36</f>
        <v>0</v>
      </c>
      <c r="H97" s="22"/>
      <c r="I97" s="22">
        <f t="shared" si="14"/>
        <v>0</v>
      </c>
      <c r="J97" s="22">
        <f>'801,80195'!D61+'801,80195'!D62+'801,80195'!D63+'801,80195'!D64+'801,80195'!D65+'801,80195'!D66+'801,80195'!D67+'801,80195'!D68+'801,80195'!D69+'801,80195'!D70+'801,80195'!D71</f>
        <v>0</v>
      </c>
    </row>
    <row r="98" spans="1:10" ht="12.75">
      <c r="A98" s="20"/>
      <c r="B98" s="2"/>
      <c r="C98" s="2"/>
      <c r="E98" s="22"/>
      <c r="F98" s="22"/>
      <c r="G98" s="22"/>
      <c r="H98" s="22"/>
      <c r="I98" s="22"/>
      <c r="J98" s="22"/>
    </row>
    <row r="99" spans="1:10" ht="12.75">
      <c r="A99" s="20"/>
      <c r="B99" s="2"/>
      <c r="C99" s="2"/>
      <c r="E99" s="22"/>
      <c r="F99" s="22"/>
      <c r="G99" s="22"/>
      <c r="H99" s="22"/>
      <c r="I99" s="22"/>
      <c r="J99" s="22"/>
    </row>
    <row r="100" spans="1:10" ht="12.75">
      <c r="A100" s="333" t="str">
        <f>A1</f>
        <v>Budżet</v>
      </c>
      <c r="B100" s="333"/>
      <c r="C100" s="333"/>
      <c r="H100" s="8"/>
      <c r="J100" s="9" t="str">
        <f>J1</f>
        <v>Zał. Nr 3</v>
      </c>
    </row>
    <row r="101" spans="1:10" ht="12.75">
      <c r="A101" s="333" t="s">
        <v>137</v>
      </c>
      <c r="B101" s="333"/>
      <c r="C101" s="333"/>
      <c r="J101" s="3" t="s">
        <v>219</v>
      </c>
    </row>
    <row r="102" spans="1:10" ht="12.75">
      <c r="A102" s="20"/>
      <c r="B102" s="2"/>
      <c r="C102" s="2"/>
      <c r="E102" s="22"/>
      <c r="F102" s="22"/>
      <c r="G102" s="22"/>
      <c r="H102" s="22"/>
      <c r="I102" s="22"/>
      <c r="J102" s="22"/>
    </row>
    <row r="103" spans="1:10" ht="12.75">
      <c r="A103" s="4" t="s">
        <v>140</v>
      </c>
      <c r="B103" s="4" t="s">
        <v>141</v>
      </c>
      <c r="C103" s="10" t="s">
        <v>142</v>
      </c>
      <c r="D103" s="10" t="s">
        <v>143</v>
      </c>
      <c r="E103" s="10" t="s">
        <v>144</v>
      </c>
      <c r="F103" t="s">
        <v>145</v>
      </c>
      <c r="G103" s="333" t="s">
        <v>146</v>
      </c>
      <c r="H103" s="334"/>
      <c r="I103" s="334"/>
      <c r="J103" s="334"/>
    </row>
    <row r="104" spans="1:10" ht="12.75">
      <c r="A104" s="11"/>
      <c r="F104" t="s">
        <v>147</v>
      </c>
      <c r="G104" s="335" t="s">
        <v>148</v>
      </c>
      <c r="H104" s="334"/>
      <c r="I104" s="334"/>
      <c r="J104" s="10" t="s">
        <v>149</v>
      </c>
    </row>
    <row r="105" spans="1:10" ht="15">
      <c r="A105" s="12"/>
      <c r="B105" s="13"/>
      <c r="C105" s="14"/>
      <c r="D105" s="13"/>
      <c r="E105" s="13"/>
      <c r="F105" t="s">
        <v>150</v>
      </c>
      <c r="G105" t="s">
        <v>151</v>
      </c>
      <c r="H105" s="2" t="s">
        <v>152</v>
      </c>
      <c r="I105" s="15" t="s">
        <v>153</v>
      </c>
      <c r="J105" s="4" t="s">
        <v>154</v>
      </c>
    </row>
    <row r="106" spans="1:7" ht="12.75">
      <c r="A106" s="11"/>
      <c r="F106" t="s">
        <v>155</v>
      </c>
      <c r="G106" t="s">
        <v>156</v>
      </c>
    </row>
    <row r="107" spans="1:11" ht="12.75">
      <c r="A107" s="16" t="s">
        <v>223</v>
      </c>
      <c r="B107" s="15">
        <v>851</v>
      </c>
      <c r="C107" s="15"/>
      <c r="D107" s="18" t="s">
        <v>221</v>
      </c>
      <c r="E107" s="19">
        <f aca="true" t="shared" si="15" ref="E107:J107">SUM(E108:E111)</f>
        <v>244000</v>
      </c>
      <c r="F107" s="19">
        <f t="shared" si="15"/>
        <v>0</v>
      </c>
      <c r="G107" s="19">
        <f t="shared" si="15"/>
        <v>53000</v>
      </c>
      <c r="H107" s="19">
        <f t="shared" si="15"/>
        <v>84000</v>
      </c>
      <c r="I107" s="19">
        <f t="shared" si="15"/>
        <v>244000</v>
      </c>
      <c r="J107" s="19">
        <f t="shared" si="15"/>
        <v>0</v>
      </c>
      <c r="K107" s="18"/>
    </row>
    <row r="108" spans="1:10" s="26" customFormat="1" ht="12.75">
      <c r="A108" s="33" t="s">
        <v>160</v>
      </c>
      <c r="B108" s="32"/>
      <c r="C108" s="32">
        <v>85149</v>
      </c>
      <c r="D108" s="26" t="s">
        <v>260</v>
      </c>
      <c r="E108" s="27">
        <f>'851,85149'!D73</f>
        <v>14000</v>
      </c>
      <c r="F108" s="27"/>
      <c r="G108" s="27"/>
      <c r="H108" s="27">
        <f>'851,85149'!D17</f>
        <v>14000</v>
      </c>
      <c r="I108" s="27">
        <f>E108-J108</f>
        <v>14000</v>
      </c>
      <c r="J108" s="27">
        <f>'851,85149'!D61+'851,85149'!D62+'851,85149'!D63+'851,85149'!D64+'851,85149'!D65+'851,85149'!D66+'851,85149'!D67+'851,85149'!D68+'851,85149'!D69+'851,85149'!D70+'851,85149'!D71</f>
        <v>0</v>
      </c>
    </row>
    <row r="109" spans="1:10" ht="12.75">
      <c r="A109" s="20" t="s">
        <v>163</v>
      </c>
      <c r="B109" s="2"/>
      <c r="C109" s="2">
        <v>85153</v>
      </c>
      <c r="D109" t="s">
        <v>259</v>
      </c>
      <c r="E109" s="22">
        <f>'851,85153'!D73</f>
        <v>10000</v>
      </c>
      <c r="F109" s="22"/>
      <c r="G109" s="22">
        <f>'851,85153'!D29+'851,85153'!D30+'851,85153'!D31+'851,85153'!D32+'851,85153'!D35</f>
        <v>4000</v>
      </c>
      <c r="H109" s="22"/>
      <c r="I109" s="22">
        <f>E109-J109</f>
        <v>10000</v>
      </c>
      <c r="J109" s="22">
        <f>'851,85153'!D61+'851,85153'!D62+'851,85153'!D63+'851,85153'!D64+'851,85153'!D65+'851,85153'!D66+'851,85153'!D67+'851,85153'!D68+'851,85153'!D69+'851,85153'!D70+'851,85153'!D71</f>
        <v>0</v>
      </c>
    </row>
    <row r="110" spans="1:10" ht="12.75">
      <c r="A110" s="20" t="s">
        <v>166</v>
      </c>
      <c r="B110" s="2"/>
      <c r="C110" s="2">
        <v>85154</v>
      </c>
      <c r="D110" t="s">
        <v>222</v>
      </c>
      <c r="E110" s="22">
        <f>'851,85154'!D73</f>
        <v>150000</v>
      </c>
      <c r="F110" s="22"/>
      <c r="G110" s="22">
        <f>'851,85154'!D29+'851,85154'!D30+'851,85154'!D31+'851,85154'!D32+'851,85154'!D35</f>
        <v>49000</v>
      </c>
      <c r="H110" s="22">
        <f>'851,85154'!D21</f>
        <v>0</v>
      </c>
      <c r="I110" s="22">
        <f>E110-J110</f>
        <v>150000</v>
      </c>
      <c r="J110" s="22">
        <f>'851,85154'!D61+'851,85154'!D62+'851,85154'!D63+'851,85154'!D64+'851,85154'!D65+'851,85154'!D66+'851,85154'!D67+'851,85154'!D68+'851,85154'!D69+'851,85154'!D70+'851,85154'!D71</f>
        <v>0</v>
      </c>
    </row>
    <row r="111" spans="1:10" ht="12.75">
      <c r="A111" s="20" t="s">
        <v>169</v>
      </c>
      <c r="B111" s="2"/>
      <c r="C111" s="2">
        <v>85195</v>
      </c>
      <c r="D111" s="5" t="s">
        <v>171</v>
      </c>
      <c r="E111" s="24">
        <f>'851,85195'!D73</f>
        <v>70000</v>
      </c>
      <c r="F111" s="22"/>
      <c r="G111" s="22"/>
      <c r="H111" s="22">
        <f>'851,85195'!D21</f>
        <v>70000</v>
      </c>
      <c r="I111" s="22">
        <f>E111-J111</f>
        <v>70000</v>
      </c>
      <c r="J111" s="22">
        <f>'851,85195'!D59+'851,85195'!D61+'851,85195'!D62+'851,85195'!D63</f>
        <v>0</v>
      </c>
    </row>
    <row r="112" spans="1:10" ht="12.75">
      <c r="A112" s="11"/>
      <c r="B112" s="2"/>
      <c r="C112" s="2"/>
      <c r="D112" s="5"/>
      <c r="E112" s="24"/>
      <c r="F112" s="22"/>
      <c r="G112" s="22"/>
      <c r="H112" s="22"/>
      <c r="I112" s="22"/>
      <c r="J112" s="22"/>
    </row>
    <row r="113" spans="1:10" ht="12.75">
      <c r="A113" s="11"/>
      <c r="B113" s="2"/>
      <c r="C113" s="2"/>
      <c r="D113" s="5"/>
      <c r="E113" s="24"/>
      <c r="F113" s="22"/>
      <c r="G113" s="22"/>
      <c r="H113" s="22"/>
      <c r="I113" s="22"/>
      <c r="J113" s="22"/>
    </row>
    <row r="114" spans="1:11" ht="12.75">
      <c r="A114" s="16" t="s">
        <v>231</v>
      </c>
      <c r="B114" s="15">
        <v>852</v>
      </c>
      <c r="C114" s="15"/>
      <c r="D114" s="18" t="s">
        <v>224</v>
      </c>
      <c r="E114" s="19">
        <f>SUM(E115:E124)</f>
        <v>2336386</v>
      </c>
      <c r="F114" s="19">
        <f>SUM(F118:F124)</f>
        <v>1235146</v>
      </c>
      <c r="G114" s="19">
        <f>SUM(G115:G124)</f>
        <v>693500</v>
      </c>
      <c r="H114" s="19">
        <f>SUM(H115:H124)</f>
        <v>0</v>
      </c>
      <c r="I114" s="19">
        <f>SUM(I115:I124)</f>
        <v>2336386</v>
      </c>
      <c r="J114" s="19">
        <f>SUM(J115:J124)</f>
        <v>0</v>
      </c>
      <c r="K114" s="18"/>
    </row>
    <row r="115" spans="1:10" ht="12.75">
      <c r="A115" s="20" t="s">
        <v>160</v>
      </c>
      <c r="C115" s="2">
        <v>85202</v>
      </c>
      <c r="D115" t="s">
        <v>257</v>
      </c>
      <c r="E115" s="22">
        <f>'852,85202'!D73</f>
        <v>161000</v>
      </c>
      <c r="F115" s="22"/>
      <c r="G115" s="22"/>
      <c r="H115" s="22"/>
      <c r="I115" s="22">
        <f>E115-J115</f>
        <v>161000</v>
      </c>
      <c r="J115" s="22">
        <f>'852,85202'!D61+'852,85202'!D62+'852,85202'!D63+'852,85202'!D64+'852,85202'!D65+'852,85202'!D66+'852,85202'!D67+'852,85202'!D68+'852,85202'!D69+'852,85202'!D70+'852,85202'!D71</f>
        <v>0</v>
      </c>
    </row>
    <row r="116" spans="1:10" ht="12.75">
      <c r="A116" s="20"/>
      <c r="C116" s="2">
        <v>85205</v>
      </c>
      <c r="D116" t="s">
        <v>484</v>
      </c>
      <c r="E116" s="22">
        <f>'852,85205'!D73</f>
        <v>8700</v>
      </c>
      <c r="F116" s="22"/>
      <c r="G116" s="22"/>
      <c r="H116" s="22"/>
      <c r="I116" s="22">
        <f>E116-J116</f>
        <v>8700</v>
      </c>
      <c r="J116" s="22"/>
    </row>
    <row r="117" spans="1:10" ht="12.75">
      <c r="A117" s="20"/>
      <c r="C117" s="2">
        <v>85206</v>
      </c>
      <c r="D117" t="s">
        <v>485</v>
      </c>
      <c r="E117" s="22">
        <f>'852,85206'!D73</f>
        <v>9600</v>
      </c>
      <c r="F117" s="22"/>
      <c r="G117" s="22">
        <f>'852,85206'!D35</f>
        <v>9600</v>
      </c>
      <c r="H117" s="22"/>
      <c r="I117" s="22">
        <f>E117-J117</f>
        <v>9600</v>
      </c>
      <c r="J117" s="22"/>
    </row>
    <row r="118" spans="1:10" ht="12.75">
      <c r="A118" s="20" t="s">
        <v>163</v>
      </c>
      <c r="C118" s="2">
        <v>85212</v>
      </c>
      <c r="D118" t="s">
        <v>225</v>
      </c>
      <c r="E118" s="22">
        <f>'852,85212'!D73</f>
        <v>1251566</v>
      </c>
      <c r="F118" s="22">
        <f>'852,85212'!E73</f>
        <v>1225166</v>
      </c>
      <c r="G118" s="22">
        <f>'852,85212'!D29+'852,85212'!D30+'852,85212'!D31+'852,85212'!D32+'852,85212'!D35</f>
        <v>63629</v>
      </c>
      <c r="H118" s="22"/>
      <c r="I118" s="22">
        <f aca="true" t="shared" si="16" ref="I118:I124">E118-J118</f>
        <v>1251566</v>
      </c>
      <c r="J118" s="22">
        <f>'852,85212'!D61+'852,85212'!D62+'852,85212'!D63+'852,85212'!D64+'852,85212'!D65+'852,85212'!D66+'852,85212'!D67+'852,85212'!D68+'852,85212'!D69+'852,85212'!D70+'852,85212'!D71</f>
        <v>0</v>
      </c>
    </row>
    <row r="119" spans="1:10" ht="12.75">
      <c r="A119" s="20" t="s">
        <v>166</v>
      </c>
      <c r="B119" s="2"/>
      <c r="C119" s="2">
        <v>85213</v>
      </c>
      <c r="D119" s="26" t="s">
        <v>226</v>
      </c>
      <c r="E119" s="27">
        <f>'852,85213'!D73</f>
        <v>8260</v>
      </c>
      <c r="F119" s="27">
        <f>'852,85213'!E73</f>
        <v>4580</v>
      </c>
      <c r="G119" s="22"/>
      <c r="H119" s="22"/>
      <c r="I119" s="22">
        <f t="shared" si="16"/>
        <v>8260</v>
      </c>
      <c r="J119" s="22">
        <f>'852,85213'!D61+'852,85213'!D62+'852,85213'!D63+'852,85213'!D64+'852,85213'!D65+'852,85213'!D66+'852,85213'!D67+'852,85213'!D68+'852,85213'!D69+'852,85213'!D70+'852,85213'!D71</f>
        <v>0</v>
      </c>
    </row>
    <row r="120" spans="1:10" ht="12.75">
      <c r="A120" s="23" t="s">
        <v>169</v>
      </c>
      <c r="B120" s="2"/>
      <c r="C120" s="2">
        <v>85214</v>
      </c>
      <c r="D120" s="28" t="s">
        <v>227</v>
      </c>
      <c r="E120" s="22">
        <f>'852,85214'!D73</f>
        <v>64827</v>
      </c>
      <c r="F120" s="22">
        <f>'852,85214'!E73</f>
        <v>0</v>
      </c>
      <c r="G120" s="22"/>
      <c r="H120" s="22"/>
      <c r="I120" s="22">
        <f t="shared" si="16"/>
        <v>64827</v>
      </c>
      <c r="J120" s="22">
        <f>'852,85214'!D61+'852,85214'!D62+'852,85214'!D63+'852,85214'!D64+'852,85214'!D65+'852,85214'!D66+'852,85214'!D67+'852,85214'!D68+'852,85214'!D69+'852,85214'!D70+'852,85214'!D71</f>
        <v>0</v>
      </c>
    </row>
    <row r="121" spans="1:10" ht="12.75">
      <c r="A121" s="20" t="s">
        <v>217</v>
      </c>
      <c r="B121" s="2"/>
      <c r="C121" s="2">
        <v>85215</v>
      </c>
      <c r="D121" s="5" t="s">
        <v>228</v>
      </c>
      <c r="E121" s="24">
        <f>'852,85215'!D73</f>
        <v>100000</v>
      </c>
      <c r="F121" s="22"/>
      <c r="G121" s="22"/>
      <c r="H121" s="22"/>
      <c r="I121" s="22">
        <f t="shared" si="16"/>
        <v>100000</v>
      </c>
      <c r="J121" s="22">
        <f>'852,85215'!D61+'852,85215'!D62+'852,85215'!D63+'852,85215'!D64+'852,85215'!D65+'852,85215'!D66+'852,85215'!D67+'852,85215'!D68+'852,85215'!D69+'852,85215'!D70+'852,85215'!D71</f>
        <v>0</v>
      </c>
    </row>
    <row r="122" spans="1:10" ht="12.75">
      <c r="A122" s="20" t="s">
        <v>230</v>
      </c>
      <c r="B122" s="2"/>
      <c r="C122" s="2">
        <v>85216</v>
      </c>
      <c r="D122" s="5" t="s">
        <v>316</v>
      </c>
      <c r="E122" s="24">
        <f>'852,85216'!D73</f>
        <v>24954</v>
      </c>
      <c r="F122" s="22"/>
      <c r="G122" s="22"/>
      <c r="H122" s="22"/>
      <c r="I122" s="22">
        <f t="shared" si="16"/>
        <v>24954</v>
      </c>
      <c r="J122" s="22">
        <f>'852,85216'!D61+'852,85216'!D62+'852,85216'!D63+'852,85216'!D64+'852,85216'!D65+'852,85216'!D66+'852,85216'!D67+'852,85216'!D68+'852,85216'!D69+'852,85216'!D70+'852,85216'!D71</f>
        <v>0</v>
      </c>
    </row>
    <row r="123" spans="1:10" ht="12.75">
      <c r="A123" s="20" t="s">
        <v>256</v>
      </c>
      <c r="C123" s="2">
        <v>85219</v>
      </c>
      <c r="D123" t="s">
        <v>229</v>
      </c>
      <c r="E123" s="22">
        <f>'852,85219'!D73</f>
        <v>689119</v>
      </c>
      <c r="F123" s="22">
        <f>'852,85219'!E73</f>
        <v>5400</v>
      </c>
      <c r="G123" s="22">
        <f>'852,85219'!D29+'852,85219'!D30+'852,85219'!D31+'852,85219'!D32+'852,85219'!D33+'852,85219'!D35</f>
        <v>579100</v>
      </c>
      <c r="H123" s="22"/>
      <c r="I123" s="22">
        <f t="shared" si="16"/>
        <v>689119</v>
      </c>
      <c r="J123" s="22">
        <f>'852,85219'!D61+'852,85219'!D62+'852,85219'!D63+'852,85219'!D64+'852,85219'!D65+'852,85219'!D66+'852,85219'!D67+'852,85219'!D68+'852,85219'!D69+'852,85219'!D70+'852,85219'!D71</f>
        <v>0</v>
      </c>
    </row>
    <row r="124" spans="1:10" ht="12.75">
      <c r="A124" s="20" t="s">
        <v>315</v>
      </c>
      <c r="C124" s="2">
        <v>85295</v>
      </c>
      <c r="D124" t="s">
        <v>171</v>
      </c>
      <c r="E124" s="22">
        <f>'852,85295'!D85</f>
        <v>18360</v>
      </c>
      <c r="F124" s="22"/>
      <c r="G124" s="22">
        <v>41171</v>
      </c>
      <c r="H124" s="22"/>
      <c r="I124" s="22">
        <f t="shared" si="16"/>
        <v>18360</v>
      </c>
      <c r="J124" s="22">
        <f>'852,85295'!D73+'852,85295'!D74+'852,85295'!D75+'852,85295'!D76+'852,85295'!D77+'852,85295'!D78+'852,85295'!D79+'852,85295'!D80+'852,85295'!D81+'852,85295'!D82+'852,85295'!D83</f>
        <v>0</v>
      </c>
    </row>
    <row r="125" spans="1:10" ht="12.75">
      <c r="A125" s="20"/>
      <c r="C125" s="2"/>
      <c r="E125" s="22"/>
      <c r="F125" s="22"/>
      <c r="G125" s="22"/>
      <c r="H125" s="22"/>
      <c r="I125" s="22"/>
      <c r="J125" s="22"/>
    </row>
    <row r="126" spans="1:10" ht="12.75">
      <c r="A126" s="20"/>
      <c r="C126" s="2"/>
      <c r="E126" s="22"/>
      <c r="F126" s="22"/>
      <c r="G126" s="22"/>
      <c r="H126" s="22"/>
      <c r="I126" s="22"/>
      <c r="J126" s="22"/>
    </row>
    <row r="127" spans="1:11" ht="12.75">
      <c r="A127" s="16" t="s">
        <v>234</v>
      </c>
      <c r="B127" s="15">
        <v>853</v>
      </c>
      <c r="C127" s="15"/>
      <c r="D127" s="18" t="s">
        <v>232</v>
      </c>
      <c r="E127" s="19">
        <f aca="true" t="shared" si="17" ref="E127:J127">SUM(E128:E129)</f>
        <v>18000</v>
      </c>
      <c r="F127" s="19">
        <f t="shared" si="17"/>
        <v>0</v>
      </c>
      <c r="G127" s="19">
        <f t="shared" si="17"/>
        <v>0</v>
      </c>
      <c r="H127" s="19">
        <f t="shared" si="17"/>
        <v>0</v>
      </c>
      <c r="I127" s="19">
        <f t="shared" si="17"/>
        <v>18000</v>
      </c>
      <c r="J127" s="19">
        <f t="shared" si="17"/>
        <v>0</v>
      </c>
      <c r="K127" s="18"/>
    </row>
    <row r="128" spans="1:10" ht="12.75">
      <c r="A128" s="20" t="s">
        <v>160</v>
      </c>
      <c r="C128" s="2">
        <v>85329</v>
      </c>
      <c r="D128" t="s">
        <v>233</v>
      </c>
      <c r="E128" s="22">
        <f>'853,85329'!D73</f>
        <v>10000</v>
      </c>
      <c r="F128" s="22"/>
      <c r="G128" s="22"/>
      <c r="H128" s="22"/>
      <c r="I128" s="22">
        <f>E128-J128</f>
        <v>10000</v>
      </c>
      <c r="J128" s="22">
        <f>'853,85329'!D61+'853,85329'!D62+'853,85329'!D63+'853,85329'!D64+'853,85329'!D65+'853,85329'!D66+'853,85329'!D67+'853,85329'!D68+'853,85329'!D69+'853,85329'!D70+'853,85329'!D71</f>
        <v>0</v>
      </c>
    </row>
    <row r="129" spans="1:10" ht="12.75">
      <c r="A129" s="20" t="s">
        <v>163</v>
      </c>
      <c r="C129" s="2">
        <v>85333</v>
      </c>
      <c r="D129" t="s">
        <v>262</v>
      </c>
      <c r="E129" s="22">
        <f>'853,85333'!D73</f>
        <v>8000</v>
      </c>
      <c r="F129" s="22"/>
      <c r="G129" s="22"/>
      <c r="H129" s="22"/>
      <c r="I129" s="22">
        <f>E129-J129</f>
        <v>8000</v>
      </c>
      <c r="J129" s="22">
        <f>'853,85329'!D61+'853,85329'!D62+'853,85329'!D63+'853,85333'!D64+'853,85333'!D65+'853,85333'!D66+'853,85333'!D67+'853,85333'!D68+'853,85333'!D69+'853,85333'!D70+'853,85333'!D71</f>
        <v>0</v>
      </c>
    </row>
    <row r="130" spans="5:10" ht="12.75">
      <c r="E130" s="22"/>
      <c r="F130" s="22"/>
      <c r="G130" s="22"/>
      <c r="H130" s="22"/>
      <c r="I130" s="22"/>
      <c r="J130" s="22"/>
    </row>
    <row r="131" spans="1:11" ht="12.75">
      <c r="A131" s="16" t="s">
        <v>237</v>
      </c>
      <c r="B131" s="15">
        <v>854</v>
      </c>
      <c r="C131" s="18"/>
      <c r="D131" s="18" t="s">
        <v>235</v>
      </c>
      <c r="E131" s="19">
        <f aca="true" t="shared" si="18" ref="E131:J131">SUM(E132:E132)</f>
        <v>30000</v>
      </c>
      <c r="F131" s="19">
        <f t="shared" si="18"/>
        <v>0</v>
      </c>
      <c r="G131" s="19">
        <f t="shared" si="18"/>
        <v>0</v>
      </c>
      <c r="H131" s="19">
        <f t="shared" si="18"/>
        <v>0</v>
      </c>
      <c r="I131" s="19">
        <f t="shared" si="18"/>
        <v>30000</v>
      </c>
      <c r="J131" s="19">
        <f t="shared" si="18"/>
        <v>0</v>
      </c>
      <c r="K131" s="18"/>
    </row>
    <row r="132" spans="1:10" ht="12.75">
      <c r="A132" s="20" t="s">
        <v>160</v>
      </c>
      <c r="B132" s="2"/>
      <c r="C132" s="2">
        <v>85412</v>
      </c>
      <c r="D132" s="29" t="s">
        <v>236</v>
      </c>
      <c r="E132" s="22">
        <f>'854,85412'!D73</f>
        <v>30000</v>
      </c>
      <c r="F132" s="22"/>
      <c r="G132" s="22"/>
      <c r="H132" s="22"/>
      <c r="I132" s="22">
        <f>E132-J132</f>
        <v>30000</v>
      </c>
      <c r="J132" s="22">
        <f>'854,85412'!D61+'854,85412'!D62+'854,85412'!D63+'854,85412'!D64+'854,85412'!D65+'854,85412'!D66+'854,85412'!D67+'854,85412'!D68+'854,85412'!D69+'854,85412'!D70+'854,85412'!D71</f>
        <v>0</v>
      </c>
    </row>
    <row r="133" spans="1:10" ht="12.75">
      <c r="A133" s="11"/>
      <c r="B133" s="2"/>
      <c r="C133" s="2"/>
      <c r="D133" s="28"/>
      <c r="E133" s="22"/>
      <c r="F133" s="22"/>
      <c r="G133" s="22"/>
      <c r="H133" s="22"/>
      <c r="I133" s="22"/>
      <c r="J133" s="22"/>
    </row>
    <row r="134" spans="5:10" ht="12.75">
      <c r="E134" s="22"/>
      <c r="F134" s="22"/>
      <c r="G134" s="22"/>
      <c r="H134" s="22"/>
      <c r="I134" s="22"/>
      <c r="J134" s="22"/>
    </row>
    <row r="135" spans="1:11" ht="12.75">
      <c r="A135" s="16" t="s">
        <v>245</v>
      </c>
      <c r="B135" s="15">
        <v>900</v>
      </c>
      <c r="C135" s="15"/>
      <c r="D135" s="30" t="s">
        <v>238</v>
      </c>
      <c r="E135" s="19">
        <f aca="true" t="shared" si="19" ref="E135:J135">SUM(E136:E143)</f>
        <v>2591700</v>
      </c>
      <c r="F135" s="19">
        <f t="shared" si="19"/>
        <v>0</v>
      </c>
      <c r="G135" s="19">
        <f t="shared" si="19"/>
        <v>0</v>
      </c>
      <c r="H135" s="19">
        <f t="shared" si="19"/>
        <v>356200</v>
      </c>
      <c r="I135" s="19">
        <f t="shared" si="19"/>
        <v>2365200</v>
      </c>
      <c r="J135" s="19">
        <f t="shared" si="19"/>
        <v>226500</v>
      </c>
      <c r="K135" s="18"/>
    </row>
    <row r="136" spans="1:10" s="45" customFormat="1" ht="12.75">
      <c r="A136" s="33" t="s">
        <v>160</v>
      </c>
      <c r="B136" s="32"/>
      <c r="C136" s="32">
        <v>90001</v>
      </c>
      <c r="D136" s="67" t="s">
        <v>303</v>
      </c>
      <c r="E136" s="68">
        <f>'900.90001'!D73</f>
        <v>0</v>
      </c>
      <c r="F136" s="68"/>
      <c r="G136" s="68"/>
      <c r="H136" s="68"/>
      <c r="I136" s="68">
        <f aca="true" t="shared" si="20" ref="I136:I143">E136-J136</f>
        <v>0</v>
      </c>
      <c r="J136" s="68">
        <f>'900.90001'!D61+'900.90001'!D62+'900.90001'!D63+'900.90001'!D64+'900.90001'!D65+'900.90001'!D66+'900.90001'!D67+'900.90001'!D68+'900.90001'!D69+'900.90001'!D70+'900.90001'!D71</f>
        <v>0</v>
      </c>
    </row>
    <row r="137" spans="1:10" ht="12.75">
      <c r="A137" s="20" t="s">
        <v>163</v>
      </c>
      <c r="B137" s="2"/>
      <c r="C137" s="2">
        <v>90002</v>
      </c>
      <c r="D137" t="s">
        <v>239</v>
      </c>
      <c r="E137" s="22">
        <f>'900,90002'!D73</f>
        <v>987000</v>
      </c>
      <c r="F137" s="22"/>
      <c r="G137" s="22"/>
      <c r="H137" s="22"/>
      <c r="I137" s="22">
        <f t="shared" si="20"/>
        <v>987000</v>
      </c>
      <c r="J137" s="22">
        <f>'900,90002'!D61+'900,90002'!D62+'900,90002'!D63+'900,90002'!D64+'900,90002'!D65+'900,90002'!D66+'900,90002'!D67+'900,90002'!D68+'900,90002'!D69+'900,90002'!D70+'900,90002'!D71</f>
        <v>0</v>
      </c>
    </row>
    <row r="138" spans="1:10" ht="12.75">
      <c r="A138" s="20" t="s">
        <v>166</v>
      </c>
      <c r="B138" s="2"/>
      <c r="C138" s="2">
        <v>90003</v>
      </c>
      <c r="D138" t="s">
        <v>240</v>
      </c>
      <c r="E138" s="22">
        <f>'900,90003'!D73</f>
        <v>147000</v>
      </c>
      <c r="F138" s="22"/>
      <c r="G138" s="22"/>
      <c r="H138" s="22"/>
      <c r="I138" s="22">
        <f t="shared" si="20"/>
        <v>147000</v>
      </c>
      <c r="J138" s="22">
        <f>'900,90003'!D61+'900,90003'!D62+'900,90003'!D63+'900,90003'!D64+'900,90003'!D65+'900,90003'!D66+'900,90003'!D67+'900,90003'!D68+'900,90003'!D69+'900,90003'!D70+'900,90003'!D71</f>
        <v>0</v>
      </c>
    </row>
    <row r="139" spans="1:10" ht="12.75">
      <c r="A139" s="20" t="s">
        <v>169</v>
      </c>
      <c r="B139" s="2"/>
      <c r="C139" s="2">
        <v>90004</v>
      </c>
      <c r="D139" t="s">
        <v>241</v>
      </c>
      <c r="E139" s="22">
        <f>'900,90004'!D73</f>
        <v>105000</v>
      </c>
      <c r="F139" s="22"/>
      <c r="G139" s="22"/>
      <c r="H139" s="22"/>
      <c r="I139" s="22">
        <f t="shared" si="20"/>
        <v>105000</v>
      </c>
      <c r="J139" s="22">
        <f>'900,90004'!D61+'900,90004'!D62+'900,90004'!D63+'900,90004'!D64+'900,90004'!D65+'900,90004'!D66+'900,90004'!D67+'900,90004'!D68+'900,90004'!D69+'900,90004'!D70+'900,90004'!D71</f>
        <v>0</v>
      </c>
    </row>
    <row r="140" spans="1:11" ht="12.75">
      <c r="A140" s="20" t="s">
        <v>217</v>
      </c>
      <c r="B140" s="2"/>
      <c r="C140" s="2">
        <v>90005</v>
      </c>
      <c r="D140" t="s">
        <v>486</v>
      </c>
      <c r="E140" s="22">
        <f>'900,90005'!D73</f>
        <v>356200</v>
      </c>
      <c r="F140" s="22"/>
      <c r="G140" s="22"/>
      <c r="H140" s="22">
        <v>356200</v>
      </c>
      <c r="I140" s="22">
        <f t="shared" si="20"/>
        <v>356200</v>
      </c>
      <c r="J140" s="22">
        <f>'900,90005'!D67</f>
        <v>0</v>
      </c>
      <c r="K140" t="s">
        <v>182</v>
      </c>
    </row>
    <row r="141" spans="1:10" ht="12.75">
      <c r="A141" s="20" t="s">
        <v>230</v>
      </c>
      <c r="B141" s="2"/>
      <c r="C141" s="2">
        <v>90015</v>
      </c>
      <c r="D141" t="s">
        <v>242</v>
      </c>
      <c r="E141" s="22">
        <f>'900,90015'!D73</f>
        <v>896500</v>
      </c>
      <c r="F141" s="22"/>
      <c r="G141" s="22"/>
      <c r="H141" s="22"/>
      <c r="I141" s="22">
        <f t="shared" si="20"/>
        <v>670000</v>
      </c>
      <c r="J141" s="22">
        <f>'900,90015'!D61+'900,90015'!D62+'900,90015'!D63+'900,90015'!D64+'900,90015'!D65+'900,90015'!D66+'900,90015'!D67+'900,90015'!D68+'900,90015'!D69+'900,90015'!D70+'900,90015'!D71</f>
        <v>226500</v>
      </c>
    </row>
    <row r="142" spans="1:11" ht="12.75" hidden="1">
      <c r="A142" s="20" t="s">
        <v>256</v>
      </c>
      <c r="B142" s="2"/>
      <c r="C142" s="2">
        <v>90017</v>
      </c>
      <c r="D142" t="s">
        <v>243</v>
      </c>
      <c r="E142" s="22">
        <f>'900,90017'!D73</f>
        <v>0</v>
      </c>
      <c r="F142" s="22"/>
      <c r="G142" s="22"/>
      <c r="H142" s="22">
        <f>'900,90017'!D18</f>
        <v>0</v>
      </c>
      <c r="I142" s="22">
        <f t="shared" si="20"/>
        <v>0</v>
      </c>
      <c r="J142" s="22">
        <f>'900,90017'!D61+'900,90017'!D62+'900,90017'!D63+'900,90017'!D64+'900,90017'!D65+'900,90017'!D66+'900,90017'!D67+'900,90017'!D68+'900,90017'!D69+'900,90017'!D70+'900,90017'!D71</f>
        <v>0</v>
      </c>
      <c r="K142" t="s">
        <v>182</v>
      </c>
    </row>
    <row r="143" spans="1:10" ht="12.75">
      <c r="A143" s="20" t="s">
        <v>256</v>
      </c>
      <c r="B143" s="2"/>
      <c r="C143" s="2">
        <v>90019</v>
      </c>
      <c r="D143" t="s">
        <v>487</v>
      </c>
      <c r="E143" s="22">
        <f>'900,90019'!D73</f>
        <v>100000</v>
      </c>
      <c r="F143" s="22"/>
      <c r="G143" s="22"/>
      <c r="H143" s="22"/>
      <c r="I143" s="22">
        <f t="shared" si="20"/>
        <v>100000</v>
      </c>
      <c r="J143" s="22">
        <v>0</v>
      </c>
    </row>
    <row r="144" spans="1:10" ht="12.75">
      <c r="A144" s="20"/>
      <c r="B144" s="2"/>
      <c r="C144" s="2"/>
      <c r="E144" s="22"/>
      <c r="F144" s="22"/>
      <c r="G144" s="22"/>
      <c r="H144" s="22"/>
      <c r="I144" s="22"/>
      <c r="J144" s="22"/>
    </row>
    <row r="145" spans="1:10" ht="12.75">
      <c r="A145" s="20"/>
      <c r="B145" s="2"/>
      <c r="C145" s="2"/>
      <c r="E145" s="22"/>
      <c r="F145" s="22"/>
      <c r="G145" s="22"/>
      <c r="H145" s="22"/>
      <c r="I145" s="22"/>
      <c r="J145" s="22"/>
    </row>
    <row r="146" spans="1:10" ht="12.75">
      <c r="A146" s="333" t="str">
        <f>A1</f>
        <v>Budżet</v>
      </c>
      <c r="B146" s="333"/>
      <c r="C146" s="333"/>
      <c r="H146" s="8"/>
      <c r="J146" s="9" t="str">
        <f>J1</f>
        <v>Zał. Nr 3</v>
      </c>
    </row>
    <row r="147" spans="1:10" ht="12.75">
      <c r="A147" s="333" t="s">
        <v>137</v>
      </c>
      <c r="B147" s="333"/>
      <c r="C147" s="333"/>
      <c r="J147" s="3" t="s">
        <v>244</v>
      </c>
    </row>
    <row r="148" spans="1:9" ht="12.75">
      <c r="A148" s="20"/>
      <c r="B148" s="2"/>
      <c r="C148" s="2"/>
      <c r="E148" s="22"/>
      <c r="F148" s="22"/>
      <c r="G148" s="22"/>
      <c r="H148" s="22"/>
      <c r="I148" s="22"/>
    </row>
    <row r="149" spans="1:10" ht="12.75">
      <c r="A149" s="4" t="s">
        <v>140</v>
      </c>
      <c r="B149" s="4" t="s">
        <v>141</v>
      </c>
      <c r="C149" s="10" t="s">
        <v>142</v>
      </c>
      <c r="D149" s="10" t="s">
        <v>143</v>
      </c>
      <c r="E149" s="10" t="s">
        <v>144</v>
      </c>
      <c r="F149" t="s">
        <v>145</v>
      </c>
      <c r="G149" s="333" t="s">
        <v>146</v>
      </c>
      <c r="H149" s="334"/>
      <c r="I149" s="334"/>
      <c r="J149" s="334"/>
    </row>
    <row r="150" spans="1:10" ht="12.75">
      <c r="A150" s="11"/>
      <c r="F150" t="s">
        <v>147</v>
      </c>
      <c r="G150" s="335" t="s">
        <v>148</v>
      </c>
      <c r="H150" s="334"/>
      <c r="I150" s="334"/>
      <c r="J150" s="10" t="s">
        <v>149</v>
      </c>
    </row>
    <row r="151" spans="1:10" ht="15">
      <c r="A151" s="12"/>
      <c r="B151" s="13"/>
      <c r="C151" s="14"/>
      <c r="D151" s="13"/>
      <c r="E151" s="13"/>
      <c r="F151" t="s">
        <v>150</v>
      </c>
      <c r="G151" t="s">
        <v>151</v>
      </c>
      <c r="H151" s="2" t="s">
        <v>152</v>
      </c>
      <c r="I151" s="15" t="s">
        <v>153</v>
      </c>
      <c r="J151" s="4" t="s">
        <v>154</v>
      </c>
    </row>
    <row r="152" spans="1:7" ht="12.75">
      <c r="A152" s="11"/>
      <c r="F152" t="s">
        <v>155</v>
      </c>
      <c r="G152" t="s">
        <v>156</v>
      </c>
    </row>
    <row r="153" spans="2:10" ht="12.75">
      <c r="B153" s="2"/>
      <c r="C153" s="2"/>
      <c r="E153" s="22"/>
      <c r="F153" s="22"/>
      <c r="G153" s="22"/>
      <c r="H153" s="22"/>
      <c r="I153" s="22"/>
      <c r="J153" s="22"/>
    </row>
    <row r="154" spans="1:11" ht="12.75">
      <c r="A154" s="16" t="s">
        <v>501</v>
      </c>
      <c r="B154" s="15">
        <v>921</v>
      </c>
      <c r="C154" s="15"/>
      <c r="D154" s="30" t="s">
        <v>246</v>
      </c>
      <c r="E154" s="19">
        <f aca="true" t="shared" si="21" ref="E154:J154">SUM(E155:E158)</f>
        <v>1030000</v>
      </c>
      <c r="F154" s="19">
        <f t="shared" si="21"/>
        <v>0</v>
      </c>
      <c r="G154" s="19">
        <f t="shared" si="21"/>
        <v>0</v>
      </c>
      <c r="H154" s="19">
        <f t="shared" si="21"/>
        <v>240000</v>
      </c>
      <c r="I154" s="19">
        <f t="shared" si="21"/>
        <v>380000</v>
      </c>
      <c r="J154" s="19">
        <f t="shared" si="21"/>
        <v>650000</v>
      </c>
      <c r="K154" s="18"/>
    </row>
    <row r="155" spans="1:10" ht="12.75" hidden="1">
      <c r="A155" s="20" t="s">
        <v>160</v>
      </c>
      <c r="B155" s="2"/>
      <c r="C155" s="2">
        <v>92109</v>
      </c>
      <c r="D155" s="5" t="s">
        <v>247</v>
      </c>
      <c r="E155" s="22">
        <f>'921,92109'!D73</f>
        <v>0</v>
      </c>
      <c r="F155" s="22"/>
      <c r="G155" s="22"/>
      <c r="H155" s="22"/>
      <c r="I155" s="22">
        <f>E155-J155</f>
        <v>0</v>
      </c>
      <c r="J155" s="22">
        <f>'921,92109'!D61+'921,92109'!D62+'921,92109'!D63+'921,92109'!D64+'921,92109'!D65+'921,92109'!D66+'921,92109'!D67+'921,92109'!D68+'921,92109'!D69+'921,92109'!D70+'921,92109'!D71</f>
        <v>0</v>
      </c>
    </row>
    <row r="156" spans="1:10" ht="12.75">
      <c r="A156" s="20" t="s">
        <v>160</v>
      </c>
      <c r="B156" s="2"/>
      <c r="C156" s="2">
        <v>92116</v>
      </c>
      <c r="D156" t="s">
        <v>248</v>
      </c>
      <c r="E156" s="22">
        <f>'921,92116'!D73</f>
        <v>730000</v>
      </c>
      <c r="F156" s="22"/>
      <c r="G156" s="22"/>
      <c r="H156" s="22">
        <f>'921,92116'!D16</f>
        <v>230000</v>
      </c>
      <c r="I156" s="22">
        <f>E156-J156</f>
        <v>230000</v>
      </c>
      <c r="J156" s="22">
        <f>'921,92116'!D61+'921,92116'!D62+'921,92116'!D63+'921,92116'!D64+'921,92116'!D65+'921,92116'!D66+'921,92116'!D67+'921,92116'!D68+'921,92116'!D69+'921,92116'!D70+'921,92116'!D71</f>
        <v>500000</v>
      </c>
    </row>
    <row r="157" spans="1:11" ht="12.75">
      <c r="A157" s="20" t="s">
        <v>163</v>
      </c>
      <c r="B157" s="2"/>
      <c r="C157" s="2">
        <v>92120</v>
      </c>
      <c r="D157" t="s">
        <v>309</v>
      </c>
      <c r="E157" s="22">
        <f>'921,92120'!D73</f>
        <v>150000</v>
      </c>
      <c r="F157" s="22"/>
      <c r="G157" s="22"/>
      <c r="H157" s="3" t="s">
        <v>182</v>
      </c>
      <c r="I157" s="22">
        <f>E157-J157</f>
        <v>0</v>
      </c>
      <c r="J157" s="22">
        <f>'921,92120'!D61+'921,92120'!D62+'921,92120'!D63+'921,92120'!D64+'921,92120'!D65+'921,92120'!D66+'921,92120'!D67+'921,92120'!D68+'921,92120'!D69+'921,92120'!D70+'921,92120'!D71</f>
        <v>150000</v>
      </c>
      <c r="K157" t="s">
        <v>182</v>
      </c>
    </row>
    <row r="158" spans="1:10" ht="12.75">
      <c r="A158" s="20" t="s">
        <v>166</v>
      </c>
      <c r="B158" s="2"/>
      <c r="C158" s="2">
        <v>92195</v>
      </c>
      <c r="D158" t="s">
        <v>249</v>
      </c>
      <c r="E158" s="22">
        <f>'921,92195'!D73</f>
        <v>150000</v>
      </c>
      <c r="F158" s="22"/>
      <c r="G158" s="22">
        <f>'921,92195'!D29+'921,92195'!D30+'921,92195'!D31+'921,92195'!D32+'921,92195'!D35</f>
        <v>0</v>
      </c>
      <c r="H158" s="22">
        <v>10000</v>
      </c>
      <c r="I158" s="22">
        <f>E158-J158</f>
        <v>150000</v>
      </c>
      <c r="J158" s="22">
        <f>'921,92195'!D59+'921,92195'!D61+'921,92195'!D62+'921,92195'!D63+'921,92195'!D64</f>
        <v>0</v>
      </c>
    </row>
    <row r="159" spans="1:10" ht="12.75">
      <c r="A159" s="20"/>
      <c r="B159" s="2"/>
      <c r="C159" s="2"/>
      <c r="E159" s="22"/>
      <c r="F159" s="22"/>
      <c r="G159" s="22"/>
      <c r="H159" s="22"/>
      <c r="I159" s="22"/>
      <c r="J159" s="22"/>
    </row>
    <row r="161" spans="1:11" ht="12.75">
      <c r="A161" s="16" t="s">
        <v>502</v>
      </c>
      <c r="B161" s="15">
        <v>926</v>
      </c>
      <c r="C161" s="15"/>
      <c r="D161" s="18" t="s">
        <v>250</v>
      </c>
      <c r="E161" s="19">
        <f aca="true" t="shared" si="22" ref="E161:J161">SUM(E162:E164)</f>
        <v>970000</v>
      </c>
      <c r="F161" s="19">
        <f t="shared" si="22"/>
        <v>0</v>
      </c>
      <c r="G161" s="19">
        <f t="shared" si="22"/>
        <v>0</v>
      </c>
      <c r="H161" s="19">
        <f t="shared" si="22"/>
        <v>180000</v>
      </c>
      <c r="I161" s="19">
        <f t="shared" si="22"/>
        <v>400500</v>
      </c>
      <c r="J161" s="19">
        <f t="shared" si="22"/>
        <v>569500</v>
      </c>
      <c r="K161" s="18"/>
    </row>
    <row r="162" spans="1:10" ht="12.75">
      <c r="A162" s="20" t="s">
        <v>160</v>
      </c>
      <c r="B162" s="2"/>
      <c r="C162" s="2">
        <v>92601</v>
      </c>
      <c r="D162" s="5" t="s">
        <v>251</v>
      </c>
      <c r="E162" s="24">
        <f>'926,92601'!D73</f>
        <v>771000</v>
      </c>
      <c r="F162" s="25"/>
      <c r="G162" s="22">
        <f>'926,92601'!D29+'926,92601'!D30+'926,92601'!D31+'926,92601'!D32+'926,92601'!D33+'926,92601'!D35</f>
        <v>0</v>
      </c>
      <c r="H162" s="22"/>
      <c r="I162" s="22">
        <f>E162-J162</f>
        <v>201500</v>
      </c>
      <c r="J162" s="22">
        <f>'926,92601'!D61+'926,92601'!D62+'926,92601'!D63+'926,92601'!D64+'926,92601'!D65+'926,92601'!D66+'926,92601'!D67+'926,92601'!D68+'926,92601'!D69+'926,92601'!D70+'926,92601'!D71</f>
        <v>569500</v>
      </c>
    </row>
    <row r="163" spans="1:10" ht="12.75">
      <c r="A163" s="20" t="s">
        <v>163</v>
      </c>
      <c r="C163" s="2">
        <v>92605</v>
      </c>
      <c r="D163" t="s">
        <v>252</v>
      </c>
      <c r="E163" s="22">
        <f>'926,92605'!D73</f>
        <v>180000</v>
      </c>
      <c r="F163" s="22"/>
      <c r="G163" s="22"/>
      <c r="H163" s="22">
        <f>'926,92605'!D21</f>
        <v>180000</v>
      </c>
      <c r="I163" s="22">
        <f>E163-J163</f>
        <v>180000</v>
      </c>
      <c r="J163" s="22">
        <f>'926,92605'!D61+'926,92605'!D62+'926,92605'!D63+'926,92605'!D64+'926,92605'!D65+'926,92605'!D66+'926,92605'!D67+'926,92605'!D68+'926,92605'!D69+'926,92605'!D70+'926,92605'!D71</f>
        <v>0</v>
      </c>
    </row>
    <row r="164" spans="1:10" ht="12.75">
      <c r="A164" s="20" t="s">
        <v>166</v>
      </c>
      <c r="B164" s="2"/>
      <c r="C164" s="2">
        <v>92695</v>
      </c>
      <c r="D164" t="s">
        <v>249</v>
      </c>
      <c r="E164" s="22">
        <f>'926,92695'!D73</f>
        <v>19000</v>
      </c>
      <c r="F164" s="22"/>
      <c r="G164" s="22">
        <f>'926,92695'!D29+'926,92695'!D30+'926,92695'!D31+'926,92695'!D32+'926,92695'!D35</f>
        <v>0</v>
      </c>
      <c r="H164" s="22"/>
      <c r="I164" s="22">
        <f>E164-J164</f>
        <v>19000</v>
      </c>
      <c r="J164" s="22">
        <f>'926,92695'!D61+'926,92695'!D62+'926,92695'!D63+'926,92695'!D64+'926,92695'!D65+'926,92695'!D66+'926,92695'!D67+'926,92695'!D68+'926,92695'!D69+'926,92695'!D70+'926,92695'!D71</f>
        <v>0</v>
      </c>
    </row>
    <row r="165" spans="1:10" ht="12.75">
      <c r="A165" s="11"/>
      <c r="E165" s="22"/>
      <c r="F165" s="22"/>
      <c r="G165" s="22"/>
      <c r="H165" s="22"/>
      <c r="I165" s="22"/>
      <c r="J165" s="22"/>
    </row>
    <row r="166" spans="1:10" ht="20.25">
      <c r="A166" s="20"/>
      <c r="D166" s="1" t="s">
        <v>253</v>
      </c>
      <c r="E166" s="31">
        <f aca="true" t="shared" si="23" ref="E166:J166">SUM(E12+E20+E24+E28+E35+E39+E43+E48+E58+E66+E70+E74+E81+E85+E89+E107+E114+E127+E131+E135+E154+E161)</f>
        <v>39970864</v>
      </c>
      <c r="F166" s="31">
        <f t="shared" si="23"/>
        <v>1286009</v>
      </c>
      <c r="G166" s="31">
        <f t="shared" si="23"/>
        <v>12122800</v>
      </c>
      <c r="H166" s="31">
        <f t="shared" si="23"/>
        <v>1029200</v>
      </c>
      <c r="I166" s="31">
        <f t="shared" si="23"/>
        <v>25457249</v>
      </c>
      <c r="J166" s="31">
        <f t="shared" si="23"/>
        <v>14513615</v>
      </c>
    </row>
    <row r="167" spans="2:3" ht="12.75">
      <c r="B167" s="2"/>
      <c r="C167" s="2"/>
    </row>
    <row r="168" spans="8:11" ht="12.75">
      <c r="H168" s="336" t="s">
        <v>254</v>
      </c>
      <c r="I168" s="336"/>
      <c r="J168" s="6">
        <f>J30+J31+J140+J142+J157-50000</f>
        <v>866750</v>
      </c>
      <c r="K168" t="s">
        <v>182</v>
      </c>
    </row>
    <row r="185" ht="12.75">
      <c r="E185" s="6"/>
    </row>
    <row r="186" ht="23.25" customHeight="1">
      <c r="E186" s="65"/>
    </row>
    <row r="188" ht="15.75">
      <c r="E188" s="65"/>
    </row>
    <row r="190" ht="12.75">
      <c r="E190" s="6"/>
    </row>
    <row r="192" ht="12.75">
      <c r="E192" s="6"/>
    </row>
    <row r="193" ht="12.75">
      <c r="E193" s="6"/>
    </row>
    <row r="194" ht="13.5" customHeight="1">
      <c r="E194" s="6"/>
    </row>
    <row r="196" ht="12.75">
      <c r="E196" s="6"/>
    </row>
    <row r="198" spans="5:7" ht="12.75">
      <c r="E198" s="66"/>
      <c r="F198" s="2"/>
      <c r="G198" s="66"/>
    </row>
  </sheetData>
  <sheetProtection formatCells="0" formatColumns="0" formatRows="0" insertColumns="0" insertRows="0" insertHyperlinks="0" deleteColumns="0" deleteRows="0" sort="0" autoFilter="0" pivotTables="0"/>
  <mergeCells count="19">
    <mergeCell ref="G8:J8"/>
    <mergeCell ref="G9:I9"/>
    <mergeCell ref="A1:C1"/>
    <mergeCell ref="A2:C2"/>
    <mergeCell ref="A5:J5"/>
    <mergeCell ref="A6:J6"/>
    <mergeCell ref="G54:J54"/>
    <mergeCell ref="G55:I55"/>
    <mergeCell ref="A100:C100"/>
    <mergeCell ref="A101:C101"/>
    <mergeCell ref="A51:C51"/>
    <mergeCell ref="A52:C52"/>
    <mergeCell ref="A146:C146"/>
    <mergeCell ref="A147:C147"/>
    <mergeCell ref="G149:J149"/>
    <mergeCell ref="G150:I150"/>
    <mergeCell ref="H168:I168"/>
    <mergeCell ref="G103:J103"/>
    <mergeCell ref="G104:I104"/>
  </mergeCells>
  <printOptions/>
  <pageMargins left="0.75" right="0.75" top="1" bottom="1" header="0.5" footer="0.5"/>
  <pageSetup horizontalDpi="360" verticalDpi="360" orientation="landscape" paperSize="9" scale="70" r:id="rId1"/>
  <rowBreaks count="4" manualBreakCount="4">
    <brk id="49" max="10" man="1"/>
    <brk id="98" max="10" man="1"/>
    <brk id="144" max="10" man="1"/>
    <brk id="175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G73"/>
  <sheetViews>
    <sheetView view="pageBreakPreview" zoomScaleSheetLayoutView="100" zoomScalePageLayoutView="0" workbookViewId="0" topLeftCell="A2">
      <selection activeCell="Q82" sqref="Q82"/>
    </sheetView>
  </sheetViews>
  <sheetFormatPr defaultColWidth="9.00390625" defaultRowHeight="12.75"/>
  <cols>
    <col min="1" max="1" width="3.875" style="60" customWidth="1"/>
    <col min="2" max="2" width="5.25390625" style="60" customWidth="1"/>
    <col min="3" max="3" width="51.375" style="60" customWidth="1"/>
    <col min="4" max="4" width="11.125" style="60" customWidth="1"/>
    <col min="5" max="5" width="10.75390625" style="60" customWidth="1"/>
    <col min="6" max="6" width="11.125" style="60" hidden="1" customWidth="1"/>
    <col min="7" max="7" width="10.75390625" style="60" hidden="1" customWidth="1"/>
    <col min="8" max="8" width="3.375" style="60" customWidth="1"/>
    <col min="9" max="9" width="2.875" style="60" customWidth="1"/>
    <col min="10" max="10" width="3.875" style="60" customWidth="1"/>
    <col min="11" max="16384" width="9.125" style="60" customWidth="1"/>
  </cols>
  <sheetData>
    <row r="1" s="26" customFormat="1" ht="12.75" hidden="1"/>
    <row r="2" s="26" customFormat="1" ht="12.75">
      <c r="D2" s="34" t="str">
        <f>'010.01008'!D2</f>
        <v>Zał. Nr 2d</v>
      </c>
    </row>
    <row r="3" spans="1:3" s="36" customFormat="1" ht="27.75" customHeight="1">
      <c r="A3" s="35" t="str">
        <f>'010.01008'!A3</f>
        <v>Plan wydatków budżetu na 2014 r.</v>
      </c>
      <c r="B3" s="35"/>
      <c r="C3" s="35"/>
    </row>
    <row r="4" spans="4:5" s="36" customFormat="1" ht="12.75">
      <c r="D4" s="37" t="s">
        <v>135</v>
      </c>
      <c r="E4" s="36">
        <f>'600.60004'!E4+1</f>
        <v>8</v>
      </c>
    </row>
    <row r="5" spans="3:5" s="36" customFormat="1" ht="11.25" customHeight="1" hidden="1">
      <c r="C5" s="18"/>
      <c r="E5" s="36" t="s">
        <v>16</v>
      </c>
    </row>
    <row r="7" spans="1:3" s="36" customFormat="1" ht="12.75">
      <c r="A7" s="18" t="s">
        <v>0</v>
      </c>
      <c r="B7" s="18"/>
      <c r="C7" s="36" t="s">
        <v>49</v>
      </c>
    </row>
    <row r="9" spans="1:3" s="36" customFormat="1" ht="12.75">
      <c r="A9" s="18" t="s">
        <v>1</v>
      </c>
      <c r="B9" s="18"/>
      <c r="C9" s="36" t="s">
        <v>50</v>
      </c>
    </row>
    <row r="10" spans="4:7" s="36" customFormat="1" ht="12.75">
      <c r="D10" s="339" t="s">
        <v>15</v>
      </c>
      <c r="E10" s="339"/>
      <c r="F10" s="338" t="s">
        <v>332</v>
      </c>
      <c r="G10" s="338"/>
    </row>
    <row r="11" spans="4:7" s="36" customFormat="1" ht="12.75">
      <c r="D11" s="18" t="s">
        <v>13</v>
      </c>
      <c r="E11" s="97" t="s">
        <v>14</v>
      </c>
      <c r="F11" s="36" t="s">
        <v>13</v>
      </c>
      <c r="G11" s="38" t="s">
        <v>14</v>
      </c>
    </row>
    <row r="13" spans="1:7" s="45" customFormat="1" ht="37.5" customHeight="1" hidden="1">
      <c r="A13" s="39" t="s">
        <v>30</v>
      </c>
      <c r="B13" s="40">
        <v>2310</v>
      </c>
      <c r="C13" s="41" t="s">
        <v>31</v>
      </c>
      <c r="D13" s="42"/>
      <c r="E13" s="43"/>
      <c r="F13" s="42"/>
      <c r="G13" s="43"/>
    </row>
    <row r="14" spans="1:7" s="45" customFormat="1" ht="37.5" customHeight="1" hidden="1">
      <c r="A14" s="39" t="s">
        <v>30</v>
      </c>
      <c r="B14" s="40">
        <v>2320</v>
      </c>
      <c r="C14" s="41" t="s">
        <v>278</v>
      </c>
      <c r="D14" s="42"/>
      <c r="E14" s="43"/>
      <c r="F14" s="42"/>
      <c r="G14" s="43"/>
    </row>
    <row r="15" spans="1:7" s="45" customFormat="1" ht="37.5" customHeight="1" hidden="1">
      <c r="A15" s="39" t="s">
        <v>30</v>
      </c>
      <c r="B15" s="40">
        <v>2330</v>
      </c>
      <c r="C15" s="41" t="s">
        <v>279</v>
      </c>
      <c r="D15" s="42"/>
      <c r="E15" s="43"/>
      <c r="F15" s="42"/>
      <c r="G15" s="43"/>
    </row>
    <row r="16" spans="1:7" s="45" customFormat="1" ht="12.75" customHeight="1" hidden="1">
      <c r="A16" s="46" t="s">
        <v>30</v>
      </c>
      <c r="B16" s="40">
        <v>2480</v>
      </c>
      <c r="C16" s="41" t="s">
        <v>124</v>
      </c>
      <c r="D16" s="42"/>
      <c r="E16" s="43"/>
      <c r="F16" s="42"/>
      <c r="G16" s="43"/>
    </row>
    <row r="17" spans="1:7" s="45" customFormat="1" ht="12.75" customHeight="1" hidden="1">
      <c r="A17" s="46" t="s">
        <v>30</v>
      </c>
      <c r="B17" s="40">
        <v>2560</v>
      </c>
      <c r="C17" s="41" t="s">
        <v>277</v>
      </c>
      <c r="D17" s="42"/>
      <c r="E17" s="43"/>
      <c r="F17" s="42"/>
      <c r="G17" s="43"/>
    </row>
    <row r="18" spans="1:7" s="45" customFormat="1" ht="12.75" customHeight="1" hidden="1">
      <c r="A18" s="46" t="s">
        <v>30</v>
      </c>
      <c r="B18" s="47">
        <v>2650</v>
      </c>
      <c r="C18" s="41" t="s">
        <v>35</v>
      </c>
      <c r="D18" s="42"/>
      <c r="E18" s="43"/>
      <c r="F18" s="42"/>
      <c r="G18" s="43"/>
    </row>
    <row r="19" spans="1:7" s="45" customFormat="1" ht="22.5" customHeight="1" hidden="1">
      <c r="A19" s="46" t="s">
        <v>30</v>
      </c>
      <c r="B19" s="40">
        <v>2710</v>
      </c>
      <c r="C19" s="41" t="s">
        <v>42</v>
      </c>
      <c r="D19" s="42"/>
      <c r="E19" s="43"/>
      <c r="F19" s="42"/>
      <c r="G19" s="43"/>
    </row>
    <row r="20" spans="1:7" s="45" customFormat="1" ht="25.5" customHeight="1" hidden="1">
      <c r="A20" s="39" t="s">
        <v>30</v>
      </c>
      <c r="B20" s="40">
        <v>2820</v>
      </c>
      <c r="C20" s="48" t="s">
        <v>280</v>
      </c>
      <c r="D20" s="42"/>
      <c r="E20" s="43"/>
      <c r="F20" s="42"/>
      <c r="G20" s="43"/>
    </row>
    <row r="21" spans="1:7" s="45" customFormat="1" ht="37.5" customHeight="1" hidden="1">
      <c r="A21" s="39" t="s">
        <v>30</v>
      </c>
      <c r="B21" s="40">
        <v>2830</v>
      </c>
      <c r="C21" s="48" t="s">
        <v>18</v>
      </c>
      <c r="D21" s="42"/>
      <c r="E21" s="43"/>
      <c r="F21" s="42"/>
      <c r="G21" s="43"/>
    </row>
    <row r="22" spans="1:7" s="45" customFormat="1" ht="12.75" customHeight="1" hidden="1">
      <c r="A22" s="46" t="s">
        <v>30</v>
      </c>
      <c r="B22" s="47">
        <v>2850</v>
      </c>
      <c r="C22" s="48" t="s">
        <v>33</v>
      </c>
      <c r="D22" s="42"/>
      <c r="E22" s="43"/>
      <c r="F22" s="42"/>
      <c r="G22" s="43"/>
    </row>
    <row r="23" spans="1:7" s="45" customFormat="1" ht="12.75" customHeight="1" hidden="1">
      <c r="A23" s="46" t="s">
        <v>30</v>
      </c>
      <c r="B23" s="47">
        <v>3000</v>
      </c>
      <c r="C23" s="48" t="s">
        <v>276</v>
      </c>
      <c r="D23" s="42"/>
      <c r="E23" s="43"/>
      <c r="F23" s="42"/>
      <c r="G23" s="43"/>
    </row>
    <row r="24" spans="1:7" s="36" customFormat="1" ht="12.75" customHeight="1" hidden="1">
      <c r="A24" s="46" t="s">
        <v>30</v>
      </c>
      <c r="B24" s="49">
        <v>3020</v>
      </c>
      <c r="C24" s="50" t="s">
        <v>38</v>
      </c>
      <c r="D24" s="51"/>
      <c r="E24" s="52"/>
      <c r="F24" s="51"/>
      <c r="G24" s="52"/>
    </row>
    <row r="25" spans="1:7" s="36" customFormat="1" ht="12.75" customHeight="1" hidden="1">
      <c r="A25" s="46" t="s">
        <v>30</v>
      </c>
      <c r="B25" s="49">
        <v>3030</v>
      </c>
      <c r="C25" s="50" t="s">
        <v>5</v>
      </c>
      <c r="D25" s="51"/>
      <c r="E25" s="52"/>
      <c r="F25" s="51"/>
      <c r="G25" s="52"/>
    </row>
    <row r="26" spans="1:7" s="36" customFormat="1" ht="12.75" customHeight="1" hidden="1">
      <c r="A26" s="46" t="s">
        <v>30</v>
      </c>
      <c r="B26" s="49">
        <v>3110</v>
      </c>
      <c r="C26" s="50" t="s">
        <v>4</v>
      </c>
      <c r="D26" s="51"/>
      <c r="E26" s="52"/>
      <c r="F26" s="51"/>
      <c r="G26" s="52"/>
    </row>
    <row r="27" spans="1:7" s="36" customFormat="1" ht="12.75" customHeight="1" hidden="1">
      <c r="A27" s="46" t="s">
        <v>30</v>
      </c>
      <c r="B27" s="49">
        <v>3240</v>
      </c>
      <c r="C27" s="50" t="s">
        <v>39</v>
      </c>
      <c r="D27" s="51"/>
      <c r="E27" s="52"/>
      <c r="F27" s="51"/>
      <c r="G27" s="52"/>
    </row>
    <row r="28" spans="1:7" s="36" customFormat="1" ht="12.75" customHeight="1" hidden="1">
      <c r="A28" s="46" t="s">
        <v>30</v>
      </c>
      <c r="B28" s="49">
        <v>3260</v>
      </c>
      <c r="C28" s="50" t="s">
        <v>305</v>
      </c>
      <c r="D28" s="51"/>
      <c r="E28" s="52"/>
      <c r="F28" s="51"/>
      <c r="G28" s="52"/>
    </row>
    <row r="29" spans="1:7" s="36" customFormat="1" ht="12.75" customHeight="1" hidden="1">
      <c r="A29" s="46" t="s">
        <v>30</v>
      </c>
      <c r="B29" s="49">
        <v>4010</v>
      </c>
      <c r="C29" s="50" t="s">
        <v>2</v>
      </c>
      <c r="D29" s="51"/>
      <c r="E29" s="52"/>
      <c r="F29" s="51"/>
      <c r="G29" s="52"/>
    </row>
    <row r="30" spans="1:7" s="36" customFormat="1" ht="12.75" customHeight="1" hidden="1">
      <c r="A30" s="46" t="s">
        <v>30</v>
      </c>
      <c r="B30" s="49">
        <v>4040</v>
      </c>
      <c r="C30" s="50" t="s">
        <v>3</v>
      </c>
      <c r="D30" s="51"/>
      <c r="E30" s="52"/>
      <c r="F30" s="51"/>
      <c r="G30" s="52"/>
    </row>
    <row r="31" spans="1:7" s="36" customFormat="1" ht="12.75" customHeight="1" hidden="1">
      <c r="A31" s="46" t="s">
        <v>30</v>
      </c>
      <c r="B31" s="49">
        <v>4110</v>
      </c>
      <c r="C31" s="50" t="s">
        <v>9</v>
      </c>
      <c r="D31" s="51"/>
      <c r="E31" s="52"/>
      <c r="F31" s="51"/>
      <c r="G31" s="52"/>
    </row>
    <row r="32" spans="1:7" s="36" customFormat="1" ht="12.75" customHeight="1" hidden="1">
      <c r="A32" s="46" t="s">
        <v>30</v>
      </c>
      <c r="B32" s="49">
        <v>4120</v>
      </c>
      <c r="C32" s="50" t="s">
        <v>10</v>
      </c>
      <c r="D32" s="51"/>
      <c r="E32" s="52"/>
      <c r="F32" s="51"/>
      <c r="G32" s="52"/>
    </row>
    <row r="33" spans="1:7" s="36" customFormat="1" ht="12.75" customHeight="1" hidden="1">
      <c r="A33" s="46" t="s">
        <v>30</v>
      </c>
      <c r="B33" s="49">
        <v>4130</v>
      </c>
      <c r="C33" s="50" t="s">
        <v>19</v>
      </c>
      <c r="D33" s="51"/>
      <c r="E33" s="52"/>
      <c r="F33" s="51"/>
      <c r="G33" s="52"/>
    </row>
    <row r="34" spans="1:7" s="36" customFormat="1" ht="12.75" customHeight="1" hidden="1">
      <c r="A34" s="46" t="s">
        <v>30</v>
      </c>
      <c r="B34" s="49">
        <v>4140</v>
      </c>
      <c r="C34" s="50" t="s">
        <v>32</v>
      </c>
      <c r="D34" s="51"/>
      <c r="E34" s="52"/>
      <c r="F34" s="51"/>
      <c r="G34" s="52"/>
    </row>
    <row r="35" spans="1:7" s="36" customFormat="1" ht="12.75" customHeight="1" hidden="1">
      <c r="A35" s="46" t="s">
        <v>30</v>
      </c>
      <c r="B35" s="49">
        <v>4170</v>
      </c>
      <c r="C35" s="50" t="s">
        <v>36</v>
      </c>
      <c r="D35" s="51"/>
      <c r="E35" s="52"/>
      <c r="F35" s="51"/>
      <c r="G35" s="52"/>
    </row>
    <row r="36" spans="1:7" s="36" customFormat="1" ht="12.75" customHeight="1" hidden="1">
      <c r="A36" s="46" t="s">
        <v>30</v>
      </c>
      <c r="B36" s="49">
        <v>4210</v>
      </c>
      <c r="C36" s="50" t="s">
        <v>20</v>
      </c>
      <c r="D36" s="51"/>
      <c r="E36" s="52"/>
      <c r="F36" s="51"/>
      <c r="G36" s="52"/>
    </row>
    <row r="37" spans="1:7" s="36" customFormat="1" ht="12.75" customHeight="1" hidden="1">
      <c r="A37" s="46" t="s">
        <v>30</v>
      </c>
      <c r="B37" s="49">
        <v>4220</v>
      </c>
      <c r="C37" s="50" t="s">
        <v>21</v>
      </c>
      <c r="D37" s="51"/>
      <c r="E37" s="52"/>
      <c r="F37" s="51"/>
      <c r="G37" s="52"/>
    </row>
    <row r="38" spans="1:7" s="36" customFormat="1" ht="12.75" customHeight="1" hidden="1">
      <c r="A38" s="46" t="s">
        <v>30</v>
      </c>
      <c r="B38" s="49">
        <v>4240</v>
      </c>
      <c r="C38" s="50" t="s">
        <v>22</v>
      </c>
      <c r="D38" s="51"/>
      <c r="E38" s="52"/>
      <c r="F38" s="51"/>
      <c r="G38" s="52"/>
    </row>
    <row r="39" spans="1:7" s="36" customFormat="1" ht="12.75" customHeight="1" hidden="1">
      <c r="A39" s="46" t="s">
        <v>30</v>
      </c>
      <c r="B39" s="49">
        <v>4260</v>
      </c>
      <c r="C39" s="50" t="s">
        <v>23</v>
      </c>
      <c r="D39" s="51"/>
      <c r="E39" s="52"/>
      <c r="F39" s="51"/>
      <c r="G39" s="52"/>
    </row>
    <row r="40" spans="1:7" s="36" customFormat="1" ht="12.75" customHeight="1" hidden="1">
      <c r="A40" s="46" t="s">
        <v>30</v>
      </c>
      <c r="B40" s="49">
        <v>4270</v>
      </c>
      <c r="C40" s="50" t="s">
        <v>24</v>
      </c>
      <c r="D40" s="51"/>
      <c r="E40" s="52"/>
      <c r="F40" s="51"/>
      <c r="G40" s="52"/>
    </row>
    <row r="41" spans="1:7" s="36" customFormat="1" ht="12.75" customHeight="1" hidden="1">
      <c r="A41" s="46" t="s">
        <v>30</v>
      </c>
      <c r="B41" s="49">
        <v>4280</v>
      </c>
      <c r="C41" s="50" t="s">
        <v>281</v>
      </c>
      <c r="D41" s="51"/>
      <c r="E41" s="52"/>
      <c r="F41" s="51"/>
      <c r="G41" s="52"/>
    </row>
    <row r="42" spans="1:7" s="45" customFormat="1" ht="12.75" customHeight="1" hidden="1">
      <c r="A42" s="46" t="s">
        <v>30</v>
      </c>
      <c r="B42" s="49">
        <v>4300</v>
      </c>
      <c r="C42" s="53" t="s">
        <v>25</v>
      </c>
      <c r="D42" s="42"/>
      <c r="E42" s="43"/>
      <c r="F42" s="42"/>
      <c r="G42" s="43"/>
    </row>
    <row r="43" spans="1:7" s="45" customFormat="1" ht="12.75" customHeight="1" hidden="1">
      <c r="A43" s="46" t="s">
        <v>30</v>
      </c>
      <c r="B43" s="49">
        <v>4308</v>
      </c>
      <c r="C43" s="53" t="s">
        <v>25</v>
      </c>
      <c r="D43" s="42"/>
      <c r="E43" s="43"/>
      <c r="F43" s="42"/>
      <c r="G43" s="43"/>
    </row>
    <row r="44" spans="1:7" s="45" customFormat="1" ht="12.75" customHeight="1" hidden="1">
      <c r="A44" s="46" t="s">
        <v>30</v>
      </c>
      <c r="B44" s="49">
        <v>4309</v>
      </c>
      <c r="C44" s="53" t="s">
        <v>25</v>
      </c>
      <c r="D44" s="42"/>
      <c r="E44" s="43"/>
      <c r="F44" s="42"/>
      <c r="G44" s="43"/>
    </row>
    <row r="45" spans="1:7" s="45" customFormat="1" ht="12.75" customHeight="1" hidden="1">
      <c r="A45" s="46" t="s">
        <v>30</v>
      </c>
      <c r="B45" s="49">
        <v>4330</v>
      </c>
      <c r="C45" s="53" t="s">
        <v>37</v>
      </c>
      <c r="D45" s="42"/>
      <c r="E45" s="43"/>
      <c r="F45" s="42"/>
      <c r="G45" s="43"/>
    </row>
    <row r="46" spans="1:7" s="45" customFormat="1" ht="12.75" customHeight="1" hidden="1">
      <c r="A46" s="46" t="s">
        <v>30</v>
      </c>
      <c r="B46" s="49">
        <v>4350</v>
      </c>
      <c r="C46" s="53" t="s">
        <v>40</v>
      </c>
      <c r="D46" s="42"/>
      <c r="E46" s="43"/>
      <c r="F46" s="42"/>
      <c r="G46" s="43"/>
    </row>
    <row r="47" spans="1:7" s="45" customFormat="1" ht="12.75" customHeight="1" hidden="1">
      <c r="A47" s="46" t="s">
        <v>30</v>
      </c>
      <c r="B47" s="49">
        <v>4360</v>
      </c>
      <c r="C47" s="53" t="s">
        <v>265</v>
      </c>
      <c r="D47" s="42"/>
      <c r="E47" s="43"/>
      <c r="F47" s="42"/>
      <c r="G47" s="43"/>
    </row>
    <row r="48" spans="1:7" s="45" customFormat="1" ht="12.75" customHeight="1" hidden="1">
      <c r="A48" s="46" t="s">
        <v>30</v>
      </c>
      <c r="B48" s="49">
        <v>4370</v>
      </c>
      <c r="C48" s="53" t="s">
        <v>266</v>
      </c>
      <c r="D48" s="42"/>
      <c r="E48" s="43"/>
      <c r="F48" s="42"/>
      <c r="G48" s="43"/>
    </row>
    <row r="49" spans="1:7" s="45" customFormat="1" ht="12.75" customHeight="1" hidden="1">
      <c r="A49" s="46" t="s">
        <v>30</v>
      </c>
      <c r="B49" s="49">
        <v>4390</v>
      </c>
      <c r="C49" s="53" t="s">
        <v>267</v>
      </c>
      <c r="D49" s="42"/>
      <c r="E49" s="43"/>
      <c r="F49" s="42"/>
      <c r="G49" s="43"/>
    </row>
    <row r="50" spans="1:7" s="45" customFormat="1" ht="12.75" customHeight="1" hidden="1">
      <c r="A50" s="46" t="s">
        <v>30</v>
      </c>
      <c r="B50" s="49">
        <v>4400</v>
      </c>
      <c r="C50" s="53" t="s">
        <v>268</v>
      </c>
      <c r="D50" s="42"/>
      <c r="E50" s="43"/>
      <c r="F50" s="42"/>
      <c r="G50" s="43"/>
    </row>
    <row r="51" spans="1:7" s="36" customFormat="1" ht="12.75" customHeight="1" hidden="1">
      <c r="A51" s="46" t="s">
        <v>30</v>
      </c>
      <c r="B51" s="49">
        <v>4410</v>
      </c>
      <c r="C51" s="50" t="s">
        <v>6</v>
      </c>
      <c r="D51" s="51"/>
      <c r="E51" s="52"/>
      <c r="F51" s="51"/>
      <c r="G51" s="52"/>
    </row>
    <row r="52" spans="1:7" s="36" customFormat="1" ht="12.75" customHeight="1" hidden="1">
      <c r="A52" s="46" t="s">
        <v>30</v>
      </c>
      <c r="B52" s="49">
        <v>4420</v>
      </c>
      <c r="C52" s="50" t="s">
        <v>7</v>
      </c>
      <c r="D52" s="51"/>
      <c r="E52" s="52"/>
      <c r="F52" s="51"/>
      <c r="G52" s="52"/>
    </row>
    <row r="53" spans="1:7" s="45" customFormat="1" ht="12.75" customHeight="1" hidden="1">
      <c r="A53" s="46" t="s">
        <v>30</v>
      </c>
      <c r="B53" s="49">
        <v>4430</v>
      </c>
      <c r="C53" s="53" t="s">
        <v>8</v>
      </c>
      <c r="D53" s="42"/>
      <c r="E53" s="43"/>
      <c r="F53" s="42"/>
      <c r="G53" s="43"/>
    </row>
    <row r="54" spans="1:7" s="36" customFormat="1" ht="12.75" customHeight="1" hidden="1">
      <c r="A54" s="46" t="s">
        <v>30</v>
      </c>
      <c r="B54" s="49">
        <v>4440</v>
      </c>
      <c r="C54" s="50" t="s">
        <v>26</v>
      </c>
      <c r="D54" s="51"/>
      <c r="E54" s="52"/>
      <c r="F54" s="51"/>
      <c r="G54" s="52"/>
    </row>
    <row r="55" spans="1:7" s="36" customFormat="1" ht="12.75" customHeight="1" hidden="1">
      <c r="A55" s="46" t="s">
        <v>30</v>
      </c>
      <c r="B55" s="49">
        <v>4520</v>
      </c>
      <c r="C55" s="94" t="s">
        <v>306</v>
      </c>
      <c r="D55" s="51"/>
      <c r="E55" s="52"/>
      <c r="F55" s="51"/>
      <c r="G55" s="52"/>
    </row>
    <row r="56" spans="1:7" s="36" customFormat="1" ht="12.75" customHeight="1" hidden="1">
      <c r="A56" s="46" t="s">
        <v>30</v>
      </c>
      <c r="B56" s="49">
        <v>4580</v>
      </c>
      <c r="C56" s="50" t="s">
        <v>27</v>
      </c>
      <c r="D56" s="51"/>
      <c r="E56" s="52"/>
      <c r="F56" s="51"/>
      <c r="G56" s="52"/>
    </row>
    <row r="57" spans="1:7" s="36" customFormat="1" ht="12.75" customHeight="1" hidden="1">
      <c r="A57" s="46" t="s">
        <v>30</v>
      </c>
      <c r="B57" s="49">
        <v>4700</v>
      </c>
      <c r="C57" s="54" t="s">
        <v>269</v>
      </c>
      <c r="D57" s="51"/>
      <c r="E57" s="52"/>
      <c r="F57" s="51"/>
      <c r="G57" s="52"/>
    </row>
    <row r="58" spans="1:7" s="45" customFormat="1" ht="24.75" customHeight="1" hidden="1">
      <c r="A58" s="39" t="s">
        <v>30</v>
      </c>
      <c r="B58" s="64">
        <v>4740</v>
      </c>
      <c r="C58" s="55" t="s">
        <v>282</v>
      </c>
      <c r="D58" s="42"/>
      <c r="E58" s="43"/>
      <c r="F58" s="42"/>
      <c r="G58" s="43"/>
    </row>
    <row r="59" spans="1:7" s="45" customFormat="1" ht="12.75" customHeight="1" hidden="1">
      <c r="A59" s="46" t="s">
        <v>30</v>
      </c>
      <c r="B59" s="49">
        <v>4750</v>
      </c>
      <c r="C59" s="55" t="s">
        <v>270</v>
      </c>
      <c r="D59" s="42"/>
      <c r="E59" s="43"/>
      <c r="F59" s="42"/>
      <c r="G59" s="43"/>
    </row>
    <row r="60" spans="1:7" s="36" customFormat="1" ht="12.75" customHeight="1" hidden="1">
      <c r="A60" s="46" t="s">
        <v>30</v>
      </c>
      <c r="B60" s="49">
        <v>4810</v>
      </c>
      <c r="C60" s="50" t="s">
        <v>11</v>
      </c>
      <c r="D60" s="51"/>
      <c r="E60" s="52"/>
      <c r="F60" s="51"/>
      <c r="G60" s="52"/>
    </row>
    <row r="61" spans="1:7" s="36" customFormat="1" ht="12.75" customHeight="1" hidden="1">
      <c r="A61" s="46" t="s">
        <v>30</v>
      </c>
      <c r="B61" s="49">
        <v>6050</v>
      </c>
      <c r="C61" s="50" t="s">
        <v>28</v>
      </c>
      <c r="D61" s="51"/>
      <c r="E61" s="52"/>
      <c r="F61" s="51"/>
      <c r="G61" s="52"/>
    </row>
    <row r="62" spans="1:7" s="36" customFormat="1" ht="12.75" customHeight="1" hidden="1">
      <c r="A62" s="46" t="s">
        <v>30</v>
      </c>
      <c r="B62" s="49">
        <v>6058</v>
      </c>
      <c r="C62" s="50" t="s">
        <v>283</v>
      </c>
      <c r="D62" s="51"/>
      <c r="E62" s="52"/>
      <c r="F62" s="51"/>
      <c r="G62" s="52"/>
    </row>
    <row r="63" spans="1:7" s="36" customFormat="1" ht="12.75" customHeight="1" hidden="1">
      <c r="A63" s="46" t="s">
        <v>30</v>
      </c>
      <c r="B63" s="49">
        <v>6059</v>
      </c>
      <c r="C63" s="50" t="s">
        <v>28</v>
      </c>
      <c r="D63" s="51"/>
      <c r="E63" s="52"/>
      <c r="F63" s="51"/>
      <c r="G63" s="52"/>
    </row>
    <row r="64" spans="1:7" s="36" customFormat="1" ht="12.75" customHeight="1" hidden="1">
      <c r="A64" s="46" t="s">
        <v>30</v>
      </c>
      <c r="B64" s="49">
        <v>6060</v>
      </c>
      <c r="C64" s="50" t="s">
        <v>29</v>
      </c>
      <c r="D64" s="51"/>
      <c r="E64" s="52"/>
      <c r="F64" s="51"/>
      <c r="G64" s="52"/>
    </row>
    <row r="65" spans="1:7" s="36" customFormat="1" ht="12.75" customHeight="1" hidden="1">
      <c r="A65" s="46" t="s">
        <v>30</v>
      </c>
      <c r="B65" s="49">
        <v>6130</v>
      </c>
      <c r="C65" s="50" t="s">
        <v>284</v>
      </c>
      <c r="D65" s="51"/>
      <c r="E65" s="52"/>
      <c r="F65" s="51"/>
      <c r="G65" s="52"/>
    </row>
    <row r="66" spans="1:7" s="45" customFormat="1" ht="37.5" customHeight="1" hidden="1">
      <c r="A66" s="39" t="s">
        <v>30</v>
      </c>
      <c r="B66" s="40">
        <v>6210</v>
      </c>
      <c r="C66" s="41" t="s">
        <v>331</v>
      </c>
      <c r="D66" s="42"/>
      <c r="E66" s="43"/>
      <c r="F66" s="42"/>
      <c r="G66" s="43"/>
    </row>
    <row r="67" spans="1:7" s="45" customFormat="1" ht="37.5" customHeight="1" hidden="1">
      <c r="A67" s="39" t="s">
        <v>30</v>
      </c>
      <c r="B67" s="40">
        <v>6230</v>
      </c>
      <c r="C67" s="41" t="s">
        <v>307</v>
      </c>
      <c r="D67" s="42"/>
      <c r="E67" s="43"/>
      <c r="F67" s="42"/>
      <c r="G67" s="43"/>
    </row>
    <row r="68" spans="1:7" s="45" customFormat="1" ht="37.5" customHeight="1" hidden="1">
      <c r="A68" s="39" t="s">
        <v>30</v>
      </c>
      <c r="B68" s="40">
        <v>6300</v>
      </c>
      <c r="C68" s="41" t="s">
        <v>125</v>
      </c>
      <c r="D68" s="42"/>
      <c r="E68" s="43"/>
      <c r="F68" s="42">
        <v>600000</v>
      </c>
      <c r="G68" s="43"/>
    </row>
    <row r="69" spans="1:7" s="45" customFormat="1" ht="37.5" customHeight="1" hidden="1">
      <c r="A69" s="39" t="s">
        <v>30</v>
      </c>
      <c r="B69" s="40">
        <v>6610</v>
      </c>
      <c r="C69" s="41" t="s">
        <v>285</v>
      </c>
      <c r="D69" s="42"/>
      <c r="E69" s="43"/>
      <c r="F69" s="42"/>
      <c r="G69" s="43"/>
    </row>
    <row r="70" spans="1:7" s="45" customFormat="1" ht="37.5" customHeight="1" hidden="1">
      <c r="A70" s="39" t="s">
        <v>30</v>
      </c>
      <c r="B70" s="40">
        <v>6620</v>
      </c>
      <c r="C70" s="41" t="s">
        <v>286</v>
      </c>
      <c r="D70" s="42"/>
      <c r="E70" s="43"/>
      <c r="F70" s="42"/>
      <c r="G70" s="43"/>
    </row>
    <row r="71" spans="1:7" s="45" customFormat="1" ht="37.5" customHeight="1">
      <c r="A71" s="39" t="s">
        <v>30</v>
      </c>
      <c r="B71" s="40">
        <v>6630</v>
      </c>
      <c r="C71" s="41" t="s">
        <v>287</v>
      </c>
      <c r="D71" s="42">
        <v>280000</v>
      </c>
      <c r="E71" s="43"/>
      <c r="F71" s="42"/>
      <c r="G71" s="43"/>
    </row>
    <row r="72" spans="1:7" s="36" customFormat="1" ht="12.75" customHeight="1" hidden="1">
      <c r="A72" s="46" t="s">
        <v>30</v>
      </c>
      <c r="B72" s="49">
        <v>8550</v>
      </c>
      <c r="C72" s="50" t="s">
        <v>41</v>
      </c>
      <c r="D72" s="51"/>
      <c r="E72" s="52"/>
      <c r="F72" s="51"/>
      <c r="G72" s="52"/>
    </row>
    <row r="73" spans="1:7" ht="15" customHeight="1">
      <c r="A73" s="56"/>
      <c r="B73" s="56"/>
      <c r="C73" s="57" t="s">
        <v>12</v>
      </c>
      <c r="D73" s="58">
        <f>SUM(D13:D72)</f>
        <v>280000</v>
      </c>
      <c r="E73" s="58">
        <f>SUM(E13:E72)</f>
        <v>0</v>
      </c>
      <c r="F73" s="58">
        <f>SUM(F13:F72)</f>
        <v>600000</v>
      </c>
      <c r="G73" s="58">
        <f>SUM(G13:G72)</f>
        <v>0</v>
      </c>
    </row>
  </sheetData>
  <sheetProtection/>
  <mergeCells count="2">
    <mergeCell ref="D10:E10"/>
    <mergeCell ref="F10:G10"/>
  </mergeCells>
  <printOptions/>
  <pageMargins left="0.75" right="0.75" top="1" bottom="1" header="0.5" footer="0.5"/>
  <pageSetup horizontalDpi="360" verticalDpi="360" orientation="portrait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73"/>
  <sheetViews>
    <sheetView view="pageBreakPreview" zoomScaleSheetLayoutView="100" zoomScalePageLayoutView="0" workbookViewId="0" topLeftCell="A2">
      <selection activeCell="M70" sqref="M70"/>
    </sheetView>
  </sheetViews>
  <sheetFormatPr defaultColWidth="9.00390625" defaultRowHeight="12.75"/>
  <cols>
    <col min="1" max="1" width="3.875" style="60" customWidth="1"/>
    <col min="2" max="2" width="5.25390625" style="60" customWidth="1"/>
    <col min="3" max="3" width="51.375" style="60" customWidth="1"/>
    <col min="4" max="4" width="11.125" style="60" customWidth="1"/>
    <col min="5" max="5" width="10.75390625" style="60" customWidth="1"/>
    <col min="6" max="6" width="11.125" style="60" hidden="1" customWidth="1"/>
    <col min="7" max="7" width="10.75390625" style="60" hidden="1" customWidth="1"/>
    <col min="8" max="8" width="3.375" style="60" customWidth="1"/>
    <col min="9" max="9" width="2.875" style="60" customWidth="1"/>
    <col min="10" max="10" width="3.875" style="60" customWidth="1"/>
    <col min="11" max="16384" width="9.125" style="60" customWidth="1"/>
  </cols>
  <sheetData>
    <row r="1" s="26" customFormat="1" ht="12.75" hidden="1"/>
    <row r="2" s="26" customFormat="1" ht="12.75">
      <c r="D2" s="34" t="str">
        <f>'010.01008'!D2</f>
        <v>Zał. Nr 2d</v>
      </c>
    </row>
    <row r="3" spans="1:3" s="36" customFormat="1" ht="27.75" customHeight="1">
      <c r="A3" s="35" t="str">
        <f>'010.01008'!A3</f>
        <v>Plan wydatków budżetu na 2014 r.</v>
      </c>
      <c r="B3" s="35"/>
      <c r="C3" s="35"/>
    </row>
    <row r="4" spans="4:5" s="36" customFormat="1" ht="12.75">
      <c r="D4" s="37" t="s">
        <v>135</v>
      </c>
      <c r="E4" s="36">
        <f>'600.60013'!E4+1</f>
        <v>9</v>
      </c>
    </row>
    <row r="5" spans="3:5" s="36" customFormat="1" ht="11.25" customHeight="1" hidden="1">
      <c r="C5" s="18"/>
      <c r="E5" s="36" t="s">
        <v>16</v>
      </c>
    </row>
    <row r="7" spans="1:3" s="36" customFormat="1" ht="12.75">
      <c r="A7" s="18" t="s">
        <v>0</v>
      </c>
      <c r="B7" s="18"/>
      <c r="C7" s="36" t="s">
        <v>49</v>
      </c>
    </row>
    <row r="9" spans="1:3" s="36" customFormat="1" ht="12.75">
      <c r="A9" s="18" t="s">
        <v>1</v>
      </c>
      <c r="B9" s="18"/>
      <c r="C9" s="36" t="s">
        <v>136</v>
      </c>
    </row>
    <row r="10" spans="4:7" s="36" customFormat="1" ht="12.75">
      <c r="D10" s="339" t="s">
        <v>15</v>
      </c>
      <c r="E10" s="339"/>
      <c r="F10" s="338" t="s">
        <v>332</v>
      </c>
      <c r="G10" s="338"/>
    </row>
    <row r="11" spans="4:7" s="36" customFormat="1" ht="12.75">
      <c r="D11" s="18" t="s">
        <v>13</v>
      </c>
      <c r="E11" s="97" t="s">
        <v>14</v>
      </c>
      <c r="F11" s="36" t="s">
        <v>13</v>
      </c>
      <c r="G11" s="38" t="s">
        <v>14</v>
      </c>
    </row>
    <row r="13" spans="1:7" s="45" customFormat="1" ht="37.5" customHeight="1" hidden="1">
      <c r="A13" s="39" t="s">
        <v>30</v>
      </c>
      <c r="B13" s="40">
        <v>2310</v>
      </c>
      <c r="C13" s="41" t="s">
        <v>31</v>
      </c>
      <c r="D13" s="42"/>
      <c r="E13" s="43"/>
      <c r="F13" s="42"/>
      <c r="G13" s="43"/>
    </row>
    <row r="14" spans="1:7" s="45" customFormat="1" ht="37.5" customHeight="1" hidden="1">
      <c r="A14" s="39" t="s">
        <v>30</v>
      </c>
      <c r="B14" s="40">
        <v>2320</v>
      </c>
      <c r="C14" s="41" t="s">
        <v>278</v>
      </c>
      <c r="D14" s="42"/>
      <c r="E14" s="43"/>
      <c r="F14" s="42"/>
      <c r="G14" s="43"/>
    </row>
    <row r="15" spans="1:7" s="45" customFormat="1" ht="37.5" customHeight="1" hidden="1">
      <c r="A15" s="39" t="s">
        <v>30</v>
      </c>
      <c r="B15" s="40">
        <v>2330</v>
      </c>
      <c r="C15" s="41" t="s">
        <v>279</v>
      </c>
      <c r="D15" s="42"/>
      <c r="E15" s="43"/>
      <c r="F15" s="42"/>
      <c r="G15" s="43"/>
    </row>
    <row r="16" spans="1:7" s="45" customFormat="1" ht="12.75" customHeight="1" hidden="1">
      <c r="A16" s="46" t="s">
        <v>30</v>
      </c>
      <c r="B16" s="40">
        <v>2480</v>
      </c>
      <c r="C16" s="41" t="s">
        <v>124</v>
      </c>
      <c r="D16" s="42"/>
      <c r="E16" s="43"/>
      <c r="F16" s="42"/>
      <c r="G16" s="43"/>
    </row>
    <row r="17" spans="1:7" s="45" customFormat="1" ht="12.75" customHeight="1" hidden="1">
      <c r="A17" s="46" t="s">
        <v>30</v>
      </c>
      <c r="B17" s="40">
        <v>2560</v>
      </c>
      <c r="C17" s="41" t="s">
        <v>277</v>
      </c>
      <c r="D17" s="42"/>
      <c r="E17" s="43"/>
      <c r="F17" s="42"/>
      <c r="G17" s="43"/>
    </row>
    <row r="18" spans="1:7" s="45" customFormat="1" ht="12.75" customHeight="1" hidden="1">
      <c r="A18" s="46" t="s">
        <v>30</v>
      </c>
      <c r="B18" s="47">
        <v>2650</v>
      </c>
      <c r="C18" s="41" t="s">
        <v>35</v>
      </c>
      <c r="D18" s="42"/>
      <c r="E18" s="43"/>
      <c r="F18" s="42"/>
      <c r="G18" s="43"/>
    </row>
    <row r="19" spans="1:7" s="45" customFormat="1" ht="22.5" customHeight="1" hidden="1">
      <c r="A19" s="46" t="s">
        <v>30</v>
      </c>
      <c r="B19" s="40">
        <v>2710</v>
      </c>
      <c r="C19" s="41" t="s">
        <v>42</v>
      </c>
      <c r="D19" s="42"/>
      <c r="E19" s="43"/>
      <c r="F19" s="42"/>
      <c r="G19" s="43"/>
    </row>
    <row r="20" spans="1:7" s="45" customFormat="1" ht="25.5" customHeight="1" hidden="1">
      <c r="A20" s="39" t="s">
        <v>30</v>
      </c>
      <c r="B20" s="40">
        <v>2820</v>
      </c>
      <c r="C20" s="48" t="s">
        <v>280</v>
      </c>
      <c r="D20" s="42"/>
      <c r="E20" s="43"/>
      <c r="F20" s="42"/>
      <c r="G20" s="43"/>
    </row>
    <row r="21" spans="1:7" s="45" customFormat="1" ht="37.5" customHeight="1" hidden="1">
      <c r="A21" s="39" t="s">
        <v>30</v>
      </c>
      <c r="B21" s="40">
        <v>2830</v>
      </c>
      <c r="C21" s="48" t="s">
        <v>18</v>
      </c>
      <c r="D21" s="42"/>
      <c r="E21" s="43"/>
      <c r="F21" s="42"/>
      <c r="G21" s="43"/>
    </row>
    <row r="22" spans="1:7" s="45" customFormat="1" ht="12.75" customHeight="1" hidden="1">
      <c r="A22" s="46" t="s">
        <v>30</v>
      </c>
      <c r="B22" s="47">
        <v>2850</v>
      </c>
      <c r="C22" s="48" t="s">
        <v>33</v>
      </c>
      <c r="D22" s="42"/>
      <c r="E22" s="43"/>
      <c r="F22" s="42"/>
      <c r="G22" s="43"/>
    </row>
    <row r="23" spans="1:7" s="45" customFormat="1" ht="12.75" customHeight="1" hidden="1">
      <c r="A23" s="46" t="s">
        <v>30</v>
      </c>
      <c r="B23" s="47">
        <v>3000</v>
      </c>
      <c r="C23" s="48" t="s">
        <v>276</v>
      </c>
      <c r="D23" s="42"/>
      <c r="E23" s="43"/>
      <c r="F23" s="42"/>
      <c r="G23" s="43"/>
    </row>
    <row r="24" spans="1:7" s="36" customFormat="1" ht="12.75" customHeight="1" hidden="1">
      <c r="A24" s="46" t="s">
        <v>30</v>
      </c>
      <c r="B24" s="49">
        <v>3020</v>
      </c>
      <c r="C24" s="50" t="s">
        <v>38</v>
      </c>
      <c r="D24" s="51"/>
      <c r="E24" s="52"/>
      <c r="F24" s="51"/>
      <c r="G24" s="52"/>
    </row>
    <row r="25" spans="1:7" s="36" customFormat="1" ht="12.75" customHeight="1" hidden="1">
      <c r="A25" s="46" t="s">
        <v>30</v>
      </c>
      <c r="B25" s="49">
        <v>3030</v>
      </c>
      <c r="C25" s="50" t="s">
        <v>5</v>
      </c>
      <c r="D25" s="51"/>
      <c r="E25" s="52"/>
      <c r="F25" s="51"/>
      <c r="G25" s="52"/>
    </row>
    <row r="26" spans="1:7" s="36" customFormat="1" ht="12.75" customHeight="1" hidden="1">
      <c r="A26" s="46" t="s">
        <v>30</v>
      </c>
      <c r="B26" s="49">
        <v>3110</v>
      </c>
      <c r="C26" s="50" t="s">
        <v>4</v>
      </c>
      <c r="D26" s="51"/>
      <c r="E26" s="52"/>
      <c r="F26" s="51"/>
      <c r="G26" s="52"/>
    </row>
    <row r="27" spans="1:7" s="36" customFormat="1" ht="12.75" customHeight="1" hidden="1">
      <c r="A27" s="46" t="s">
        <v>30</v>
      </c>
      <c r="B27" s="49">
        <v>3240</v>
      </c>
      <c r="C27" s="50" t="s">
        <v>39</v>
      </c>
      <c r="D27" s="51"/>
      <c r="E27" s="52"/>
      <c r="F27" s="51"/>
      <c r="G27" s="52"/>
    </row>
    <row r="28" spans="1:7" s="36" customFormat="1" ht="12.75" customHeight="1" hidden="1">
      <c r="A28" s="46" t="s">
        <v>30</v>
      </c>
      <c r="B28" s="49">
        <v>3260</v>
      </c>
      <c r="C28" s="50" t="s">
        <v>305</v>
      </c>
      <c r="D28" s="51"/>
      <c r="E28" s="52"/>
      <c r="F28" s="51"/>
      <c r="G28" s="52"/>
    </row>
    <row r="29" spans="1:7" s="36" customFormat="1" ht="12.75" customHeight="1" hidden="1">
      <c r="A29" s="46" t="s">
        <v>30</v>
      </c>
      <c r="B29" s="49">
        <v>4010</v>
      </c>
      <c r="C29" s="50" t="s">
        <v>2</v>
      </c>
      <c r="D29" s="51"/>
      <c r="E29" s="52"/>
      <c r="F29" s="51"/>
      <c r="G29" s="52"/>
    </row>
    <row r="30" spans="1:7" s="36" customFormat="1" ht="12.75" customHeight="1" hidden="1">
      <c r="A30" s="46" t="s">
        <v>30</v>
      </c>
      <c r="B30" s="49">
        <v>4040</v>
      </c>
      <c r="C30" s="50" t="s">
        <v>3</v>
      </c>
      <c r="D30" s="51"/>
      <c r="E30" s="52"/>
      <c r="F30" s="51"/>
      <c r="G30" s="52"/>
    </row>
    <row r="31" spans="1:7" s="36" customFormat="1" ht="12.75" customHeight="1" hidden="1">
      <c r="A31" s="46" t="s">
        <v>30</v>
      </c>
      <c r="B31" s="49">
        <v>4110</v>
      </c>
      <c r="C31" s="50" t="s">
        <v>9</v>
      </c>
      <c r="D31" s="51"/>
      <c r="E31" s="52"/>
      <c r="F31" s="51"/>
      <c r="G31" s="52"/>
    </row>
    <row r="32" spans="1:7" s="36" customFormat="1" ht="12.75" customHeight="1" hidden="1">
      <c r="A32" s="46" t="s">
        <v>30</v>
      </c>
      <c r="B32" s="49">
        <v>4120</v>
      </c>
      <c r="C32" s="50" t="s">
        <v>10</v>
      </c>
      <c r="D32" s="51"/>
      <c r="E32" s="52"/>
      <c r="F32" s="51"/>
      <c r="G32" s="52"/>
    </row>
    <row r="33" spans="1:7" s="36" customFormat="1" ht="12.75" customHeight="1" hidden="1">
      <c r="A33" s="46" t="s">
        <v>30</v>
      </c>
      <c r="B33" s="49">
        <v>4130</v>
      </c>
      <c r="C33" s="50" t="s">
        <v>19</v>
      </c>
      <c r="D33" s="51"/>
      <c r="E33" s="52"/>
      <c r="F33" s="51"/>
      <c r="G33" s="52"/>
    </row>
    <row r="34" spans="1:7" s="36" customFormat="1" ht="12.75" customHeight="1" hidden="1">
      <c r="A34" s="46" t="s">
        <v>30</v>
      </c>
      <c r="B34" s="49">
        <v>4140</v>
      </c>
      <c r="C34" s="50" t="s">
        <v>32</v>
      </c>
      <c r="D34" s="51"/>
      <c r="E34" s="52"/>
      <c r="F34" s="51"/>
      <c r="G34" s="52"/>
    </row>
    <row r="35" spans="1:7" s="36" customFormat="1" ht="12.75" customHeight="1" hidden="1">
      <c r="A35" s="46" t="s">
        <v>30</v>
      </c>
      <c r="B35" s="49">
        <v>4170</v>
      </c>
      <c r="C35" s="50" t="s">
        <v>36</v>
      </c>
      <c r="D35" s="51"/>
      <c r="E35" s="52"/>
      <c r="F35" s="51"/>
      <c r="G35" s="52"/>
    </row>
    <row r="36" spans="1:7" s="36" customFormat="1" ht="12.75" customHeight="1" hidden="1">
      <c r="A36" s="46" t="s">
        <v>30</v>
      </c>
      <c r="B36" s="49">
        <v>4210</v>
      </c>
      <c r="C36" s="50" t="s">
        <v>20</v>
      </c>
      <c r="D36" s="51"/>
      <c r="E36" s="52"/>
      <c r="F36" s="51"/>
      <c r="G36" s="52"/>
    </row>
    <row r="37" spans="1:7" s="36" customFormat="1" ht="12.75" customHeight="1" hidden="1">
      <c r="A37" s="46" t="s">
        <v>30</v>
      </c>
      <c r="B37" s="49">
        <v>4220</v>
      </c>
      <c r="C37" s="50" t="s">
        <v>21</v>
      </c>
      <c r="D37" s="51"/>
      <c r="E37" s="52"/>
      <c r="F37" s="51"/>
      <c r="G37" s="52"/>
    </row>
    <row r="38" spans="1:7" s="36" customFormat="1" ht="12.75" customHeight="1" hidden="1">
      <c r="A38" s="46" t="s">
        <v>30</v>
      </c>
      <c r="B38" s="49">
        <v>4240</v>
      </c>
      <c r="C38" s="50" t="s">
        <v>22</v>
      </c>
      <c r="D38" s="51"/>
      <c r="E38" s="52"/>
      <c r="F38" s="51"/>
      <c r="G38" s="52"/>
    </row>
    <row r="39" spans="1:7" s="36" customFormat="1" ht="12.75" customHeight="1" hidden="1">
      <c r="A39" s="46" t="s">
        <v>30</v>
      </c>
      <c r="B39" s="49">
        <v>4260</v>
      </c>
      <c r="C39" s="50" t="s">
        <v>23</v>
      </c>
      <c r="D39" s="51"/>
      <c r="E39" s="52"/>
      <c r="F39" s="51"/>
      <c r="G39" s="52"/>
    </row>
    <row r="40" spans="1:7" s="36" customFormat="1" ht="12.75" customHeight="1" hidden="1">
      <c r="A40" s="46" t="s">
        <v>30</v>
      </c>
      <c r="B40" s="49">
        <v>4270</v>
      </c>
      <c r="C40" s="50" t="s">
        <v>24</v>
      </c>
      <c r="D40" s="51"/>
      <c r="E40" s="52"/>
      <c r="F40" s="51"/>
      <c r="G40" s="52"/>
    </row>
    <row r="41" spans="1:7" s="36" customFormat="1" ht="12.75" customHeight="1" hidden="1">
      <c r="A41" s="46" t="s">
        <v>30</v>
      </c>
      <c r="B41" s="49">
        <v>4280</v>
      </c>
      <c r="C41" s="50" t="s">
        <v>281</v>
      </c>
      <c r="D41" s="51"/>
      <c r="E41" s="52"/>
      <c r="F41" s="51"/>
      <c r="G41" s="52"/>
    </row>
    <row r="42" spans="1:7" s="45" customFormat="1" ht="12.75" customHeight="1" hidden="1">
      <c r="A42" s="46" t="s">
        <v>30</v>
      </c>
      <c r="B42" s="49">
        <v>4300</v>
      </c>
      <c r="C42" s="53" t="s">
        <v>25</v>
      </c>
      <c r="D42" s="42"/>
      <c r="E42" s="43"/>
      <c r="F42" s="42"/>
      <c r="G42" s="43"/>
    </row>
    <row r="43" spans="1:7" s="45" customFormat="1" ht="12.75" customHeight="1" hidden="1">
      <c r="A43" s="46" t="s">
        <v>30</v>
      </c>
      <c r="B43" s="49">
        <v>4308</v>
      </c>
      <c r="C43" s="53" t="s">
        <v>25</v>
      </c>
      <c r="D43" s="42"/>
      <c r="E43" s="43"/>
      <c r="F43" s="42"/>
      <c r="G43" s="43"/>
    </row>
    <row r="44" spans="1:7" s="45" customFormat="1" ht="12.75" customHeight="1" hidden="1">
      <c r="A44" s="46" t="s">
        <v>30</v>
      </c>
      <c r="B44" s="49">
        <v>4309</v>
      </c>
      <c r="C44" s="53" t="s">
        <v>25</v>
      </c>
      <c r="D44" s="42"/>
      <c r="E44" s="43"/>
      <c r="F44" s="42"/>
      <c r="G44" s="43"/>
    </row>
    <row r="45" spans="1:7" s="45" customFormat="1" ht="12.75" customHeight="1" hidden="1">
      <c r="A45" s="46" t="s">
        <v>30</v>
      </c>
      <c r="B45" s="49">
        <v>4330</v>
      </c>
      <c r="C45" s="53" t="s">
        <v>37</v>
      </c>
      <c r="D45" s="42"/>
      <c r="E45" s="43"/>
      <c r="F45" s="42"/>
      <c r="G45" s="43"/>
    </row>
    <row r="46" spans="1:7" s="45" customFormat="1" ht="12.75" customHeight="1" hidden="1">
      <c r="A46" s="46" t="s">
        <v>30</v>
      </c>
      <c r="B46" s="49">
        <v>4350</v>
      </c>
      <c r="C46" s="53" t="s">
        <v>40</v>
      </c>
      <c r="D46" s="42"/>
      <c r="E46" s="43"/>
      <c r="F46" s="42"/>
      <c r="G46" s="43"/>
    </row>
    <row r="47" spans="1:7" s="45" customFormat="1" ht="12.75" customHeight="1" hidden="1">
      <c r="A47" s="46" t="s">
        <v>30</v>
      </c>
      <c r="B47" s="49">
        <v>4360</v>
      </c>
      <c r="C47" s="53" t="s">
        <v>265</v>
      </c>
      <c r="D47" s="42"/>
      <c r="E47" s="43"/>
      <c r="F47" s="42"/>
      <c r="G47" s="43"/>
    </row>
    <row r="48" spans="1:7" s="45" customFormat="1" ht="12.75" customHeight="1" hidden="1">
      <c r="A48" s="46" t="s">
        <v>30</v>
      </c>
      <c r="B48" s="49">
        <v>4370</v>
      </c>
      <c r="C48" s="53" t="s">
        <v>266</v>
      </c>
      <c r="D48" s="42"/>
      <c r="E48" s="43"/>
      <c r="F48" s="42"/>
      <c r="G48" s="43"/>
    </row>
    <row r="49" spans="1:7" s="45" customFormat="1" ht="12.75" customHeight="1" hidden="1">
      <c r="A49" s="46" t="s">
        <v>30</v>
      </c>
      <c r="B49" s="49">
        <v>4390</v>
      </c>
      <c r="C49" s="53" t="s">
        <v>267</v>
      </c>
      <c r="D49" s="42"/>
      <c r="E49" s="43"/>
      <c r="F49" s="42"/>
      <c r="G49" s="43"/>
    </row>
    <row r="50" spans="1:7" s="45" customFormat="1" ht="12.75" customHeight="1" hidden="1">
      <c r="A50" s="46" t="s">
        <v>30</v>
      </c>
      <c r="B50" s="49">
        <v>4400</v>
      </c>
      <c r="C50" s="53" t="s">
        <v>268</v>
      </c>
      <c r="D50" s="42"/>
      <c r="E50" s="43"/>
      <c r="F50" s="42"/>
      <c r="G50" s="43"/>
    </row>
    <row r="51" spans="1:7" s="36" customFormat="1" ht="12.75" customHeight="1" hidden="1">
      <c r="A51" s="46" t="s">
        <v>30</v>
      </c>
      <c r="B51" s="49">
        <v>4410</v>
      </c>
      <c r="C51" s="50" t="s">
        <v>6</v>
      </c>
      <c r="D51" s="51"/>
      <c r="E51" s="52"/>
      <c r="F51" s="51"/>
      <c r="G51" s="52"/>
    </row>
    <row r="52" spans="1:7" s="36" customFormat="1" ht="12.75" customHeight="1" hidden="1">
      <c r="A52" s="46" t="s">
        <v>30</v>
      </c>
      <c r="B52" s="49">
        <v>4420</v>
      </c>
      <c r="C52" s="50" t="s">
        <v>7</v>
      </c>
      <c r="D52" s="51"/>
      <c r="E52" s="52"/>
      <c r="F52" s="51"/>
      <c r="G52" s="52"/>
    </row>
    <row r="53" spans="1:7" s="45" customFormat="1" ht="12.75" customHeight="1" hidden="1">
      <c r="A53" s="46" t="s">
        <v>30</v>
      </c>
      <c r="B53" s="49">
        <v>4430</v>
      </c>
      <c r="C53" s="53" t="s">
        <v>8</v>
      </c>
      <c r="D53" s="42"/>
      <c r="E53" s="43"/>
      <c r="F53" s="42"/>
      <c r="G53" s="43"/>
    </row>
    <row r="54" spans="1:7" s="36" customFormat="1" ht="12.75" customHeight="1" hidden="1">
      <c r="A54" s="46" t="s">
        <v>30</v>
      </c>
      <c r="B54" s="49">
        <v>4440</v>
      </c>
      <c r="C54" s="50" t="s">
        <v>26</v>
      </c>
      <c r="D54" s="51"/>
      <c r="E54" s="52"/>
      <c r="F54" s="51"/>
      <c r="G54" s="52"/>
    </row>
    <row r="55" spans="1:7" s="36" customFormat="1" ht="12.75" customHeight="1" hidden="1">
      <c r="A55" s="46" t="s">
        <v>30</v>
      </c>
      <c r="B55" s="49">
        <v>4520</v>
      </c>
      <c r="C55" s="94" t="s">
        <v>306</v>
      </c>
      <c r="D55" s="51"/>
      <c r="E55" s="52"/>
      <c r="F55" s="51"/>
      <c r="G55" s="52"/>
    </row>
    <row r="56" spans="1:7" s="36" customFormat="1" ht="12.75" customHeight="1" hidden="1">
      <c r="A56" s="46" t="s">
        <v>30</v>
      </c>
      <c r="B56" s="49">
        <v>4580</v>
      </c>
      <c r="C56" s="50" t="s">
        <v>27</v>
      </c>
      <c r="D56" s="51"/>
      <c r="E56" s="52"/>
      <c r="F56" s="51"/>
      <c r="G56" s="52"/>
    </row>
    <row r="57" spans="1:7" s="36" customFormat="1" ht="12.75" customHeight="1" hidden="1">
      <c r="A57" s="46" t="s">
        <v>30</v>
      </c>
      <c r="B57" s="49">
        <v>4700</v>
      </c>
      <c r="C57" s="54" t="s">
        <v>269</v>
      </c>
      <c r="D57" s="51"/>
      <c r="E57" s="52"/>
      <c r="F57" s="51"/>
      <c r="G57" s="52"/>
    </row>
    <row r="58" spans="1:7" s="45" customFormat="1" ht="24.75" customHeight="1" hidden="1">
      <c r="A58" s="39" t="s">
        <v>30</v>
      </c>
      <c r="B58" s="64">
        <v>4740</v>
      </c>
      <c r="C58" s="55" t="s">
        <v>282</v>
      </c>
      <c r="D58" s="42"/>
      <c r="E58" s="43"/>
      <c r="F58" s="42"/>
      <c r="G58" s="43"/>
    </row>
    <row r="59" spans="1:7" s="45" customFormat="1" ht="12.75" customHeight="1" hidden="1">
      <c r="A59" s="46" t="s">
        <v>30</v>
      </c>
      <c r="B59" s="49">
        <v>4750</v>
      </c>
      <c r="C59" s="55" t="s">
        <v>270</v>
      </c>
      <c r="D59" s="42"/>
      <c r="E59" s="43"/>
      <c r="F59" s="42"/>
      <c r="G59" s="43"/>
    </row>
    <row r="60" spans="1:7" s="36" customFormat="1" ht="12.75" customHeight="1" hidden="1">
      <c r="A60" s="46" t="s">
        <v>30</v>
      </c>
      <c r="B60" s="49">
        <v>4810</v>
      </c>
      <c r="C60" s="50" t="s">
        <v>11</v>
      </c>
      <c r="D60" s="51"/>
      <c r="E60" s="52"/>
      <c r="F60" s="51"/>
      <c r="G60" s="52"/>
    </row>
    <row r="61" spans="1:7" s="36" customFormat="1" ht="12.75" customHeight="1" hidden="1">
      <c r="A61" s="46" t="s">
        <v>30</v>
      </c>
      <c r="B61" s="49">
        <v>6050</v>
      </c>
      <c r="C61" s="50" t="s">
        <v>28</v>
      </c>
      <c r="D61" s="51"/>
      <c r="E61" s="52"/>
      <c r="F61" s="51"/>
      <c r="G61" s="52"/>
    </row>
    <row r="62" spans="1:7" s="36" customFormat="1" ht="12.75" customHeight="1" hidden="1">
      <c r="A62" s="46" t="s">
        <v>30</v>
      </c>
      <c r="B62" s="49">
        <v>6058</v>
      </c>
      <c r="C62" s="50" t="s">
        <v>283</v>
      </c>
      <c r="D62" s="51"/>
      <c r="E62" s="52"/>
      <c r="F62" s="51"/>
      <c r="G62" s="52"/>
    </row>
    <row r="63" spans="1:7" s="36" customFormat="1" ht="12.75" customHeight="1" hidden="1">
      <c r="A63" s="46" t="s">
        <v>30</v>
      </c>
      <c r="B63" s="49">
        <v>6059</v>
      </c>
      <c r="C63" s="50" t="s">
        <v>28</v>
      </c>
      <c r="D63" s="51"/>
      <c r="E63" s="52"/>
      <c r="F63" s="51"/>
      <c r="G63" s="52"/>
    </row>
    <row r="64" spans="1:7" s="36" customFormat="1" ht="12.75" customHeight="1" hidden="1">
      <c r="A64" s="46" t="s">
        <v>30</v>
      </c>
      <c r="B64" s="49">
        <v>6060</v>
      </c>
      <c r="C64" s="50" t="s">
        <v>29</v>
      </c>
      <c r="D64" s="51"/>
      <c r="E64" s="52"/>
      <c r="F64" s="51"/>
      <c r="G64" s="52"/>
    </row>
    <row r="65" spans="1:7" s="36" customFormat="1" ht="12.75" customHeight="1" hidden="1">
      <c r="A65" s="46" t="s">
        <v>30</v>
      </c>
      <c r="B65" s="49">
        <v>6130</v>
      </c>
      <c r="C65" s="50" t="s">
        <v>284</v>
      </c>
      <c r="D65" s="51"/>
      <c r="E65" s="52"/>
      <c r="F65" s="51"/>
      <c r="G65" s="52"/>
    </row>
    <row r="66" spans="1:7" s="45" customFormat="1" ht="37.5" customHeight="1" hidden="1">
      <c r="A66" s="39" t="s">
        <v>30</v>
      </c>
      <c r="B66" s="40">
        <v>6210</v>
      </c>
      <c r="C66" s="41" t="s">
        <v>331</v>
      </c>
      <c r="D66" s="42"/>
      <c r="E66" s="43"/>
      <c r="F66" s="42"/>
      <c r="G66" s="43"/>
    </row>
    <row r="67" spans="1:7" s="45" customFormat="1" ht="37.5" customHeight="1" hidden="1">
      <c r="A67" s="39" t="s">
        <v>30</v>
      </c>
      <c r="B67" s="40">
        <v>6230</v>
      </c>
      <c r="C67" s="41" t="s">
        <v>307</v>
      </c>
      <c r="D67" s="42"/>
      <c r="E67" s="43"/>
      <c r="F67" s="42"/>
      <c r="G67" s="43"/>
    </row>
    <row r="68" spans="1:7" s="45" customFormat="1" ht="37.5" customHeight="1" hidden="1">
      <c r="A68" s="39" t="s">
        <v>30</v>
      </c>
      <c r="B68" s="40">
        <v>6300</v>
      </c>
      <c r="C68" s="41" t="s">
        <v>125</v>
      </c>
      <c r="D68" s="42"/>
      <c r="E68" s="43"/>
      <c r="F68" s="42">
        <v>1540000</v>
      </c>
      <c r="G68" s="43"/>
    </row>
    <row r="69" spans="1:7" s="45" customFormat="1" ht="37.5" customHeight="1" hidden="1">
      <c r="A69" s="39" t="s">
        <v>30</v>
      </c>
      <c r="B69" s="40">
        <v>6610</v>
      </c>
      <c r="C69" s="41" t="s">
        <v>285</v>
      </c>
      <c r="D69" s="42"/>
      <c r="E69" s="43"/>
      <c r="F69" s="42"/>
      <c r="G69" s="43"/>
    </row>
    <row r="70" spans="1:7" s="45" customFormat="1" ht="37.5" customHeight="1">
      <c r="A70" s="39" t="s">
        <v>30</v>
      </c>
      <c r="B70" s="40">
        <v>6620</v>
      </c>
      <c r="C70" s="41" t="s">
        <v>286</v>
      </c>
      <c r="D70" s="42">
        <v>486750</v>
      </c>
      <c r="E70" s="43"/>
      <c r="F70" s="42"/>
      <c r="G70" s="43"/>
    </row>
    <row r="71" spans="1:7" s="45" customFormat="1" ht="37.5" customHeight="1" hidden="1">
      <c r="A71" s="39" t="s">
        <v>30</v>
      </c>
      <c r="B71" s="40">
        <v>6630</v>
      </c>
      <c r="C71" s="41" t="s">
        <v>287</v>
      </c>
      <c r="D71" s="42"/>
      <c r="E71" s="43"/>
      <c r="F71" s="42"/>
      <c r="G71" s="43"/>
    </row>
    <row r="72" spans="1:7" s="36" customFormat="1" ht="12.75" customHeight="1" hidden="1">
      <c r="A72" s="46" t="s">
        <v>30</v>
      </c>
      <c r="B72" s="49">
        <v>8550</v>
      </c>
      <c r="C72" s="50" t="s">
        <v>41</v>
      </c>
      <c r="D72" s="51"/>
      <c r="E72" s="52"/>
      <c r="F72" s="51"/>
      <c r="G72" s="52"/>
    </row>
    <row r="73" spans="1:7" ht="15" customHeight="1">
      <c r="A73" s="56"/>
      <c r="B73" s="56"/>
      <c r="C73" s="57" t="s">
        <v>12</v>
      </c>
      <c r="D73" s="58">
        <f>SUM(D13:D72)</f>
        <v>486750</v>
      </c>
      <c r="E73" s="58">
        <f>SUM(E13:E72)</f>
        <v>0</v>
      </c>
      <c r="F73" s="58">
        <f>SUM(F13:F72)</f>
        <v>1540000</v>
      </c>
      <c r="G73" s="58">
        <f>SUM(G13:G72)</f>
        <v>0</v>
      </c>
    </row>
  </sheetData>
  <sheetProtection/>
  <mergeCells count="2">
    <mergeCell ref="D10:E10"/>
    <mergeCell ref="F10:G10"/>
  </mergeCells>
  <printOptions/>
  <pageMargins left="0.75" right="0.75" top="1" bottom="1" header="0.5" footer="0.5"/>
  <pageSetup horizontalDpi="360" verticalDpi="360" orientation="portrait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74"/>
  <sheetViews>
    <sheetView view="pageBreakPreview" zoomScaleSheetLayoutView="100" zoomScalePageLayoutView="0" workbookViewId="0" topLeftCell="A2">
      <selection activeCell="M42" sqref="M42"/>
    </sheetView>
  </sheetViews>
  <sheetFormatPr defaultColWidth="9.00390625" defaultRowHeight="12.75"/>
  <cols>
    <col min="1" max="1" width="3.875" style="63" customWidth="1"/>
    <col min="2" max="2" width="5.25390625" style="63" customWidth="1"/>
    <col min="3" max="3" width="51.375" style="63" customWidth="1"/>
    <col min="4" max="4" width="11.125" style="63" customWidth="1"/>
    <col min="5" max="5" width="10.75390625" style="63" customWidth="1"/>
    <col min="6" max="6" width="11.125" style="63" hidden="1" customWidth="1"/>
    <col min="7" max="7" width="10.75390625" style="63" hidden="1" customWidth="1"/>
    <col min="8" max="8" width="3.375" style="63" customWidth="1"/>
    <col min="9" max="9" width="2.875" style="63" customWidth="1"/>
    <col min="10" max="10" width="3.875" style="63" customWidth="1"/>
    <col min="11" max="16384" width="9.125" style="63" customWidth="1"/>
  </cols>
  <sheetData>
    <row r="1" s="26" customFormat="1" ht="12.75" hidden="1"/>
    <row r="2" s="26" customFormat="1" ht="12.75">
      <c r="D2" s="34" t="str">
        <f>'010.01008'!D2</f>
        <v>Zał. Nr 2d</v>
      </c>
    </row>
    <row r="3" spans="1:3" s="36" customFormat="1" ht="27.75" customHeight="1">
      <c r="A3" s="35" t="str">
        <f>'010.01008'!A3</f>
        <v>Plan wydatków budżetu na 2014 r.</v>
      </c>
      <c r="B3" s="35"/>
      <c r="C3" s="35"/>
    </row>
    <row r="4" spans="4:5" s="36" customFormat="1" ht="12.75">
      <c r="D4" s="37" t="s">
        <v>135</v>
      </c>
      <c r="E4" s="36">
        <f>'600.60014'!E4+1</f>
        <v>10</v>
      </c>
    </row>
    <row r="5" spans="3:5" s="36" customFormat="1" ht="11.25" customHeight="1" hidden="1">
      <c r="C5" s="18"/>
      <c r="E5" s="36" t="s">
        <v>16</v>
      </c>
    </row>
    <row r="7" spans="1:3" s="36" customFormat="1" ht="12.75">
      <c r="A7" s="18" t="s">
        <v>0</v>
      </c>
      <c r="B7" s="18"/>
      <c r="C7" s="36" t="s">
        <v>49</v>
      </c>
    </row>
    <row r="9" spans="1:3" s="36" customFormat="1" ht="12.75">
      <c r="A9" s="18" t="s">
        <v>1</v>
      </c>
      <c r="B9" s="18"/>
      <c r="C9" s="36" t="s">
        <v>51</v>
      </c>
    </row>
    <row r="10" spans="4:7" s="36" customFormat="1" ht="12.75">
      <c r="D10" s="339" t="s">
        <v>15</v>
      </c>
      <c r="E10" s="339"/>
      <c r="F10" s="338" t="s">
        <v>332</v>
      </c>
      <c r="G10" s="338"/>
    </row>
    <row r="11" spans="4:7" s="36" customFormat="1" ht="12.75">
      <c r="D11" s="18" t="s">
        <v>13</v>
      </c>
      <c r="E11" s="97" t="s">
        <v>14</v>
      </c>
      <c r="F11" s="36" t="s">
        <v>13</v>
      </c>
      <c r="G11" s="38" t="s">
        <v>14</v>
      </c>
    </row>
    <row r="13" spans="1:7" s="45" customFormat="1" ht="37.5" customHeight="1" hidden="1">
      <c r="A13" s="39" t="s">
        <v>30</v>
      </c>
      <c r="B13" s="40">
        <v>2310</v>
      </c>
      <c r="C13" s="41" t="s">
        <v>31</v>
      </c>
      <c r="D13" s="42"/>
      <c r="E13" s="43"/>
      <c r="F13" s="42"/>
      <c r="G13" s="43"/>
    </row>
    <row r="14" spans="1:7" s="45" customFormat="1" ht="37.5" customHeight="1" hidden="1">
      <c r="A14" s="39" t="s">
        <v>30</v>
      </c>
      <c r="B14" s="40">
        <v>2320</v>
      </c>
      <c r="C14" s="41" t="s">
        <v>278</v>
      </c>
      <c r="D14" s="42"/>
      <c r="E14" s="43"/>
      <c r="F14" s="42"/>
      <c r="G14" s="43"/>
    </row>
    <row r="15" spans="1:7" s="45" customFormat="1" ht="37.5" customHeight="1" hidden="1">
      <c r="A15" s="39" t="s">
        <v>30</v>
      </c>
      <c r="B15" s="40">
        <v>2330</v>
      </c>
      <c r="C15" s="41" t="s">
        <v>279</v>
      </c>
      <c r="D15" s="42"/>
      <c r="E15" s="43"/>
      <c r="F15" s="42"/>
      <c r="G15" s="43"/>
    </row>
    <row r="16" spans="1:7" s="45" customFormat="1" ht="12.75" customHeight="1" hidden="1">
      <c r="A16" s="46" t="s">
        <v>30</v>
      </c>
      <c r="B16" s="40">
        <v>2480</v>
      </c>
      <c r="C16" s="41" t="s">
        <v>124</v>
      </c>
      <c r="D16" s="42"/>
      <c r="E16" s="43"/>
      <c r="F16" s="42"/>
      <c r="G16" s="43"/>
    </row>
    <row r="17" spans="1:7" s="45" customFormat="1" ht="12.75" customHeight="1" hidden="1">
      <c r="A17" s="46" t="s">
        <v>30</v>
      </c>
      <c r="B17" s="40">
        <v>2560</v>
      </c>
      <c r="C17" s="41" t="s">
        <v>277</v>
      </c>
      <c r="D17" s="42"/>
      <c r="E17" s="43"/>
      <c r="F17" s="42"/>
      <c r="G17" s="43"/>
    </row>
    <row r="18" spans="1:7" s="45" customFormat="1" ht="12.75" customHeight="1" hidden="1">
      <c r="A18" s="46" t="s">
        <v>30</v>
      </c>
      <c r="B18" s="47">
        <v>2650</v>
      </c>
      <c r="C18" s="41" t="s">
        <v>35</v>
      </c>
      <c r="D18" s="42"/>
      <c r="E18" s="43"/>
      <c r="F18" s="42"/>
      <c r="G18" s="43"/>
    </row>
    <row r="19" spans="1:7" s="45" customFormat="1" ht="22.5" customHeight="1" hidden="1">
      <c r="A19" s="46" t="s">
        <v>30</v>
      </c>
      <c r="B19" s="40">
        <v>2710</v>
      </c>
      <c r="C19" s="41" t="s">
        <v>42</v>
      </c>
      <c r="D19" s="42"/>
      <c r="E19" s="43"/>
      <c r="F19" s="42"/>
      <c r="G19" s="43"/>
    </row>
    <row r="20" spans="1:7" s="45" customFormat="1" ht="25.5" customHeight="1" hidden="1">
      <c r="A20" s="39" t="s">
        <v>30</v>
      </c>
      <c r="B20" s="40">
        <v>2820</v>
      </c>
      <c r="C20" s="48" t="s">
        <v>280</v>
      </c>
      <c r="D20" s="42"/>
      <c r="E20" s="43"/>
      <c r="F20" s="42"/>
      <c r="G20" s="43"/>
    </row>
    <row r="21" spans="1:7" s="45" customFormat="1" ht="37.5" customHeight="1" hidden="1">
      <c r="A21" s="39" t="s">
        <v>30</v>
      </c>
      <c r="B21" s="40">
        <v>2830</v>
      </c>
      <c r="C21" s="48" t="s">
        <v>18</v>
      </c>
      <c r="D21" s="42"/>
      <c r="E21" s="43"/>
      <c r="F21" s="42"/>
      <c r="G21" s="43"/>
    </row>
    <row r="22" spans="1:7" s="45" customFormat="1" ht="12.75" customHeight="1" hidden="1">
      <c r="A22" s="46" t="s">
        <v>30</v>
      </c>
      <c r="B22" s="47">
        <v>2850</v>
      </c>
      <c r="C22" s="48" t="s">
        <v>33</v>
      </c>
      <c r="D22" s="42"/>
      <c r="E22" s="43"/>
      <c r="F22" s="42"/>
      <c r="G22" s="43"/>
    </row>
    <row r="23" spans="1:7" s="45" customFormat="1" ht="12.75" customHeight="1" hidden="1">
      <c r="A23" s="46" t="s">
        <v>30</v>
      </c>
      <c r="B23" s="47">
        <v>3000</v>
      </c>
      <c r="C23" s="48" t="s">
        <v>276</v>
      </c>
      <c r="D23" s="42"/>
      <c r="E23" s="43"/>
      <c r="F23" s="42"/>
      <c r="G23" s="43"/>
    </row>
    <row r="24" spans="1:7" s="36" customFormat="1" ht="12.75" customHeight="1" hidden="1">
      <c r="A24" s="46" t="s">
        <v>30</v>
      </c>
      <c r="B24" s="49">
        <v>3020</v>
      </c>
      <c r="C24" s="50" t="s">
        <v>38</v>
      </c>
      <c r="D24" s="51"/>
      <c r="E24" s="52"/>
      <c r="F24" s="51"/>
      <c r="G24" s="52"/>
    </row>
    <row r="25" spans="1:7" s="36" customFormat="1" ht="12.75" customHeight="1" hidden="1">
      <c r="A25" s="46" t="s">
        <v>30</v>
      </c>
      <c r="B25" s="49">
        <v>3030</v>
      </c>
      <c r="C25" s="50" t="s">
        <v>5</v>
      </c>
      <c r="D25" s="51"/>
      <c r="E25" s="52"/>
      <c r="F25" s="51"/>
      <c r="G25" s="52"/>
    </row>
    <row r="26" spans="1:7" s="36" customFormat="1" ht="12.75" customHeight="1" hidden="1">
      <c r="A26" s="46" t="s">
        <v>30</v>
      </c>
      <c r="B26" s="49">
        <v>3110</v>
      </c>
      <c r="C26" s="50" t="s">
        <v>4</v>
      </c>
      <c r="D26" s="51"/>
      <c r="E26" s="52"/>
      <c r="F26" s="51"/>
      <c r="G26" s="52"/>
    </row>
    <row r="27" spans="1:7" s="36" customFormat="1" ht="12.75" customHeight="1" hidden="1">
      <c r="A27" s="46" t="s">
        <v>30</v>
      </c>
      <c r="B27" s="49">
        <v>3240</v>
      </c>
      <c r="C27" s="50" t="s">
        <v>39</v>
      </c>
      <c r="D27" s="51"/>
      <c r="E27" s="52"/>
      <c r="F27" s="51"/>
      <c r="G27" s="52"/>
    </row>
    <row r="28" spans="1:7" s="36" customFormat="1" ht="12.75" customHeight="1" hidden="1">
      <c r="A28" s="46" t="s">
        <v>30</v>
      </c>
      <c r="B28" s="49">
        <v>3260</v>
      </c>
      <c r="C28" s="50" t="s">
        <v>305</v>
      </c>
      <c r="D28" s="51"/>
      <c r="E28" s="52"/>
      <c r="F28" s="51"/>
      <c r="G28" s="52"/>
    </row>
    <row r="29" spans="1:7" s="36" customFormat="1" ht="12.75" customHeight="1" hidden="1">
      <c r="A29" s="46" t="s">
        <v>30</v>
      </c>
      <c r="B29" s="49">
        <v>4010</v>
      </c>
      <c r="C29" s="50" t="s">
        <v>2</v>
      </c>
      <c r="D29" s="51"/>
      <c r="E29" s="52"/>
      <c r="F29" s="51"/>
      <c r="G29" s="52"/>
    </row>
    <row r="30" spans="1:7" s="36" customFormat="1" ht="12.75" customHeight="1" hidden="1">
      <c r="A30" s="46" t="s">
        <v>30</v>
      </c>
      <c r="B30" s="49">
        <v>4040</v>
      </c>
      <c r="C30" s="50" t="s">
        <v>3</v>
      </c>
      <c r="D30" s="51"/>
      <c r="E30" s="52"/>
      <c r="F30" s="51"/>
      <c r="G30" s="52"/>
    </row>
    <row r="31" spans="1:7" s="36" customFormat="1" ht="12.75" customHeight="1" hidden="1">
      <c r="A31" s="46" t="s">
        <v>30</v>
      </c>
      <c r="B31" s="49">
        <v>4110</v>
      </c>
      <c r="C31" s="50" t="s">
        <v>9</v>
      </c>
      <c r="D31" s="51"/>
      <c r="E31" s="52"/>
      <c r="F31" s="51"/>
      <c r="G31" s="52"/>
    </row>
    <row r="32" spans="1:7" s="36" customFormat="1" ht="12.75" customHeight="1" hidden="1">
      <c r="A32" s="46" t="s">
        <v>30</v>
      </c>
      <c r="B32" s="49">
        <v>4120</v>
      </c>
      <c r="C32" s="50" t="s">
        <v>10</v>
      </c>
      <c r="D32" s="51"/>
      <c r="E32" s="52"/>
      <c r="F32" s="51"/>
      <c r="G32" s="52"/>
    </row>
    <row r="33" spans="1:7" s="36" customFormat="1" ht="12.75" customHeight="1" hidden="1">
      <c r="A33" s="46" t="s">
        <v>30</v>
      </c>
      <c r="B33" s="49">
        <v>4130</v>
      </c>
      <c r="C33" s="50" t="s">
        <v>19</v>
      </c>
      <c r="D33" s="51"/>
      <c r="E33" s="52"/>
      <c r="F33" s="51"/>
      <c r="G33" s="52"/>
    </row>
    <row r="34" spans="1:7" s="36" customFormat="1" ht="12.75" customHeight="1" hidden="1">
      <c r="A34" s="46" t="s">
        <v>30</v>
      </c>
      <c r="B34" s="49">
        <v>4140</v>
      </c>
      <c r="C34" s="50" t="s">
        <v>32</v>
      </c>
      <c r="D34" s="51"/>
      <c r="E34" s="52"/>
      <c r="F34" s="51"/>
      <c r="G34" s="52"/>
    </row>
    <row r="35" spans="1:7" s="36" customFormat="1" ht="12.75" customHeight="1">
      <c r="A35" s="46" t="s">
        <v>30</v>
      </c>
      <c r="B35" s="49">
        <v>4170</v>
      </c>
      <c r="C35" s="50" t="s">
        <v>36</v>
      </c>
      <c r="D35" s="51">
        <v>10000</v>
      </c>
      <c r="E35" s="52"/>
      <c r="F35" s="51">
        <v>10000</v>
      </c>
      <c r="G35" s="52"/>
    </row>
    <row r="36" spans="1:7" s="36" customFormat="1" ht="12.75" customHeight="1">
      <c r="A36" s="46" t="s">
        <v>30</v>
      </c>
      <c r="B36" s="49">
        <v>4210</v>
      </c>
      <c r="C36" s="50" t="s">
        <v>20</v>
      </c>
      <c r="D36" s="51">
        <v>50000</v>
      </c>
      <c r="E36" s="52"/>
      <c r="F36" s="51">
        <v>30000</v>
      </c>
      <c r="G36" s="52"/>
    </row>
    <row r="37" spans="1:7" s="36" customFormat="1" ht="12.75" customHeight="1" hidden="1">
      <c r="A37" s="46" t="s">
        <v>30</v>
      </c>
      <c r="B37" s="49">
        <v>4220</v>
      </c>
      <c r="C37" s="50" t="s">
        <v>21</v>
      </c>
      <c r="D37" s="51"/>
      <c r="E37" s="52"/>
      <c r="F37" s="51"/>
      <c r="G37" s="52"/>
    </row>
    <row r="38" spans="1:7" s="36" customFormat="1" ht="12.75" customHeight="1" hidden="1">
      <c r="A38" s="46" t="s">
        <v>30</v>
      </c>
      <c r="B38" s="49">
        <v>4240</v>
      </c>
      <c r="C38" s="50" t="s">
        <v>22</v>
      </c>
      <c r="D38" s="51"/>
      <c r="E38" s="52"/>
      <c r="F38" s="51"/>
      <c r="G38" s="52"/>
    </row>
    <row r="39" spans="1:7" s="36" customFormat="1" ht="12.75" customHeight="1" hidden="1">
      <c r="A39" s="46" t="s">
        <v>30</v>
      </c>
      <c r="B39" s="49">
        <v>4260</v>
      </c>
      <c r="C39" s="50" t="s">
        <v>23</v>
      </c>
      <c r="D39" s="51"/>
      <c r="E39" s="52"/>
      <c r="F39" s="51"/>
      <c r="G39" s="52"/>
    </row>
    <row r="40" spans="1:7" s="36" customFormat="1" ht="12.75" customHeight="1">
      <c r="A40" s="46" t="s">
        <v>30</v>
      </c>
      <c r="B40" s="49">
        <v>4270</v>
      </c>
      <c r="C40" s="50" t="s">
        <v>24</v>
      </c>
      <c r="D40" s="332">
        <v>620000</v>
      </c>
      <c r="E40" s="52"/>
      <c r="F40" s="51">
        <v>500000</v>
      </c>
      <c r="G40" s="52"/>
    </row>
    <row r="41" spans="1:7" s="36" customFormat="1" ht="12.75" customHeight="1" hidden="1">
      <c r="A41" s="46" t="s">
        <v>30</v>
      </c>
      <c r="B41" s="49">
        <v>4280</v>
      </c>
      <c r="C41" s="50" t="s">
        <v>281</v>
      </c>
      <c r="D41" s="51"/>
      <c r="E41" s="52"/>
      <c r="F41" s="51"/>
      <c r="G41" s="52"/>
    </row>
    <row r="42" spans="1:7" s="45" customFormat="1" ht="12.75" customHeight="1">
      <c r="A42" s="46" t="s">
        <v>30</v>
      </c>
      <c r="B42" s="49">
        <v>4300</v>
      </c>
      <c r="C42" s="53" t="s">
        <v>25</v>
      </c>
      <c r="D42" s="42">
        <v>500000</v>
      </c>
      <c r="E42" s="43"/>
      <c r="F42" s="42">
        <v>300000</v>
      </c>
      <c r="G42" s="43"/>
    </row>
    <row r="43" spans="1:7" s="45" customFormat="1" ht="12.75" customHeight="1" hidden="1">
      <c r="A43" s="46" t="s">
        <v>30</v>
      </c>
      <c r="B43" s="49">
        <v>4308</v>
      </c>
      <c r="C43" s="53" t="s">
        <v>25</v>
      </c>
      <c r="D43" s="42"/>
      <c r="E43" s="43"/>
      <c r="F43" s="42"/>
      <c r="G43" s="43"/>
    </row>
    <row r="44" spans="1:7" s="45" customFormat="1" ht="12.75" customHeight="1" hidden="1">
      <c r="A44" s="46" t="s">
        <v>30</v>
      </c>
      <c r="B44" s="49">
        <v>4309</v>
      </c>
      <c r="C44" s="53" t="s">
        <v>25</v>
      </c>
      <c r="D44" s="42"/>
      <c r="E44" s="43"/>
      <c r="F44" s="42"/>
      <c r="G44" s="43"/>
    </row>
    <row r="45" spans="1:7" s="45" customFormat="1" ht="12.75" customHeight="1" hidden="1">
      <c r="A45" s="46" t="s">
        <v>30</v>
      </c>
      <c r="B45" s="49">
        <v>4330</v>
      </c>
      <c r="C45" s="53" t="s">
        <v>37</v>
      </c>
      <c r="D45" s="42"/>
      <c r="E45" s="43"/>
      <c r="F45" s="42"/>
      <c r="G45" s="43"/>
    </row>
    <row r="46" spans="1:7" s="45" customFormat="1" ht="12.75" customHeight="1" hidden="1">
      <c r="A46" s="46" t="s">
        <v>30</v>
      </c>
      <c r="B46" s="49">
        <v>4350</v>
      </c>
      <c r="C46" s="53" t="s">
        <v>40</v>
      </c>
      <c r="D46" s="42"/>
      <c r="E46" s="43"/>
      <c r="F46" s="42"/>
      <c r="G46" s="43"/>
    </row>
    <row r="47" spans="1:7" s="45" customFormat="1" ht="12.75" customHeight="1" hidden="1">
      <c r="A47" s="46" t="s">
        <v>30</v>
      </c>
      <c r="B47" s="49">
        <v>4360</v>
      </c>
      <c r="C47" s="53" t="s">
        <v>265</v>
      </c>
      <c r="D47" s="42"/>
      <c r="E47" s="43"/>
      <c r="F47" s="42"/>
      <c r="G47" s="43"/>
    </row>
    <row r="48" spans="1:7" s="45" customFormat="1" ht="12.75" customHeight="1" hidden="1">
      <c r="A48" s="46" t="s">
        <v>30</v>
      </c>
      <c r="B48" s="49">
        <v>4370</v>
      </c>
      <c r="C48" s="53" t="s">
        <v>266</v>
      </c>
      <c r="D48" s="42"/>
      <c r="E48" s="43"/>
      <c r="F48" s="42"/>
      <c r="G48" s="43"/>
    </row>
    <row r="49" spans="1:7" s="45" customFormat="1" ht="12.75" customHeight="1">
      <c r="A49" s="46" t="s">
        <v>30</v>
      </c>
      <c r="B49" s="49">
        <v>4390</v>
      </c>
      <c r="C49" s="53" t="s">
        <v>267</v>
      </c>
      <c r="D49" s="42">
        <v>10000</v>
      </c>
      <c r="E49" s="43"/>
      <c r="F49" s="42"/>
      <c r="G49" s="43"/>
    </row>
    <row r="50" spans="1:7" s="45" customFormat="1" ht="12.75" customHeight="1" hidden="1">
      <c r="A50" s="46" t="s">
        <v>30</v>
      </c>
      <c r="B50" s="49">
        <v>4400</v>
      </c>
      <c r="C50" s="53" t="s">
        <v>268</v>
      </c>
      <c r="D50" s="42"/>
      <c r="E50" s="43"/>
      <c r="F50" s="42"/>
      <c r="G50" s="43"/>
    </row>
    <row r="51" spans="1:7" s="36" customFormat="1" ht="12.75" customHeight="1" hidden="1">
      <c r="A51" s="46" t="s">
        <v>30</v>
      </c>
      <c r="B51" s="49">
        <v>4410</v>
      </c>
      <c r="C51" s="50" t="s">
        <v>6</v>
      </c>
      <c r="D51" s="51"/>
      <c r="E51" s="52"/>
      <c r="F51" s="51"/>
      <c r="G51" s="52"/>
    </row>
    <row r="52" spans="1:7" s="36" customFormat="1" ht="12.75" customHeight="1" hidden="1">
      <c r="A52" s="46" t="s">
        <v>30</v>
      </c>
      <c r="B52" s="49">
        <v>4420</v>
      </c>
      <c r="C52" s="50" t="s">
        <v>7</v>
      </c>
      <c r="D52" s="51"/>
      <c r="E52" s="52"/>
      <c r="F52" s="51"/>
      <c r="G52" s="52"/>
    </row>
    <row r="53" spans="1:7" s="45" customFormat="1" ht="12.75" customHeight="1" hidden="1">
      <c r="A53" s="46" t="s">
        <v>30</v>
      </c>
      <c r="B53" s="49">
        <v>4430</v>
      </c>
      <c r="C53" s="53" t="s">
        <v>8</v>
      </c>
      <c r="D53" s="42"/>
      <c r="E53" s="43"/>
      <c r="F53" s="42"/>
      <c r="G53" s="43"/>
    </row>
    <row r="54" spans="1:7" s="36" customFormat="1" ht="12.75" customHeight="1" hidden="1">
      <c r="A54" s="46" t="s">
        <v>30</v>
      </c>
      <c r="B54" s="49">
        <v>4440</v>
      </c>
      <c r="C54" s="50" t="s">
        <v>26</v>
      </c>
      <c r="D54" s="51"/>
      <c r="E54" s="52"/>
      <c r="F54" s="51"/>
      <c r="G54" s="52"/>
    </row>
    <row r="55" spans="1:7" s="36" customFormat="1" ht="12.75" customHeight="1" hidden="1">
      <c r="A55" s="46" t="s">
        <v>30</v>
      </c>
      <c r="B55" s="49">
        <v>4520</v>
      </c>
      <c r="C55" s="94" t="s">
        <v>306</v>
      </c>
      <c r="D55" s="51"/>
      <c r="E55" s="52"/>
      <c r="F55" s="51"/>
      <c r="G55" s="52"/>
    </row>
    <row r="56" spans="1:7" s="36" customFormat="1" ht="12.75" customHeight="1" hidden="1">
      <c r="A56" s="46" t="s">
        <v>30</v>
      </c>
      <c r="B56" s="49">
        <v>4580</v>
      </c>
      <c r="C56" s="50" t="s">
        <v>27</v>
      </c>
      <c r="D56" s="51"/>
      <c r="E56" s="52"/>
      <c r="F56" s="51"/>
      <c r="G56" s="52"/>
    </row>
    <row r="57" spans="1:7" s="36" customFormat="1" ht="12.75" customHeight="1" hidden="1">
      <c r="A57" s="46" t="s">
        <v>30</v>
      </c>
      <c r="B57" s="49">
        <v>4700</v>
      </c>
      <c r="C57" s="54" t="s">
        <v>269</v>
      </c>
      <c r="D57" s="51"/>
      <c r="E57" s="52"/>
      <c r="F57" s="51"/>
      <c r="G57" s="52"/>
    </row>
    <row r="58" spans="1:7" s="45" customFormat="1" ht="24.75" customHeight="1" hidden="1">
      <c r="A58" s="39" t="s">
        <v>30</v>
      </c>
      <c r="B58" s="64">
        <v>4740</v>
      </c>
      <c r="C58" s="55" t="s">
        <v>282</v>
      </c>
      <c r="D58" s="42"/>
      <c r="E58" s="43"/>
      <c r="F58" s="42"/>
      <c r="G58" s="43"/>
    </row>
    <row r="59" spans="1:7" s="45" customFormat="1" ht="12.75" customHeight="1" hidden="1">
      <c r="A59" s="46" t="s">
        <v>30</v>
      </c>
      <c r="B59" s="49">
        <v>4750</v>
      </c>
      <c r="C59" s="55" t="s">
        <v>270</v>
      </c>
      <c r="D59" s="42"/>
      <c r="E59" s="43"/>
      <c r="F59" s="42"/>
      <c r="G59" s="43"/>
    </row>
    <row r="60" spans="1:7" s="36" customFormat="1" ht="12.75" customHeight="1" hidden="1">
      <c r="A60" s="46" t="s">
        <v>30</v>
      </c>
      <c r="B60" s="49">
        <v>4810</v>
      </c>
      <c r="C60" s="50" t="s">
        <v>11</v>
      </c>
      <c r="D60" s="51"/>
      <c r="E60" s="52"/>
      <c r="F60" s="51"/>
      <c r="G60" s="52"/>
    </row>
    <row r="61" spans="1:7" s="36" customFormat="1" ht="12.75" customHeight="1">
      <c r="A61" s="46" t="s">
        <v>30</v>
      </c>
      <c r="B61" s="49">
        <v>6050</v>
      </c>
      <c r="C61" s="50" t="s">
        <v>28</v>
      </c>
      <c r="D61" s="51">
        <v>3973586</v>
      </c>
      <c r="E61" s="52"/>
      <c r="F61" s="51">
        <v>70000</v>
      </c>
      <c r="G61" s="52"/>
    </row>
    <row r="62" spans="1:7" s="36" customFormat="1" ht="12.75" customHeight="1" hidden="1">
      <c r="A62" s="46" t="s">
        <v>30</v>
      </c>
      <c r="B62" s="49">
        <v>6058</v>
      </c>
      <c r="C62" s="50" t="s">
        <v>283</v>
      </c>
      <c r="D62" s="51"/>
      <c r="E62" s="52"/>
      <c r="F62" s="51"/>
      <c r="G62" s="52"/>
    </row>
    <row r="63" spans="1:7" s="36" customFormat="1" ht="12.75" customHeight="1" hidden="1">
      <c r="A63" s="46" t="s">
        <v>30</v>
      </c>
      <c r="B63" s="49">
        <v>6059</v>
      </c>
      <c r="C63" s="50" t="s">
        <v>28</v>
      </c>
      <c r="D63" s="51"/>
      <c r="E63" s="52"/>
      <c r="F63" s="51"/>
      <c r="G63" s="52"/>
    </row>
    <row r="64" spans="1:7" s="36" customFormat="1" ht="12.75" customHeight="1" hidden="1">
      <c r="A64" s="46" t="s">
        <v>30</v>
      </c>
      <c r="B64" s="49">
        <v>6060</v>
      </c>
      <c r="C64" s="50" t="s">
        <v>29</v>
      </c>
      <c r="D64" s="51"/>
      <c r="E64" s="52"/>
      <c r="F64" s="51"/>
      <c r="G64" s="52"/>
    </row>
    <row r="65" spans="1:7" s="36" customFormat="1" ht="12.75" customHeight="1" hidden="1">
      <c r="A65" s="46" t="s">
        <v>30</v>
      </c>
      <c r="B65" s="49">
        <v>6130</v>
      </c>
      <c r="C65" s="50" t="s">
        <v>284</v>
      </c>
      <c r="D65" s="51"/>
      <c r="E65" s="52"/>
      <c r="F65" s="51"/>
      <c r="G65" s="52"/>
    </row>
    <row r="66" spans="1:7" s="45" customFormat="1" ht="37.5" customHeight="1" hidden="1">
      <c r="A66" s="39" t="s">
        <v>30</v>
      </c>
      <c r="B66" s="40">
        <v>6210</v>
      </c>
      <c r="C66" s="41" t="s">
        <v>331</v>
      </c>
      <c r="D66" s="42"/>
      <c r="E66" s="43"/>
      <c r="F66" s="42"/>
      <c r="G66" s="43"/>
    </row>
    <row r="67" spans="1:7" s="45" customFormat="1" ht="37.5" customHeight="1" hidden="1">
      <c r="A67" s="39" t="s">
        <v>30</v>
      </c>
      <c r="B67" s="40">
        <v>6230</v>
      </c>
      <c r="C67" s="41" t="s">
        <v>307</v>
      </c>
      <c r="D67" s="42"/>
      <c r="E67" s="43"/>
      <c r="F67" s="42"/>
      <c r="G67" s="43"/>
    </row>
    <row r="68" spans="1:7" s="45" customFormat="1" ht="37.5" customHeight="1" hidden="1">
      <c r="A68" s="39" t="s">
        <v>30</v>
      </c>
      <c r="B68" s="40">
        <v>6300</v>
      </c>
      <c r="C68" s="41" t="s">
        <v>125</v>
      </c>
      <c r="D68" s="42"/>
      <c r="E68" s="43"/>
      <c r="F68" s="42"/>
      <c r="G68" s="43"/>
    </row>
    <row r="69" spans="1:7" s="45" customFormat="1" ht="37.5" customHeight="1" hidden="1">
      <c r="A69" s="39" t="s">
        <v>30</v>
      </c>
      <c r="B69" s="40">
        <v>6610</v>
      </c>
      <c r="C69" s="41" t="s">
        <v>285</v>
      </c>
      <c r="D69" s="42"/>
      <c r="E69" s="43"/>
      <c r="F69" s="42"/>
      <c r="G69" s="43"/>
    </row>
    <row r="70" spans="1:7" s="45" customFormat="1" ht="37.5" customHeight="1" hidden="1">
      <c r="A70" s="39" t="s">
        <v>30</v>
      </c>
      <c r="B70" s="40">
        <v>6620</v>
      </c>
      <c r="C70" s="41" t="s">
        <v>286</v>
      </c>
      <c r="D70" s="42"/>
      <c r="E70" s="43"/>
      <c r="F70" s="42"/>
      <c r="G70" s="43"/>
    </row>
    <row r="71" spans="1:7" s="45" customFormat="1" ht="37.5" customHeight="1" hidden="1">
      <c r="A71" s="39" t="s">
        <v>30</v>
      </c>
      <c r="B71" s="40">
        <v>6630</v>
      </c>
      <c r="C71" s="41" t="s">
        <v>287</v>
      </c>
      <c r="D71" s="42"/>
      <c r="E71" s="43"/>
      <c r="F71" s="42"/>
      <c r="G71" s="43"/>
    </row>
    <row r="72" spans="1:7" s="36" customFormat="1" ht="12.75" customHeight="1" hidden="1">
      <c r="A72" s="46" t="s">
        <v>30</v>
      </c>
      <c r="B72" s="49">
        <v>8550</v>
      </c>
      <c r="C72" s="50" t="s">
        <v>41</v>
      </c>
      <c r="D72" s="51"/>
      <c r="E72" s="52"/>
      <c r="F72" s="51"/>
      <c r="G72" s="52"/>
    </row>
    <row r="73" spans="1:7" s="60" customFormat="1" ht="15" customHeight="1">
      <c r="A73" s="56"/>
      <c r="B73" s="56"/>
      <c r="C73" s="57" t="s">
        <v>12</v>
      </c>
      <c r="D73" s="58">
        <f>SUM(D13:D72)</f>
        <v>5163586</v>
      </c>
      <c r="E73" s="58">
        <f>SUM(E13:E72)</f>
        <v>0</v>
      </c>
      <c r="F73" s="58">
        <f>SUM(F13:F72)</f>
        <v>910000</v>
      </c>
      <c r="G73" s="58">
        <f>SUM(G13:G72)</f>
        <v>0</v>
      </c>
    </row>
    <row r="74" spans="1:7" ht="24" customHeight="1">
      <c r="A74" s="60"/>
      <c r="B74" s="60"/>
      <c r="C74" s="62" t="s">
        <v>55</v>
      </c>
      <c r="D74" s="72">
        <f>'600.60004'!D73+'600.60013'!D73+'600.60014'!D73+'600.60016'!D73</f>
        <v>7590336</v>
      </c>
      <c r="E74" s="72">
        <f>'600.60004'!E73+'600.60013'!E73+'600.60014'!E73+'600.60016'!E73</f>
        <v>0</v>
      </c>
      <c r="F74" s="72">
        <f>'600.60004'!F73+'600.60013'!F73+'600.60014'!F73+'600.60016'!F73</f>
        <v>3470000</v>
      </c>
      <c r="G74" s="72">
        <f>'600.60004'!G73+'600.60013'!G73+'600.60014'!G73+'600.60016'!G73</f>
        <v>0</v>
      </c>
    </row>
  </sheetData>
  <sheetProtection/>
  <mergeCells count="2">
    <mergeCell ref="D10:E10"/>
    <mergeCell ref="F10:G10"/>
  </mergeCells>
  <printOptions/>
  <pageMargins left="0.75" right="0.75" top="1" bottom="1" header="0.5" footer="0.5"/>
  <pageSetup horizontalDpi="360" verticalDpi="360" orientation="portrait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74"/>
  <sheetViews>
    <sheetView view="pageBreakPreview" zoomScaleSheetLayoutView="100" zoomScalePageLayoutView="0" workbookViewId="0" topLeftCell="A2">
      <selection activeCell="L78" sqref="L78"/>
    </sheetView>
  </sheetViews>
  <sheetFormatPr defaultColWidth="9.00390625" defaultRowHeight="12.75"/>
  <cols>
    <col min="1" max="1" width="3.875" style="63" customWidth="1"/>
    <col min="2" max="2" width="5.25390625" style="63" customWidth="1"/>
    <col min="3" max="3" width="51.375" style="63" customWidth="1"/>
    <col min="4" max="4" width="11.125" style="63" customWidth="1"/>
    <col min="5" max="5" width="10.75390625" style="63" customWidth="1"/>
    <col min="6" max="6" width="11.125" style="63" hidden="1" customWidth="1"/>
    <col min="7" max="7" width="10.75390625" style="63" hidden="1" customWidth="1"/>
    <col min="8" max="8" width="3.375" style="63" customWidth="1"/>
    <col min="9" max="9" width="2.875" style="63" customWidth="1"/>
    <col min="10" max="10" width="3.875" style="63" customWidth="1"/>
    <col min="11" max="16384" width="9.125" style="63" customWidth="1"/>
  </cols>
  <sheetData>
    <row r="1" s="26" customFormat="1" ht="12.75" hidden="1"/>
    <row r="2" s="26" customFormat="1" ht="12.75">
      <c r="D2" s="34" t="str">
        <f>'010.01008'!D2</f>
        <v>Zał. Nr 2d</v>
      </c>
    </row>
    <row r="3" spans="1:3" s="36" customFormat="1" ht="27.75" customHeight="1">
      <c r="A3" s="35" t="str">
        <f>'010.01008'!A3</f>
        <v>Plan wydatków budżetu na 2014 r.</v>
      </c>
      <c r="B3" s="35"/>
      <c r="C3" s="35"/>
    </row>
    <row r="4" spans="4:5" s="36" customFormat="1" ht="12.75">
      <c r="D4" s="37" t="s">
        <v>135</v>
      </c>
      <c r="E4" s="36">
        <f>'600.60016'!E4+1</f>
        <v>11</v>
      </c>
    </row>
    <row r="5" spans="3:5" s="36" customFormat="1" ht="11.25" customHeight="1" hidden="1">
      <c r="C5" s="18"/>
      <c r="E5" s="36" t="s">
        <v>16</v>
      </c>
    </row>
    <row r="7" spans="1:3" s="36" customFormat="1" ht="12.75">
      <c r="A7" s="18" t="s">
        <v>0</v>
      </c>
      <c r="B7" s="18"/>
      <c r="C7" s="36" t="s">
        <v>293</v>
      </c>
    </row>
    <row r="9" spans="1:3" s="36" customFormat="1" ht="12.75">
      <c r="A9" s="18" t="s">
        <v>1</v>
      </c>
      <c r="B9" s="18"/>
      <c r="C9" s="36" t="s">
        <v>292</v>
      </c>
    </row>
    <row r="10" spans="4:7" s="36" customFormat="1" ht="12.75">
      <c r="D10" s="339" t="s">
        <v>15</v>
      </c>
      <c r="E10" s="339"/>
      <c r="F10" s="338" t="s">
        <v>332</v>
      </c>
      <c r="G10" s="338"/>
    </row>
    <row r="11" spans="4:7" s="36" customFormat="1" ht="12.75">
      <c r="D11" s="18" t="s">
        <v>13</v>
      </c>
      <c r="E11" s="97" t="s">
        <v>14</v>
      </c>
      <c r="F11" s="36" t="s">
        <v>13</v>
      </c>
      <c r="G11" s="38" t="s">
        <v>14</v>
      </c>
    </row>
    <row r="13" spans="1:7" s="45" customFormat="1" ht="37.5" customHeight="1" hidden="1">
      <c r="A13" s="39" t="s">
        <v>30</v>
      </c>
      <c r="B13" s="40">
        <v>2310</v>
      </c>
      <c r="C13" s="41" t="s">
        <v>31</v>
      </c>
      <c r="D13" s="42"/>
      <c r="E13" s="43"/>
      <c r="F13" s="42"/>
      <c r="G13" s="43"/>
    </row>
    <row r="14" spans="1:7" s="45" customFormat="1" ht="37.5" customHeight="1">
      <c r="A14" s="39" t="s">
        <v>30</v>
      </c>
      <c r="B14" s="40">
        <v>2320</v>
      </c>
      <c r="C14" s="41" t="s">
        <v>278</v>
      </c>
      <c r="D14" s="42">
        <v>20000</v>
      </c>
      <c r="E14" s="43"/>
      <c r="F14" s="42"/>
      <c r="G14" s="43"/>
    </row>
    <row r="15" spans="1:7" s="45" customFormat="1" ht="37.5" customHeight="1" hidden="1">
      <c r="A15" s="39" t="s">
        <v>30</v>
      </c>
      <c r="B15" s="40">
        <v>2330</v>
      </c>
      <c r="C15" s="41" t="s">
        <v>279</v>
      </c>
      <c r="D15" s="42"/>
      <c r="E15" s="43"/>
      <c r="F15" s="42"/>
      <c r="G15" s="43"/>
    </row>
    <row r="16" spans="1:7" s="45" customFormat="1" ht="12.75" customHeight="1" hidden="1">
      <c r="A16" s="46" t="s">
        <v>30</v>
      </c>
      <c r="B16" s="40">
        <v>2480</v>
      </c>
      <c r="C16" s="41" t="s">
        <v>124</v>
      </c>
      <c r="D16" s="42"/>
      <c r="E16" s="43"/>
      <c r="F16" s="42"/>
      <c r="G16" s="43"/>
    </row>
    <row r="17" spans="1:7" s="45" customFormat="1" ht="12.75" customHeight="1" hidden="1">
      <c r="A17" s="46" t="s">
        <v>30</v>
      </c>
      <c r="B17" s="40">
        <v>2560</v>
      </c>
      <c r="C17" s="41" t="s">
        <v>277</v>
      </c>
      <c r="D17" s="42"/>
      <c r="E17" s="43"/>
      <c r="F17" s="42"/>
      <c r="G17" s="43"/>
    </row>
    <row r="18" spans="1:7" s="45" customFormat="1" ht="12.75" customHeight="1" hidden="1">
      <c r="A18" s="46" t="s">
        <v>30</v>
      </c>
      <c r="B18" s="47">
        <v>2650</v>
      </c>
      <c r="C18" s="41" t="s">
        <v>35</v>
      </c>
      <c r="D18" s="42"/>
      <c r="E18" s="43"/>
      <c r="F18" s="42"/>
      <c r="G18" s="43"/>
    </row>
    <row r="19" spans="1:7" s="45" customFormat="1" ht="22.5" customHeight="1" hidden="1">
      <c r="A19" s="46" t="s">
        <v>30</v>
      </c>
      <c r="B19" s="40">
        <v>2710</v>
      </c>
      <c r="C19" s="41" t="s">
        <v>42</v>
      </c>
      <c r="D19" s="42"/>
      <c r="E19" s="43"/>
      <c r="F19" s="42"/>
      <c r="G19" s="43"/>
    </row>
    <row r="20" spans="1:7" s="45" customFormat="1" ht="25.5" customHeight="1" hidden="1">
      <c r="A20" s="39" t="s">
        <v>30</v>
      </c>
      <c r="B20" s="40">
        <v>2820</v>
      </c>
      <c r="C20" s="48" t="s">
        <v>280</v>
      </c>
      <c r="D20" s="42"/>
      <c r="E20" s="43"/>
      <c r="F20" s="42"/>
      <c r="G20" s="43"/>
    </row>
    <row r="21" spans="1:7" s="45" customFormat="1" ht="37.5" customHeight="1" hidden="1">
      <c r="A21" s="39" t="s">
        <v>30</v>
      </c>
      <c r="B21" s="40">
        <v>2830</v>
      </c>
      <c r="C21" s="48" t="s">
        <v>18</v>
      </c>
      <c r="D21" s="42"/>
      <c r="E21" s="43"/>
      <c r="F21" s="42"/>
      <c r="G21" s="43"/>
    </row>
    <row r="22" spans="1:7" s="45" customFormat="1" ht="12.75" customHeight="1" hidden="1">
      <c r="A22" s="46" t="s">
        <v>30</v>
      </c>
      <c r="B22" s="47">
        <v>2850</v>
      </c>
      <c r="C22" s="48" t="s">
        <v>33</v>
      </c>
      <c r="D22" s="42"/>
      <c r="E22" s="43"/>
      <c r="F22" s="42"/>
      <c r="G22" s="43"/>
    </row>
    <row r="23" spans="1:7" s="45" customFormat="1" ht="12.75" customHeight="1" hidden="1">
      <c r="A23" s="46" t="s">
        <v>30</v>
      </c>
      <c r="B23" s="47">
        <v>3000</v>
      </c>
      <c r="C23" s="48" t="s">
        <v>276</v>
      </c>
      <c r="D23" s="42"/>
      <c r="E23" s="43"/>
      <c r="F23" s="42"/>
      <c r="G23" s="43"/>
    </row>
    <row r="24" spans="1:7" s="36" customFormat="1" ht="12.75" customHeight="1" hidden="1">
      <c r="A24" s="46" t="s">
        <v>30</v>
      </c>
      <c r="B24" s="49">
        <v>3020</v>
      </c>
      <c r="C24" s="50" t="s">
        <v>38</v>
      </c>
      <c r="D24" s="51"/>
      <c r="E24" s="52"/>
      <c r="F24" s="51"/>
      <c r="G24" s="52"/>
    </row>
    <row r="25" spans="1:7" s="36" customFormat="1" ht="12.75" customHeight="1" hidden="1">
      <c r="A25" s="46" t="s">
        <v>30</v>
      </c>
      <c r="B25" s="49">
        <v>3030</v>
      </c>
      <c r="C25" s="50" t="s">
        <v>5</v>
      </c>
      <c r="D25" s="51"/>
      <c r="E25" s="52"/>
      <c r="F25" s="51"/>
      <c r="G25" s="52"/>
    </row>
    <row r="26" spans="1:7" s="36" customFormat="1" ht="12.75" customHeight="1" hidden="1">
      <c r="A26" s="46" t="s">
        <v>30</v>
      </c>
      <c r="B26" s="49">
        <v>3110</v>
      </c>
      <c r="C26" s="50" t="s">
        <v>4</v>
      </c>
      <c r="D26" s="51"/>
      <c r="E26" s="52"/>
      <c r="F26" s="51"/>
      <c r="G26" s="52"/>
    </row>
    <row r="27" spans="1:7" s="36" customFormat="1" ht="12.75" customHeight="1" hidden="1">
      <c r="A27" s="46" t="s">
        <v>30</v>
      </c>
      <c r="B27" s="49">
        <v>3240</v>
      </c>
      <c r="C27" s="50" t="s">
        <v>39</v>
      </c>
      <c r="D27" s="51"/>
      <c r="E27" s="52"/>
      <c r="F27" s="51"/>
      <c r="G27" s="52"/>
    </row>
    <row r="28" spans="1:7" s="36" customFormat="1" ht="12.75" customHeight="1" hidden="1">
      <c r="A28" s="46" t="s">
        <v>30</v>
      </c>
      <c r="B28" s="49">
        <v>3260</v>
      </c>
      <c r="C28" s="50" t="s">
        <v>305</v>
      </c>
      <c r="D28" s="51"/>
      <c r="E28" s="52"/>
      <c r="F28" s="51"/>
      <c r="G28" s="52"/>
    </row>
    <row r="29" spans="1:7" s="36" customFormat="1" ht="12.75" customHeight="1" hidden="1">
      <c r="A29" s="46" t="s">
        <v>30</v>
      </c>
      <c r="B29" s="49">
        <v>4010</v>
      </c>
      <c r="C29" s="50" t="s">
        <v>2</v>
      </c>
      <c r="D29" s="51"/>
      <c r="E29" s="52"/>
      <c r="F29" s="51"/>
      <c r="G29" s="52"/>
    </row>
    <row r="30" spans="1:7" s="36" customFormat="1" ht="12.75" customHeight="1" hidden="1">
      <c r="A30" s="46" t="s">
        <v>30</v>
      </c>
      <c r="B30" s="49">
        <v>4040</v>
      </c>
      <c r="C30" s="50" t="s">
        <v>3</v>
      </c>
      <c r="D30" s="51"/>
      <c r="E30" s="52"/>
      <c r="F30" s="51"/>
      <c r="G30" s="52"/>
    </row>
    <row r="31" spans="1:7" s="36" customFormat="1" ht="12.75" customHeight="1" hidden="1">
      <c r="A31" s="46" t="s">
        <v>30</v>
      </c>
      <c r="B31" s="49">
        <v>4110</v>
      </c>
      <c r="C31" s="50" t="s">
        <v>9</v>
      </c>
      <c r="D31" s="51"/>
      <c r="E31" s="52"/>
      <c r="F31" s="51"/>
      <c r="G31" s="52"/>
    </row>
    <row r="32" spans="1:7" s="36" customFormat="1" ht="12.75" customHeight="1" hidden="1">
      <c r="A32" s="46" t="s">
        <v>30</v>
      </c>
      <c r="B32" s="49">
        <v>4120</v>
      </c>
      <c r="C32" s="50" t="s">
        <v>10</v>
      </c>
      <c r="D32" s="51"/>
      <c r="E32" s="52"/>
      <c r="F32" s="51"/>
      <c r="G32" s="52"/>
    </row>
    <row r="33" spans="1:7" s="36" customFormat="1" ht="12.75" customHeight="1" hidden="1">
      <c r="A33" s="46" t="s">
        <v>30</v>
      </c>
      <c r="B33" s="49">
        <v>4130</v>
      </c>
      <c r="C33" s="50" t="s">
        <v>19</v>
      </c>
      <c r="D33" s="51"/>
      <c r="E33" s="52"/>
      <c r="F33" s="51"/>
      <c r="G33" s="52"/>
    </row>
    <row r="34" spans="1:7" s="36" customFormat="1" ht="12.75" customHeight="1" hidden="1">
      <c r="A34" s="46" t="s">
        <v>30</v>
      </c>
      <c r="B34" s="49">
        <v>4140</v>
      </c>
      <c r="C34" s="50" t="s">
        <v>32</v>
      </c>
      <c r="D34" s="51"/>
      <c r="E34" s="52"/>
      <c r="F34" s="51"/>
      <c r="G34" s="52"/>
    </row>
    <row r="35" spans="1:7" s="36" customFormat="1" ht="12.75" customHeight="1" hidden="1">
      <c r="A35" s="46" t="s">
        <v>30</v>
      </c>
      <c r="B35" s="49">
        <v>4170</v>
      </c>
      <c r="C35" s="50" t="s">
        <v>36</v>
      </c>
      <c r="D35" s="51"/>
      <c r="E35" s="52"/>
      <c r="F35" s="51"/>
      <c r="G35" s="52"/>
    </row>
    <row r="36" spans="1:7" s="36" customFormat="1" ht="12.75" customHeight="1" hidden="1">
      <c r="A36" s="46" t="s">
        <v>30</v>
      </c>
      <c r="B36" s="49">
        <v>4210</v>
      </c>
      <c r="C36" s="50" t="s">
        <v>20</v>
      </c>
      <c r="D36" s="51"/>
      <c r="E36" s="52"/>
      <c r="F36" s="51"/>
      <c r="G36" s="52"/>
    </row>
    <row r="37" spans="1:7" s="36" customFormat="1" ht="12.75" customHeight="1" hidden="1">
      <c r="A37" s="46" t="s">
        <v>30</v>
      </c>
      <c r="B37" s="49">
        <v>4220</v>
      </c>
      <c r="C37" s="50" t="s">
        <v>21</v>
      </c>
      <c r="D37" s="51"/>
      <c r="E37" s="52"/>
      <c r="F37" s="51"/>
      <c r="G37" s="52"/>
    </row>
    <row r="38" spans="1:7" s="36" customFormat="1" ht="12.75" customHeight="1" hidden="1">
      <c r="A38" s="46" t="s">
        <v>30</v>
      </c>
      <c r="B38" s="49">
        <v>4240</v>
      </c>
      <c r="C38" s="50" t="s">
        <v>22</v>
      </c>
      <c r="D38" s="51"/>
      <c r="E38" s="52"/>
      <c r="F38" s="51"/>
      <c r="G38" s="52"/>
    </row>
    <row r="39" spans="1:7" s="36" customFormat="1" ht="12.75" customHeight="1" hidden="1">
      <c r="A39" s="46" t="s">
        <v>30</v>
      </c>
      <c r="B39" s="49">
        <v>4260</v>
      </c>
      <c r="C39" s="50" t="s">
        <v>23</v>
      </c>
      <c r="D39" s="51"/>
      <c r="E39" s="52"/>
      <c r="F39" s="51"/>
      <c r="G39" s="52"/>
    </row>
    <row r="40" spans="1:7" s="36" customFormat="1" ht="12.75" customHeight="1" hidden="1">
      <c r="A40" s="46" t="s">
        <v>30</v>
      </c>
      <c r="B40" s="49">
        <v>4270</v>
      </c>
      <c r="C40" s="50" t="s">
        <v>24</v>
      </c>
      <c r="D40" s="51"/>
      <c r="E40" s="52"/>
      <c r="F40" s="51"/>
      <c r="G40" s="52"/>
    </row>
    <row r="41" spans="1:7" s="36" customFormat="1" ht="12.75" customHeight="1" hidden="1">
      <c r="A41" s="46" t="s">
        <v>30</v>
      </c>
      <c r="B41" s="49">
        <v>4280</v>
      </c>
      <c r="C41" s="50" t="s">
        <v>281</v>
      </c>
      <c r="D41" s="51"/>
      <c r="E41" s="52"/>
      <c r="F41" s="51"/>
      <c r="G41" s="52"/>
    </row>
    <row r="42" spans="1:7" s="45" customFormat="1" ht="12.75" customHeight="1" hidden="1">
      <c r="A42" s="46" t="s">
        <v>30</v>
      </c>
      <c r="B42" s="49">
        <v>4300</v>
      </c>
      <c r="C42" s="53" t="s">
        <v>25</v>
      </c>
      <c r="D42" s="42"/>
      <c r="E42" s="43"/>
      <c r="F42" s="42"/>
      <c r="G42" s="43"/>
    </row>
    <row r="43" spans="1:7" s="45" customFormat="1" ht="12.75" customHeight="1" hidden="1">
      <c r="A43" s="46" t="s">
        <v>30</v>
      </c>
      <c r="B43" s="49">
        <v>4308</v>
      </c>
      <c r="C43" s="53" t="s">
        <v>25</v>
      </c>
      <c r="D43" s="42"/>
      <c r="E43" s="43"/>
      <c r="F43" s="42"/>
      <c r="G43" s="43"/>
    </row>
    <row r="44" spans="1:7" s="45" customFormat="1" ht="12.75" customHeight="1" hidden="1">
      <c r="A44" s="46" t="s">
        <v>30</v>
      </c>
      <c r="B44" s="49">
        <v>4309</v>
      </c>
      <c r="C44" s="53" t="s">
        <v>25</v>
      </c>
      <c r="D44" s="42"/>
      <c r="E44" s="43"/>
      <c r="F44" s="42"/>
      <c r="G44" s="43"/>
    </row>
    <row r="45" spans="1:7" s="45" customFormat="1" ht="12.75" customHeight="1" hidden="1">
      <c r="A45" s="46" t="s">
        <v>30</v>
      </c>
      <c r="B45" s="49">
        <v>4330</v>
      </c>
      <c r="C45" s="53" t="s">
        <v>37</v>
      </c>
      <c r="D45" s="42"/>
      <c r="E45" s="43"/>
      <c r="F45" s="42"/>
      <c r="G45" s="43"/>
    </row>
    <row r="46" spans="1:7" s="45" customFormat="1" ht="12.75" customHeight="1" hidden="1">
      <c r="A46" s="46" t="s">
        <v>30</v>
      </c>
      <c r="B46" s="49">
        <v>4350</v>
      </c>
      <c r="C46" s="53" t="s">
        <v>40</v>
      </c>
      <c r="D46" s="42"/>
      <c r="E46" s="43"/>
      <c r="F46" s="42"/>
      <c r="G46" s="43"/>
    </row>
    <row r="47" spans="1:7" s="45" customFormat="1" ht="12.75" customHeight="1" hidden="1">
      <c r="A47" s="46" t="s">
        <v>30</v>
      </c>
      <c r="B47" s="49">
        <v>4360</v>
      </c>
      <c r="C47" s="53" t="s">
        <v>265</v>
      </c>
      <c r="D47" s="42"/>
      <c r="E47" s="43"/>
      <c r="F47" s="42"/>
      <c r="G47" s="43"/>
    </row>
    <row r="48" spans="1:7" s="45" customFormat="1" ht="12.75" customHeight="1" hidden="1">
      <c r="A48" s="46" t="s">
        <v>30</v>
      </c>
      <c r="B48" s="49">
        <v>4370</v>
      </c>
      <c r="C48" s="53" t="s">
        <v>266</v>
      </c>
      <c r="D48" s="42"/>
      <c r="E48" s="43"/>
      <c r="F48" s="42"/>
      <c r="G48" s="43"/>
    </row>
    <row r="49" spans="1:7" s="45" customFormat="1" ht="12.75" customHeight="1" hidden="1">
      <c r="A49" s="46" t="s">
        <v>30</v>
      </c>
      <c r="B49" s="49">
        <v>4390</v>
      </c>
      <c r="C49" s="53" t="s">
        <v>267</v>
      </c>
      <c r="D49" s="42"/>
      <c r="E49" s="43"/>
      <c r="F49" s="42"/>
      <c r="G49" s="43"/>
    </row>
    <row r="50" spans="1:7" s="45" customFormat="1" ht="12.75" customHeight="1" hidden="1">
      <c r="A50" s="46" t="s">
        <v>30</v>
      </c>
      <c r="B50" s="49">
        <v>4400</v>
      </c>
      <c r="C50" s="53" t="s">
        <v>268</v>
      </c>
      <c r="D50" s="42"/>
      <c r="E50" s="43"/>
      <c r="F50" s="42"/>
      <c r="G50" s="43"/>
    </row>
    <row r="51" spans="1:7" s="36" customFormat="1" ht="12.75" customHeight="1" hidden="1">
      <c r="A51" s="46" t="s">
        <v>30</v>
      </c>
      <c r="B51" s="49">
        <v>4410</v>
      </c>
      <c r="C51" s="50" t="s">
        <v>6</v>
      </c>
      <c r="D51" s="51"/>
      <c r="E51" s="52"/>
      <c r="F51" s="51"/>
      <c r="G51" s="52"/>
    </row>
    <row r="52" spans="1:7" s="36" customFormat="1" ht="12.75" customHeight="1" hidden="1">
      <c r="A52" s="46" t="s">
        <v>30</v>
      </c>
      <c r="B52" s="49">
        <v>4420</v>
      </c>
      <c r="C52" s="50" t="s">
        <v>7</v>
      </c>
      <c r="D52" s="51"/>
      <c r="E52" s="52"/>
      <c r="F52" s="51"/>
      <c r="G52" s="52"/>
    </row>
    <row r="53" spans="1:7" s="45" customFormat="1" ht="12.75" customHeight="1" hidden="1">
      <c r="A53" s="46" t="s">
        <v>30</v>
      </c>
      <c r="B53" s="49">
        <v>4430</v>
      </c>
      <c r="C53" s="53" t="s">
        <v>8</v>
      </c>
      <c r="D53" s="42"/>
      <c r="E53" s="43"/>
      <c r="F53" s="42"/>
      <c r="G53" s="43"/>
    </row>
    <row r="54" spans="1:7" s="36" customFormat="1" ht="12.75" customHeight="1" hidden="1">
      <c r="A54" s="46" t="s">
        <v>30</v>
      </c>
      <c r="B54" s="49">
        <v>4440</v>
      </c>
      <c r="C54" s="50" t="s">
        <v>26</v>
      </c>
      <c r="D54" s="51"/>
      <c r="E54" s="52"/>
      <c r="F54" s="51"/>
      <c r="G54" s="52"/>
    </row>
    <row r="55" spans="1:7" s="36" customFormat="1" ht="12.75" customHeight="1" hidden="1">
      <c r="A55" s="46" t="s">
        <v>30</v>
      </c>
      <c r="B55" s="49">
        <v>4520</v>
      </c>
      <c r="C55" s="94" t="s">
        <v>306</v>
      </c>
      <c r="D55" s="51"/>
      <c r="E55" s="52"/>
      <c r="F55" s="51"/>
      <c r="G55" s="52"/>
    </row>
    <row r="56" spans="1:7" s="36" customFormat="1" ht="12.75" customHeight="1" hidden="1">
      <c r="A56" s="46" t="s">
        <v>30</v>
      </c>
      <c r="B56" s="49">
        <v>4580</v>
      </c>
      <c r="C56" s="50" t="s">
        <v>27</v>
      </c>
      <c r="D56" s="51"/>
      <c r="E56" s="52"/>
      <c r="F56" s="51"/>
      <c r="G56" s="52"/>
    </row>
    <row r="57" spans="1:7" s="36" customFormat="1" ht="12.75" customHeight="1" hidden="1">
      <c r="A57" s="46" t="s">
        <v>30</v>
      </c>
      <c r="B57" s="49">
        <v>4700</v>
      </c>
      <c r="C57" s="54" t="s">
        <v>269</v>
      </c>
      <c r="D57" s="51"/>
      <c r="E57" s="52"/>
      <c r="F57" s="51"/>
      <c r="G57" s="52"/>
    </row>
    <row r="58" spans="1:7" s="45" customFormat="1" ht="24.75" customHeight="1" hidden="1">
      <c r="A58" s="39" t="s">
        <v>30</v>
      </c>
      <c r="B58" s="64">
        <v>4740</v>
      </c>
      <c r="C58" s="55" t="s">
        <v>282</v>
      </c>
      <c r="D58" s="42"/>
      <c r="E58" s="43"/>
      <c r="F58" s="42"/>
      <c r="G58" s="43"/>
    </row>
    <row r="59" spans="1:7" s="45" customFormat="1" ht="12.75" customHeight="1" hidden="1">
      <c r="A59" s="46" t="s">
        <v>30</v>
      </c>
      <c r="B59" s="49">
        <v>4750</v>
      </c>
      <c r="C59" s="55" t="s">
        <v>270</v>
      </c>
      <c r="D59" s="42"/>
      <c r="E59" s="43"/>
      <c r="F59" s="42"/>
      <c r="G59" s="43"/>
    </row>
    <row r="60" spans="1:7" s="36" customFormat="1" ht="12.75" customHeight="1" hidden="1">
      <c r="A60" s="46" t="s">
        <v>30</v>
      </c>
      <c r="B60" s="49">
        <v>4810</v>
      </c>
      <c r="C60" s="50" t="s">
        <v>11</v>
      </c>
      <c r="D60" s="51"/>
      <c r="E60" s="52"/>
      <c r="F60" s="51"/>
      <c r="G60" s="52"/>
    </row>
    <row r="61" spans="1:7" s="36" customFormat="1" ht="12.75" customHeight="1" hidden="1">
      <c r="A61" s="46" t="s">
        <v>30</v>
      </c>
      <c r="B61" s="49">
        <v>6050</v>
      </c>
      <c r="C61" s="50" t="s">
        <v>28</v>
      </c>
      <c r="D61" s="51"/>
      <c r="E61" s="52"/>
      <c r="F61" s="51"/>
      <c r="G61" s="52"/>
    </row>
    <row r="62" spans="1:7" s="36" customFormat="1" ht="12.75" customHeight="1" hidden="1">
      <c r="A62" s="46" t="s">
        <v>30</v>
      </c>
      <c r="B62" s="49">
        <v>6058</v>
      </c>
      <c r="C62" s="50" t="s">
        <v>283</v>
      </c>
      <c r="D62" s="51"/>
      <c r="E62" s="52"/>
      <c r="F62" s="51"/>
      <c r="G62" s="52"/>
    </row>
    <row r="63" spans="1:7" s="36" customFormat="1" ht="12.75" customHeight="1" hidden="1">
      <c r="A63" s="46" t="s">
        <v>30</v>
      </c>
      <c r="B63" s="49">
        <v>6059</v>
      </c>
      <c r="C63" s="50" t="s">
        <v>28</v>
      </c>
      <c r="D63" s="51"/>
      <c r="E63" s="52"/>
      <c r="F63" s="51"/>
      <c r="G63" s="52"/>
    </row>
    <row r="64" spans="1:7" s="36" customFormat="1" ht="12.75" customHeight="1" hidden="1">
      <c r="A64" s="46" t="s">
        <v>30</v>
      </c>
      <c r="B64" s="49">
        <v>6060</v>
      </c>
      <c r="C64" s="50" t="s">
        <v>29</v>
      </c>
      <c r="D64" s="51"/>
      <c r="E64" s="52"/>
      <c r="F64" s="51"/>
      <c r="G64" s="52"/>
    </row>
    <row r="65" spans="1:7" s="36" customFormat="1" ht="12.75" customHeight="1" hidden="1">
      <c r="A65" s="46" t="s">
        <v>30</v>
      </c>
      <c r="B65" s="49">
        <v>6130</v>
      </c>
      <c r="C65" s="50" t="s">
        <v>284</v>
      </c>
      <c r="D65" s="51"/>
      <c r="E65" s="52"/>
      <c r="F65" s="51"/>
      <c r="G65" s="52"/>
    </row>
    <row r="66" spans="1:7" s="45" customFormat="1" ht="37.5" customHeight="1" hidden="1">
      <c r="A66" s="39" t="s">
        <v>30</v>
      </c>
      <c r="B66" s="40">
        <v>6210</v>
      </c>
      <c r="C66" s="41" t="s">
        <v>331</v>
      </c>
      <c r="D66" s="42"/>
      <c r="E66" s="43"/>
      <c r="F66" s="42"/>
      <c r="G66" s="43"/>
    </row>
    <row r="67" spans="1:7" s="45" customFormat="1" ht="37.5" customHeight="1" hidden="1">
      <c r="A67" s="39" t="s">
        <v>30</v>
      </c>
      <c r="B67" s="40">
        <v>6230</v>
      </c>
      <c r="C67" s="41" t="s">
        <v>307</v>
      </c>
      <c r="D67" s="42"/>
      <c r="E67" s="43"/>
      <c r="F67" s="42"/>
      <c r="G67" s="43"/>
    </row>
    <row r="68" spans="1:7" s="45" customFormat="1" ht="37.5" customHeight="1" hidden="1">
      <c r="A68" s="39" t="s">
        <v>30</v>
      </c>
      <c r="B68" s="40">
        <v>6300</v>
      </c>
      <c r="C68" s="41" t="s">
        <v>125</v>
      </c>
      <c r="D68" s="42"/>
      <c r="E68" s="43"/>
      <c r="F68" s="42"/>
      <c r="G68" s="43"/>
    </row>
    <row r="69" spans="1:7" s="45" customFormat="1" ht="37.5" customHeight="1" hidden="1">
      <c r="A69" s="39" t="s">
        <v>30</v>
      </c>
      <c r="B69" s="40">
        <v>6610</v>
      </c>
      <c r="C69" s="41" t="s">
        <v>285</v>
      </c>
      <c r="D69" s="42"/>
      <c r="E69" s="43"/>
      <c r="F69" s="42"/>
      <c r="G69" s="43"/>
    </row>
    <row r="70" spans="1:7" s="45" customFormat="1" ht="37.5" customHeight="1" hidden="1">
      <c r="A70" s="39" t="s">
        <v>30</v>
      </c>
      <c r="B70" s="40">
        <v>6620</v>
      </c>
      <c r="C70" s="41" t="s">
        <v>286</v>
      </c>
      <c r="D70" s="42"/>
      <c r="E70" s="43"/>
      <c r="F70" s="42">
        <v>45000</v>
      </c>
      <c r="G70" s="43"/>
    </row>
    <row r="71" spans="1:7" s="45" customFormat="1" ht="37.5" customHeight="1" hidden="1">
      <c r="A71" s="39" t="s">
        <v>30</v>
      </c>
      <c r="B71" s="40">
        <v>6630</v>
      </c>
      <c r="C71" s="41" t="s">
        <v>287</v>
      </c>
      <c r="D71" s="42"/>
      <c r="E71" s="43"/>
      <c r="F71" s="42"/>
      <c r="G71" s="43"/>
    </row>
    <row r="72" spans="1:7" s="36" customFormat="1" ht="12.75" customHeight="1" hidden="1">
      <c r="A72" s="46" t="s">
        <v>30</v>
      </c>
      <c r="B72" s="49">
        <v>8550</v>
      </c>
      <c r="C72" s="50" t="s">
        <v>41</v>
      </c>
      <c r="D72" s="51"/>
      <c r="E72" s="52"/>
      <c r="F72" s="51"/>
      <c r="G72" s="52"/>
    </row>
    <row r="73" spans="1:7" s="60" customFormat="1" ht="15" customHeight="1">
      <c r="A73" s="56"/>
      <c r="B73" s="56"/>
      <c r="C73" s="57" t="s">
        <v>12</v>
      </c>
      <c r="D73" s="58">
        <f>SUM(D13:D72)</f>
        <v>20000</v>
      </c>
      <c r="E73" s="58">
        <f>SUM(E13:E72)</f>
        <v>0</v>
      </c>
      <c r="F73" s="58">
        <f>SUM(F13:F72)</f>
        <v>45000</v>
      </c>
      <c r="G73" s="58">
        <f>SUM(G13:G72)</f>
        <v>0</v>
      </c>
    </row>
    <row r="74" spans="1:7" ht="24" customHeight="1">
      <c r="A74" s="60"/>
      <c r="B74" s="60"/>
      <c r="C74" s="62" t="s">
        <v>294</v>
      </c>
      <c r="D74" s="72">
        <f>D73</f>
        <v>20000</v>
      </c>
      <c r="E74" s="72">
        <f>E73</f>
        <v>0</v>
      </c>
      <c r="F74" s="72">
        <f>F73</f>
        <v>45000</v>
      </c>
      <c r="G74" s="72">
        <f>G73</f>
        <v>0</v>
      </c>
    </row>
  </sheetData>
  <sheetProtection/>
  <mergeCells count="2">
    <mergeCell ref="D10:E10"/>
    <mergeCell ref="F10:G10"/>
  </mergeCells>
  <printOptions/>
  <pageMargins left="0.75" right="0.75" top="1" bottom="1" header="0.5" footer="0.5"/>
  <pageSetup horizontalDpi="600" verticalDpi="600" orientation="portrait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K74"/>
  <sheetViews>
    <sheetView view="pageBreakPreview" zoomScaleSheetLayoutView="100" zoomScalePageLayoutView="0" workbookViewId="0" topLeftCell="A2">
      <selection activeCell="L74" sqref="L74"/>
    </sheetView>
  </sheetViews>
  <sheetFormatPr defaultColWidth="9.00390625" defaultRowHeight="12.75"/>
  <cols>
    <col min="1" max="1" width="3.875" style="63" customWidth="1"/>
    <col min="2" max="2" width="5.25390625" style="63" customWidth="1"/>
    <col min="3" max="3" width="51.375" style="63" customWidth="1"/>
    <col min="4" max="4" width="11.125" style="63" customWidth="1"/>
    <col min="5" max="5" width="10.75390625" style="63" customWidth="1"/>
    <col min="6" max="6" width="11.125" style="63" hidden="1" customWidth="1"/>
    <col min="7" max="7" width="10.75390625" style="63" hidden="1" customWidth="1"/>
    <col min="8" max="8" width="3.375" style="63" customWidth="1"/>
    <col min="9" max="9" width="2.875" style="63" customWidth="1"/>
    <col min="10" max="10" width="3.875" style="63" customWidth="1"/>
    <col min="11" max="16384" width="9.125" style="63" customWidth="1"/>
  </cols>
  <sheetData>
    <row r="1" s="26" customFormat="1" ht="12.75" hidden="1"/>
    <row r="2" s="26" customFormat="1" ht="12.75">
      <c r="D2" s="34" t="str">
        <f>'010.01008'!D2</f>
        <v>Zał. Nr 2d</v>
      </c>
    </row>
    <row r="3" spans="1:3" s="36" customFormat="1" ht="27.75" customHeight="1">
      <c r="A3" s="35" t="str">
        <f>'010.01008'!A3</f>
        <v>Plan wydatków budżetu na 2014 r.</v>
      </c>
      <c r="B3" s="35"/>
      <c r="C3" s="35"/>
    </row>
    <row r="4" spans="4:5" s="36" customFormat="1" ht="12.75">
      <c r="D4" s="37" t="s">
        <v>135</v>
      </c>
      <c r="E4" s="18">
        <f>'630.63095'!E4+1</f>
        <v>12</v>
      </c>
    </row>
    <row r="5" spans="3:5" s="36" customFormat="1" ht="11.25" customHeight="1" hidden="1">
      <c r="C5" s="18"/>
      <c r="E5" s="36" t="s">
        <v>16</v>
      </c>
    </row>
    <row r="7" spans="1:3" s="36" customFormat="1" ht="12.75">
      <c r="A7" s="18" t="s">
        <v>0</v>
      </c>
      <c r="B7" s="18"/>
      <c r="C7" s="36" t="s">
        <v>52</v>
      </c>
    </row>
    <row r="9" spans="1:3" s="36" customFormat="1" ht="12.75">
      <c r="A9" s="18" t="s">
        <v>1</v>
      </c>
      <c r="B9" s="18"/>
      <c r="C9" s="36" t="s">
        <v>53</v>
      </c>
    </row>
    <row r="10" spans="4:7" s="36" customFormat="1" ht="12.75">
      <c r="D10" s="339" t="s">
        <v>15</v>
      </c>
      <c r="E10" s="339"/>
      <c r="F10" s="338" t="s">
        <v>332</v>
      </c>
      <c r="G10" s="338"/>
    </row>
    <row r="11" spans="4:7" s="36" customFormat="1" ht="12.75">
      <c r="D11" s="18" t="s">
        <v>13</v>
      </c>
      <c r="E11" s="97" t="s">
        <v>14</v>
      </c>
      <c r="F11" s="36" t="s">
        <v>13</v>
      </c>
      <c r="G11" s="38" t="s">
        <v>14</v>
      </c>
    </row>
    <row r="13" spans="1:7" s="45" customFormat="1" ht="37.5" customHeight="1" hidden="1">
      <c r="A13" s="39" t="s">
        <v>30</v>
      </c>
      <c r="B13" s="40">
        <v>2310</v>
      </c>
      <c r="C13" s="41" t="s">
        <v>31</v>
      </c>
      <c r="D13" s="42"/>
      <c r="E13" s="43"/>
      <c r="F13" s="42"/>
      <c r="G13" s="43"/>
    </row>
    <row r="14" spans="1:7" s="45" customFormat="1" ht="37.5" customHeight="1" hidden="1">
      <c r="A14" s="39" t="s">
        <v>30</v>
      </c>
      <c r="B14" s="40">
        <v>2320</v>
      </c>
      <c r="C14" s="41" t="s">
        <v>278</v>
      </c>
      <c r="D14" s="42"/>
      <c r="E14" s="43"/>
      <c r="F14" s="42"/>
      <c r="G14" s="43"/>
    </row>
    <row r="15" spans="1:7" s="45" customFormat="1" ht="37.5" customHeight="1" hidden="1">
      <c r="A15" s="39" t="s">
        <v>30</v>
      </c>
      <c r="B15" s="40">
        <v>2330</v>
      </c>
      <c r="C15" s="41" t="s">
        <v>279</v>
      </c>
      <c r="D15" s="42"/>
      <c r="E15" s="43"/>
      <c r="F15" s="42"/>
      <c r="G15" s="43"/>
    </row>
    <row r="16" spans="1:7" s="45" customFormat="1" ht="12.75" customHeight="1" hidden="1">
      <c r="A16" s="46" t="s">
        <v>30</v>
      </c>
      <c r="B16" s="40">
        <v>2480</v>
      </c>
      <c r="C16" s="41" t="s">
        <v>124</v>
      </c>
      <c r="D16" s="42"/>
      <c r="E16" s="43"/>
      <c r="F16" s="42"/>
      <c r="G16" s="43"/>
    </row>
    <row r="17" spans="1:7" s="45" customFormat="1" ht="12.75" customHeight="1" hidden="1">
      <c r="A17" s="46" t="s">
        <v>30</v>
      </c>
      <c r="B17" s="40">
        <v>2560</v>
      </c>
      <c r="C17" s="41" t="s">
        <v>277</v>
      </c>
      <c r="D17" s="42"/>
      <c r="E17" s="43"/>
      <c r="F17" s="42"/>
      <c r="G17" s="43"/>
    </row>
    <row r="18" spans="1:7" s="45" customFormat="1" ht="12.75" customHeight="1" hidden="1">
      <c r="A18" s="46" t="s">
        <v>30</v>
      </c>
      <c r="B18" s="47">
        <v>2650</v>
      </c>
      <c r="C18" s="41" t="s">
        <v>35</v>
      </c>
      <c r="D18" s="42"/>
      <c r="E18" s="43"/>
      <c r="F18" s="42"/>
      <c r="G18" s="43"/>
    </row>
    <row r="19" spans="1:7" s="45" customFormat="1" ht="22.5" customHeight="1" hidden="1">
      <c r="A19" s="46" t="s">
        <v>30</v>
      </c>
      <c r="B19" s="40">
        <v>2710</v>
      </c>
      <c r="C19" s="41" t="s">
        <v>42</v>
      </c>
      <c r="D19" s="42"/>
      <c r="E19" s="43"/>
      <c r="F19" s="42"/>
      <c r="G19" s="43"/>
    </row>
    <row r="20" spans="1:7" s="45" customFormat="1" ht="25.5" customHeight="1" hidden="1">
      <c r="A20" s="39" t="s">
        <v>30</v>
      </c>
      <c r="B20" s="40">
        <v>2820</v>
      </c>
      <c r="C20" s="48" t="s">
        <v>280</v>
      </c>
      <c r="D20" s="42"/>
      <c r="E20" s="43"/>
      <c r="F20" s="42"/>
      <c r="G20" s="43"/>
    </row>
    <row r="21" spans="1:7" s="45" customFormat="1" ht="37.5" customHeight="1" hidden="1">
      <c r="A21" s="39" t="s">
        <v>30</v>
      </c>
      <c r="B21" s="40">
        <v>2830</v>
      </c>
      <c r="C21" s="48" t="s">
        <v>18</v>
      </c>
      <c r="D21" s="42"/>
      <c r="E21" s="43"/>
      <c r="F21" s="42"/>
      <c r="G21" s="43"/>
    </row>
    <row r="22" spans="1:7" s="45" customFormat="1" ht="12.75" customHeight="1" hidden="1">
      <c r="A22" s="46" t="s">
        <v>30</v>
      </c>
      <c r="B22" s="47">
        <v>2850</v>
      </c>
      <c r="C22" s="48" t="s">
        <v>33</v>
      </c>
      <c r="D22" s="42"/>
      <c r="E22" s="43"/>
      <c r="F22" s="42"/>
      <c r="G22" s="43"/>
    </row>
    <row r="23" spans="1:7" s="45" customFormat="1" ht="12.75" customHeight="1" hidden="1">
      <c r="A23" s="46" t="s">
        <v>30</v>
      </c>
      <c r="B23" s="47">
        <v>3000</v>
      </c>
      <c r="C23" s="48" t="s">
        <v>276</v>
      </c>
      <c r="D23" s="42"/>
      <c r="E23" s="43"/>
      <c r="F23" s="42"/>
      <c r="G23" s="43"/>
    </row>
    <row r="24" spans="1:7" s="36" customFormat="1" ht="12.75" customHeight="1" hidden="1">
      <c r="A24" s="46" t="s">
        <v>30</v>
      </c>
      <c r="B24" s="49">
        <v>3020</v>
      </c>
      <c r="C24" s="50" t="s">
        <v>38</v>
      </c>
      <c r="D24" s="51"/>
      <c r="E24" s="52"/>
      <c r="F24" s="51"/>
      <c r="G24" s="52"/>
    </row>
    <row r="25" spans="1:7" s="36" customFormat="1" ht="12.75" customHeight="1" hidden="1">
      <c r="A25" s="46" t="s">
        <v>30</v>
      </c>
      <c r="B25" s="49">
        <v>3030</v>
      </c>
      <c r="C25" s="50" t="s">
        <v>5</v>
      </c>
      <c r="D25" s="51"/>
      <c r="E25" s="52"/>
      <c r="F25" s="51"/>
      <c r="G25" s="52"/>
    </row>
    <row r="26" spans="1:7" s="36" customFormat="1" ht="12.75" customHeight="1" hidden="1">
      <c r="A26" s="46" t="s">
        <v>30</v>
      </c>
      <c r="B26" s="49">
        <v>3110</v>
      </c>
      <c r="C26" s="50" t="s">
        <v>4</v>
      </c>
      <c r="D26" s="51"/>
      <c r="E26" s="52"/>
      <c r="F26" s="51"/>
      <c r="G26" s="52"/>
    </row>
    <row r="27" spans="1:7" s="36" customFormat="1" ht="12.75" customHeight="1" hidden="1">
      <c r="A27" s="46" t="s">
        <v>30</v>
      </c>
      <c r="B27" s="49">
        <v>3240</v>
      </c>
      <c r="C27" s="50" t="s">
        <v>39</v>
      </c>
      <c r="D27" s="51"/>
      <c r="E27" s="52"/>
      <c r="F27" s="51"/>
      <c r="G27" s="52"/>
    </row>
    <row r="28" spans="1:7" s="36" customFormat="1" ht="12.75" customHeight="1" hidden="1">
      <c r="A28" s="46" t="s">
        <v>30</v>
      </c>
      <c r="B28" s="49">
        <v>3260</v>
      </c>
      <c r="C28" s="50" t="s">
        <v>305</v>
      </c>
      <c r="D28" s="51"/>
      <c r="E28" s="52"/>
      <c r="F28" s="51"/>
      <c r="G28" s="52"/>
    </row>
    <row r="29" spans="1:7" s="36" customFormat="1" ht="12.75" customHeight="1" hidden="1">
      <c r="A29" s="46" t="s">
        <v>30</v>
      </c>
      <c r="B29" s="49">
        <v>4010</v>
      </c>
      <c r="C29" s="50" t="s">
        <v>2</v>
      </c>
      <c r="D29" s="51"/>
      <c r="E29" s="52"/>
      <c r="F29" s="51"/>
      <c r="G29" s="52"/>
    </row>
    <row r="30" spans="1:7" s="36" customFormat="1" ht="12.75" customHeight="1" hidden="1">
      <c r="A30" s="46" t="s">
        <v>30</v>
      </c>
      <c r="B30" s="49">
        <v>4040</v>
      </c>
      <c r="C30" s="50" t="s">
        <v>3</v>
      </c>
      <c r="D30" s="51"/>
      <c r="E30" s="52"/>
      <c r="F30" s="51"/>
      <c r="G30" s="52"/>
    </row>
    <row r="31" spans="1:7" s="36" customFormat="1" ht="12.75" customHeight="1" hidden="1">
      <c r="A31" s="46" t="s">
        <v>30</v>
      </c>
      <c r="B31" s="49">
        <v>4110</v>
      </c>
      <c r="C31" s="50" t="s">
        <v>9</v>
      </c>
      <c r="D31" s="51"/>
      <c r="E31" s="52"/>
      <c r="F31" s="51"/>
      <c r="G31" s="52"/>
    </row>
    <row r="32" spans="1:7" s="36" customFormat="1" ht="12.75" customHeight="1" hidden="1">
      <c r="A32" s="46" t="s">
        <v>30</v>
      </c>
      <c r="B32" s="49">
        <v>4120</v>
      </c>
      <c r="C32" s="50" t="s">
        <v>10</v>
      </c>
      <c r="D32" s="51"/>
      <c r="E32" s="52"/>
      <c r="F32" s="51"/>
      <c r="G32" s="52"/>
    </row>
    <row r="33" spans="1:7" s="36" customFormat="1" ht="12.75" customHeight="1" hidden="1">
      <c r="A33" s="46" t="s">
        <v>30</v>
      </c>
      <c r="B33" s="49">
        <v>4130</v>
      </c>
      <c r="C33" s="50" t="s">
        <v>19</v>
      </c>
      <c r="D33" s="51"/>
      <c r="E33" s="52"/>
      <c r="F33" s="51"/>
      <c r="G33" s="52"/>
    </row>
    <row r="34" spans="1:7" s="36" customFormat="1" ht="12.75" customHeight="1" hidden="1">
      <c r="A34" s="46" t="s">
        <v>30</v>
      </c>
      <c r="B34" s="49">
        <v>4140</v>
      </c>
      <c r="C34" s="50" t="s">
        <v>32</v>
      </c>
      <c r="D34" s="51"/>
      <c r="E34" s="52"/>
      <c r="F34" s="51"/>
      <c r="G34" s="52"/>
    </row>
    <row r="35" spans="1:7" s="36" customFormat="1" ht="12.75" customHeight="1" hidden="1">
      <c r="A35" s="46" t="s">
        <v>30</v>
      </c>
      <c r="B35" s="49">
        <v>4170</v>
      </c>
      <c r="C35" s="50" t="s">
        <v>36</v>
      </c>
      <c r="D35" s="51"/>
      <c r="E35" s="52"/>
      <c r="F35" s="51"/>
      <c r="G35" s="52"/>
    </row>
    <row r="36" spans="1:7" s="36" customFormat="1" ht="12.75" customHeight="1" hidden="1">
      <c r="A36" s="46" t="s">
        <v>30</v>
      </c>
      <c r="B36" s="49">
        <v>4210</v>
      </c>
      <c r="C36" s="50" t="s">
        <v>20</v>
      </c>
      <c r="D36" s="51"/>
      <c r="E36" s="52"/>
      <c r="F36" s="51"/>
      <c r="G36" s="52"/>
    </row>
    <row r="37" spans="1:7" s="36" customFormat="1" ht="12.75" customHeight="1" hidden="1">
      <c r="A37" s="46" t="s">
        <v>30</v>
      </c>
      <c r="B37" s="49">
        <v>4220</v>
      </c>
      <c r="C37" s="50" t="s">
        <v>21</v>
      </c>
      <c r="D37" s="51"/>
      <c r="E37" s="52"/>
      <c r="F37" s="51"/>
      <c r="G37" s="52"/>
    </row>
    <row r="38" spans="1:7" s="36" customFormat="1" ht="12.75" customHeight="1" hidden="1">
      <c r="A38" s="46" t="s">
        <v>30</v>
      </c>
      <c r="B38" s="49">
        <v>4240</v>
      </c>
      <c r="C38" s="50" t="s">
        <v>22</v>
      </c>
      <c r="D38" s="51"/>
      <c r="E38" s="52"/>
      <c r="F38" s="51"/>
      <c r="G38" s="52"/>
    </row>
    <row r="39" spans="1:7" s="36" customFormat="1" ht="12.75" customHeight="1" hidden="1">
      <c r="A39" s="46" t="s">
        <v>30</v>
      </c>
      <c r="B39" s="49">
        <v>4260</v>
      </c>
      <c r="C39" s="50" t="s">
        <v>23</v>
      </c>
      <c r="D39" s="51"/>
      <c r="E39" s="52"/>
      <c r="F39" s="51"/>
      <c r="G39" s="52"/>
    </row>
    <row r="40" spans="1:7" s="36" customFormat="1" ht="12.75" customHeight="1" hidden="1">
      <c r="A40" s="46" t="s">
        <v>30</v>
      </c>
      <c r="B40" s="49">
        <v>4270</v>
      </c>
      <c r="C40" s="50" t="s">
        <v>24</v>
      </c>
      <c r="D40" s="51"/>
      <c r="E40" s="52"/>
      <c r="F40" s="51"/>
      <c r="G40" s="52"/>
    </row>
    <row r="41" spans="1:7" s="36" customFormat="1" ht="12.75" customHeight="1" hidden="1">
      <c r="A41" s="46" t="s">
        <v>30</v>
      </c>
      <c r="B41" s="49">
        <v>4280</v>
      </c>
      <c r="C41" s="50" t="s">
        <v>281</v>
      </c>
      <c r="D41" s="51"/>
      <c r="E41" s="52"/>
      <c r="F41" s="51"/>
      <c r="G41" s="52"/>
    </row>
    <row r="42" spans="1:7" s="45" customFormat="1" ht="12.75" customHeight="1">
      <c r="A42" s="46" t="s">
        <v>30</v>
      </c>
      <c r="B42" s="49">
        <v>4300</v>
      </c>
      <c r="C42" s="53" t="s">
        <v>25</v>
      </c>
      <c r="D42" s="42">
        <v>53500</v>
      </c>
      <c r="E42" s="43"/>
      <c r="F42" s="42">
        <v>60000</v>
      </c>
      <c r="G42" s="43"/>
    </row>
    <row r="43" spans="1:7" s="45" customFormat="1" ht="12.75" customHeight="1" hidden="1">
      <c r="A43" s="46" t="s">
        <v>30</v>
      </c>
      <c r="B43" s="49">
        <v>4308</v>
      </c>
      <c r="C43" s="53" t="s">
        <v>25</v>
      </c>
      <c r="D43" s="42"/>
      <c r="E43" s="43"/>
      <c r="F43" s="42">
        <v>75000</v>
      </c>
      <c r="G43" s="43"/>
    </row>
    <row r="44" spans="1:7" s="45" customFormat="1" ht="12.75" customHeight="1" hidden="1">
      <c r="A44" s="46" t="s">
        <v>30</v>
      </c>
      <c r="B44" s="49">
        <v>4309</v>
      </c>
      <c r="C44" s="53" t="s">
        <v>25</v>
      </c>
      <c r="D44" s="42"/>
      <c r="E44" s="43"/>
      <c r="F44" s="42">
        <v>95680</v>
      </c>
      <c r="G44" s="43"/>
    </row>
    <row r="45" spans="1:7" s="45" customFormat="1" ht="12.75" customHeight="1" hidden="1">
      <c r="A45" s="46" t="s">
        <v>30</v>
      </c>
      <c r="B45" s="49">
        <v>4330</v>
      </c>
      <c r="C45" s="53" t="s">
        <v>37</v>
      </c>
      <c r="D45" s="42"/>
      <c r="E45" s="43"/>
      <c r="F45" s="42"/>
      <c r="G45" s="43"/>
    </row>
    <row r="46" spans="1:7" s="45" customFormat="1" ht="12.75" customHeight="1" hidden="1">
      <c r="A46" s="46" t="s">
        <v>30</v>
      </c>
      <c r="B46" s="49">
        <v>4350</v>
      </c>
      <c r="C46" s="53" t="s">
        <v>40</v>
      </c>
      <c r="D46" s="42"/>
      <c r="E46" s="43"/>
      <c r="F46" s="42"/>
      <c r="G46" s="43"/>
    </row>
    <row r="47" spans="1:7" s="45" customFormat="1" ht="12.75" customHeight="1" hidden="1">
      <c r="A47" s="46" t="s">
        <v>30</v>
      </c>
      <c r="B47" s="49">
        <v>4360</v>
      </c>
      <c r="C47" s="53" t="s">
        <v>265</v>
      </c>
      <c r="D47" s="42"/>
      <c r="E47" s="43"/>
      <c r="F47" s="42"/>
      <c r="G47" s="43"/>
    </row>
    <row r="48" spans="1:7" s="45" customFormat="1" ht="12.75" customHeight="1" hidden="1">
      <c r="A48" s="46" t="s">
        <v>30</v>
      </c>
      <c r="B48" s="49">
        <v>4370</v>
      </c>
      <c r="C48" s="53" t="s">
        <v>266</v>
      </c>
      <c r="D48" s="42"/>
      <c r="E48" s="43"/>
      <c r="F48" s="42"/>
      <c r="G48" s="43"/>
    </row>
    <row r="49" spans="1:7" s="45" customFormat="1" ht="12.75" customHeight="1" hidden="1">
      <c r="A49" s="46" t="s">
        <v>30</v>
      </c>
      <c r="B49" s="49">
        <v>4390</v>
      </c>
      <c r="C49" s="53" t="s">
        <v>267</v>
      </c>
      <c r="D49" s="42"/>
      <c r="E49" s="43"/>
      <c r="F49" s="42">
        <v>6000</v>
      </c>
      <c r="G49" s="43"/>
    </row>
    <row r="50" spans="1:7" s="45" customFormat="1" ht="12.75" customHeight="1" hidden="1">
      <c r="A50" s="46" t="s">
        <v>30</v>
      </c>
      <c r="B50" s="49">
        <v>4400</v>
      </c>
      <c r="C50" s="53" t="s">
        <v>268</v>
      </c>
      <c r="D50" s="42"/>
      <c r="E50" s="43"/>
      <c r="F50" s="42"/>
      <c r="G50" s="43"/>
    </row>
    <row r="51" spans="1:7" s="36" customFormat="1" ht="12.75" customHeight="1" hidden="1">
      <c r="A51" s="46" t="s">
        <v>30</v>
      </c>
      <c r="B51" s="49">
        <v>4410</v>
      </c>
      <c r="C51" s="50" t="s">
        <v>6</v>
      </c>
      <c r="D51" s="51"/>
      <c r="E51" s="52"/>
      <c r="F51" s="51"/>
      <c r="G51" s="52"/>
    </row>
    <row r="52" spans="1:7" s="36" customFormat="1" ht="12.75" customHeight="1" hidden="1">
      <c r="A52" s="46" t="s">
        <v>30</v>
      </c>
      <c r="B52" s="49">
        <v>4420</v>
      </c>
      <c r="C52" s="50" t="s">
        <v>7</v>
      </c>
      <c r="D52" s="51"/>
      <c r="E52" s="52"/>
      <c r="F52" s="51"/>
      <c r="G52" s="52"/>
    </row>
    <row r="53" spans="1:11" s="45" customFormat="1" ht="12.75" customHeight="1">
      <c r="A53" s="46" t="s">
        <v>30</v>
      </c>
      <c r="B53" s="49">
        <v>4430</v>
      </c>
      <c r="C53" s="53" t="s">
        <v>8</v>
      </c>
      <c r="D53" s="42">
        <v>40000</v>
      </c>
      <c r="E53" s="43"/>
      <c r="F53" s="42"/>
      <c r="G53" s="43"/>
      <c r="K53" t="s">
        <v>508</v>
      </c>
    </row>
    <row r="54" spans="1:7" s="36" customFormat="1" ht="12.75" customHeight="1" hidden="1">
      <c r="A54" s="46" t="s">
        <v>30</v>
      </c>
      <c r="B54" s="49">
        <v>4440</v>
      </c>
      <c r="C54" s="50" t="s">
        <v>26</v>
      </c>
      <c r="D54" s="51"/>
      <c r="E54" s="52"/>
      <c r="F54" s="51"/>
      <c r="G54" s="52"/>
    </row>
    <row r="55" spans="1:7" s="36" customFormat="1" ht="12.75" customHeight="1">
      <c r="A55" s="46" t="s">
        <v>30</v>
      </c>
      <c r="B55" s="49">
        <v>4520</v>
      </c>
      <c r="C55" s="94" t="s">
        <v>306</v>
      </c>
      <c r="D55" s="51">
        <v>300</v>
      </c>
      <c r="E55" s="52"/>
      <c r="F55" s="51">
        <v>300</v>
      </c>
      <c r="G55" s="52"/>
    </row>
    <row r="56" spans="1:7" s="36" customFormat="1" ht="12.75" customHeight="1" hidden="1">
      <c r="A56" s="46" t="s">
        <v>30</v>
      </c>
      <c r="B56" s="49">
        <v>4580</v>
      </c>
      <c r="C56" s="50" t="s">
        <v>27</v>
      </c>
      <c r="D56" s="51"/>
      <c r="E56" s="52"/>
      <c r="F56" s="51"/>
      <c r="G56" s="52"/>
    </row>
    <row r="57" spans="1:7" s="36" customFormat="1" ht="12.75" customHeight="1" hidden="1">
      <c r="A57" s="46" t="s">
        <v>30</v>
      </c>
      <c r="B57" s="49">
        <v>4700</v>
      </c>
      <c r="C57" s="54" t="s">
        <v>269</v>
      </c>
      <c r="D57" s="51"/>
      <c r="E57" s="52"/>
      <c r="F57" s="51"/>
      <c r="G57" s="52"/>
    </row>
    <row r="58" spans="1:7" s="45" customFormat="1" ht="24.75" customHeight="1" hidden="1">
      <c r="A58" s="39" t="s">
        <v>30</v>
      </c>
      <c r="B58" s="64">
        <v>4740</v>
      </c>
      <c r="C58" s="55" t="s">
        <v>282</v>
      </c>
      <c r="D58" s="42"/>
      <c r="E58" s="43"/>
      <c r="F58" s="42"/>
      <c r="G58" s="43"/>
    </row>
    <row r="59" spans="1:7" s="45" customFormat="1" ht="12.75" customHeight="1" hidden="1">
      <c r="A59" s="46" t="s">
        <v>30</v>
      </c>
      <c r="B59" s="49">
        <v>4750</v>
      </c>
      <c r="C59" s="55" t="s">
        <v>270</v>
      </c>
      <c r="D59" s="42"/>
      <c r="E59" s="43"/>
      <c r="F59" s="42"/>
      <c r="G59" s="43"/>
    </row>
    <row r="60" spans="1:7" s="36" customFormat="1" ht="12.75" customHeight="1" hidden="1">
      <c r="A60" s="46" t="s">
        <v>30</v>
      </c>
      <c r="B60" s="49">
        <v>4810</v>
      </c>
      <c r="C60" s="50" t="s">
        <v>11</v>
      </c>
      <c r="D60" s="51"/>
      <c r="E60" s="52"/>
      <c r="F60" s="51"/>
      <c r="G60" s="52"/>
    </row>
    <row r="61" spans="1:7" s="36" customFormat="1" ht="12.75" customHeight="1">
      <c r="A61" s="46" t="s">
        <v>30</v>
      </c>
      <c r="B61" s="49">
        <v>6050</v>
      </c>
      <c r="C61" s="50" t="s">
        <v>28</v>
      </c>
      <c r="D61" s="51">
        <v>7249498</v>
      </c>
      <c r="E61" s="52"/>
      <c r="F61" s="51">
        <v>240000</v>
      </c>
      <c r="G61" s="52"/>
    </row>
    <row r="62" spans="1:7" s="36" customFormat="1" ht="12.75" customHeight="1">
      <c r="A62" s="46" t="s">
        <v>30</v>
      </c>
      <c r="B62" s="49">
        <v>6057</v>
      </c>
      <c r="C62" s="50" t="s">
        <v>283</v>
      </c>
      <c r="D62" s="51"/>
      <c r="E62" s="52"/>
      <c r="F62" s="51"/>
      <c r="G62" s="52"/>
    </row>
    <row r="63" spans="1:7" s="36" customFormat="1" ht="12.75" customHeight="1" hidden="1">
      <c r="A63" s="46" t="s">
        <v>30</v>
      </c>
      <c r="B63" s="49">
        <v>6059</v>
      </c>
      <c r="C63" s="50" t="s">
        <v>28</v>
      </c>
      <c r="D63" s="51"/>
      <c r="E63" s="52"/>
      <c r="F63" s="51"/>
      <c r="G63" s="52"/>
    </row>
    <row r="64" spans="1:7" s="36" customFormat="1" ht="12.75" customHeight="1" hidden="1">
      <c r="A64" s="46" t="s">
        <v>30</v>
      </c>
      <c r="B64" s="49">
        <v>6060</v>
      </c>
      <c r="C64" s="50" t="s">
        <v>29</v>
      </c>
      <c r="D64" s="51"/>
      <c r="E64" s="52"/>
      <c r="F64" s="51"/>
      <c r="G64" s="52"/>
    </row>
    <row r="65" spans="1:7" s="36" customFormat="1" ht="12.75" customHeight="1" hidden="1">
      <c r="A65" s="46" t="s">
        <v>30</v>
      </c>
      <c r="B65" s="49">
        <v>6130</v>
      </c>
      <c r="C65" s="50" t="s">
        <v>284</v>
      </c>
      <c r="D65" s="51"/>
      <c r="E65" s="52"/>
      <c r="F65" s="51"/>
      <c r="G65" s="52"/>
    </row>
    <row r="66" spans="1:7" s="45" customFormat="1" ht="37.5" customHeight="1" hidden="1">
      <c r="A66" s="39" t="s">
        <v>30</v>
      </c>
      <c r="B66" s="40">
        <v>6210</v>
      </c>
      <c r="C66" s="41" t="s">
        <v>331</v>
      </c>
      <c r="D66" s="42"/>
      <c r="E66" s="43"/>
      <c r="F66" s="42"/>
      <c r="G66" s="43"/>
    </row>
    <row r="67" spans="1:7" s="45" customFormat="1" ht="37.5" customHeight="1" hidden="1">
      <c r="A67" s="39" t="s">
        <v>30</v>
      </c>
      <c r="B67" s="40">
        <v>6230</v>
      </c>
      <c r="C67" s="41" t="s">
        <v>307</v>
      </c>
      <c r="D67" s="42"/>
      <c r="E67" s="43"/>
      <c r="F67" s="42"/>
      <c r="G67" s="43"/>
    </row>
    <row r="68" spans="1:7" s="45" customFormat="1" ht="37.5" customHeight="1" hidden="1">
      <c r="A68" s="39" t="s">
        <v>30</v>
      </c>
      <c r="B68" s="40">
        <v>6300</v>
      </c>
      <c r="C68" s="41" t="s">
        <v>125</v>
      </c>
      <c r="D68" s="42"/>
      <c r="E68" s="43"/>
      <c r="F68" s="42"/>
      <c r="G68" s="43"/>
    </row>
    <row r="69" spans="1:7" s="45" customFormat="1" ht="37.5" customHeight="1" hidden="1">
      <c r="A69" s="39" t="s">
        <v>30</v>
      </c>
      <c r="B69" s="40">
        <v>6610</v>
      </c>
      <c r="C69" s="41" t="s">
        <v>285</v>
      </c>
      <c r="D69" s="42"/>
      <c r="E69" s="43"/>
      <c r="F69" s="42"/>
      <c r="G69" s="43"/>
    </row>
    <row r="70" spans="1:7" s="45" customFormat="1" ht="37.5" customHeight="1" hidden="1">
      <c r="A70" s="39" t="s">
        <v>30</v>
      </c>
      <c r="B70" s="40">
        <v>6620</v>
      </c>
      <c r="C70" s="41" t="s">
        <v>286</v>
      </c>
      <c r="D70" s="42"/>
      <c r="E70" s="43"/>
      <c r="F70" s="42"/>
      <c r="G70" s="43"/>
    </row>
    <row r="71" spans="1:7" s="45" customFormat="1" ht="37.5" customHeight="1" hidden="1">
      <c r="A71" s="39" t="s">
        <v>30</v>
      </c>
      <c r="B71" s="40">
        <v>6630</v>
      </c>
      <c r="C71" s="41" t="s">
        <v>287</v>
      </c>
      <c r="D71" s="42"/>
      <c r="E71" s="43"/>
      <c r="F71" s="42"/>
      <c r="G71" s="43"/>
    </row>
    <row r="72" spans="1:7" s="36" customFormat="1" ht="12.75" customHeight="1" hidden="1">
      <c r="A72" s="46" t="s">
        <v>30</v>
      </c>
      <c r="B72" s="49">
        <v>8550</v>
      </c>
      <c r="C72" s="50" t="s">
        <v>41</v>
      </c>
      <c r="D72" s="51"/>
      <c r="E72" s="52"/>
      <c r="F72" s="51"/>
      <c r="G72" s="52"/>
    </row>
    <row r="73" spans="1:7" s="60" customFormat="1" ht="15" customHeight="1">
      <c r="A73" s="56"/>
      <c r="B73" s="56"/>
      <c r="C73" s="57" t="s">
        <v>12</v>
      </c>
      <c r="D73" s="58">
        <f>SUM(D13:D72)</f>
        <v>7343298</v>
      </c>
      <c r="E73" s="58">
        <f>SUM(E13:E72)</f>
        <v>0</v>
      </c>
      <c r="F73" s="58">
        <f>SUM(F13:F72)</f>
        <v>476980</v>
      </c>
      <c r="G73" s="58">
        <f>SUM(G13:G72)</f>
        <v>0</v>
      </c>
    </row>
    <row r="74" spans="1:7" ht="24" customHeight="1">
      <c r="A74" s="60"/>
      <c r="B74" s="60"/>
      <c r="C74" s="62" t="s">
        <v>54</v>
      </c>
      <c r="D74" s="72">
        <f>D73</f>
        <v>7343298</v>
      </c>
      <c r="E74" s="72">
        <f>E73</f>
        <v>0</v>
      </c>
      <c r="F74" s="72">
        <f>F73</f>
        <v>476980</v>
      </c>
      <c r="G74" s="72">
        <f>G73</f>
        <v>0</v>
      </c>
    </row>
  </sheetData>
  <sheetProtection/>
  <mergeCells count="2">
    <mergeCell ref="D10:E10"/>
    <mergeCell ref="F10:G10"/>
  </mergeCells>
  <printOptions/>
  <pageMargins left="0.75" right="0.75" top="1" bottom="1" header="0.5" footer="0.5"/>
  <pageSetup horizontalDpi="360" verticalDpi="360" orientation="portrait" paperSize="9" scale="5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74"/>
  <sheetViews>
    <sheetView view="pageBreakPreview" zoomScaleSheetLayoutView="100" zoomScalePageLayoutView="0" workbookViewId="0" topLeftCell="A2">
      <selection activeCell="L11" sqref="L11"/>
    </sheetView>
  </sheetViews>
  <sheetFormatPr defaultColWidth="9.00390625" defaultRowHeight="12.75"/>
  <cols>
    <col min="1" max="1" width="3.875" style="63" customWidth="1"/>
    <col min="2" max="2" width="5.25390625" style="63" customWidth="1"/>
    <col min="3" max="3" width="51.375" style="63" customWidth="1"/>
    <col min="4" max="4" width="11.125" style="63" customWidth="1"/>
    <col min="5" max="5" width="10.75390625" style="63" customWidth="1"/>
    <col min="6" max="6" width="11.125" style="63" hidden="1" customWidth="1"/>
    <col min="7" max="7" width="10.75390625" style="63" hidden="1" customWidth="1"/>
    <col min="8" max="8" width="3.375" style="63" customWidth="1"/>
    <col min="9" max="9" width="2.875" style="63" customWidth="1"/>
    <col min="10" max="10" width="3.875" style="63" customWidth="1"/>
    <col min="11" max="16384" width="9.125" style="63" customWidth="1"/>
  </cols>
  <sheetData>
    <row r="1" s="26" customFormat="1" ht="12.75" hidden="1"/>
    <row r="2" s="26" customFormat="1" ht="12.75">
      <c r="D2" s="34" t="str">
        <f>'010.01008'!D2</f>
        <v>Zał. Nr 2d</v>
      </c>
    </row>
    <row r="3" spans="1:3" s="36" customFormat="1" ht="27.75" customHeight="1">
      <c r="A3" s="35" t="str">
        <f>'010.01008'!A3</f>
        <v>Plan wydatków budżetu na 2014 r.</v>
      </c>
      <c r="B3" s="35"/>
      <c r="C3" s="35"/>
    </row>
    <row r="4" spans="4:5" s="36" customFormat="1" ht="12.75">
      <c r="D4" s="37" t="s">
        <v>135</v>
      </c>
      <c r="E4" s="36">
        <f>'700.70005'!E4+1</f>
        <v>13</v>
      </c>
    </row>
    <row r="5" spans="3:5" s="36" customFormat="1" ht="11.25" customHeight="1" hidden="1">
      <c r="C5" s="18"/>
      <c r="E5" s="36" t="s">
        <v>16</v>
      </c>
    </row>
    <row r="7" spans="1:3" s="36" customFormat="1" ht="12.75">
      <c r="A7" s="18" t="s">
        <v>0</v>
      </c>
      <c r="B7" s="18"/>
      <c r="C7" s="36" t="s">
        <v>56</v>
      </c>
    </row>
    <row r="9" spans="1:3" s="36" customFormat="1" ht="12.75">
      <c r="A9" s="18" t="s">
        <v>1</v>
      </c>
      <c r="B9" s="18"/>
      <c r="C9" s="36" t="s">
        <v>311</v>
      </c>
    </row>
    <row r="10" spans="4:7" s="36" customFormat="1" ht="12.75">
      <c r="D10" s="339" t="s">
        <v>15</v>
      </c>
      <c r="E10" s="339"/>
      <c r="F10" s="338" t="s">
        <v>332</v>
      </c>
      <c r="G10" s="338"/>
    </row>
    <row r="11" spans="4:7" s="36" customFormat="1" ht="12.75">
      <c r="D11" s="18" t="s">
        <v>13</v>
      </c>
      <c r="E11" s="97" t="s">
        <v>14</v>
      </c>
      <c r="F11" s="36" t="s">
        <v>13</v>
      </c>
      <c r="G11" s="38" t="s">
        <v>14</v>
      </c>
    </row>
    <row r="13" spans="1:7" s="45" customFormat="1" ht="37.5" customHeight="1" hidden="1">
      <c r="A13" s="39" t="s">
        <v>30</v>
      </c>
      <c r="B13" s="40">
        <v>2310</v>
      </c>
      <c r="C13" s="41" t="s">
        <v>31</v>
      </c>
      <c r="D13" s="42"/>
      <c r="E13" s="43"/>
      <c r="F13" s="42"/>
      <c r="G13" s="43"/>
    </row>
    <row r="14" spans="1:7" s="45" customFormat="1" ht="37.5" customHeight="1" hidden="1">
      <c r="A14" s="39" t="s">
        <v>30</v>
      </c>
      <c r="B14" s="40">
        <v>2320</v>
      </c>
      <c r="C14" s="41" t="s">
        <v>278</v>
      </c>
      <c r="D14" s="42"/>
      <c r="E14" s="43"/>
      <c r="F14" s="42"/>
      <c r="G14" s="43"/>
    </row>
    <row r="15" spans="1:7" s="45" customFormat="1" ht="37.5" customHeight="1" hidden="1">
      <c r="A15" s="39" t="s">
        <v>30</v>
      </c>
      <c r="B15" s="40">
        <v>2330</v>
      </c>
      <c r="C15" s="41" t="s">
        <v>279</v>
      </c>
      <c r="D15" s="42"/>
      <c r="E15" s="43"/>
      <c r="F15" s="42"/>
      <c r="G15" s="43"/>
    </row>
    <row r="16" spans="1:7" s="45" customFormat="1" ht="12.75" customHeight="1" hidden="1">
      <c r="A16" s="46" t="s">
        <v>30</v>
      </c>
      <c r="B16" s="40">
        <v>2480</v>
      </c>
      <c r="C16" s="41" t="s">
        <v>124</v>
      </c>
      <c r="D16" s="42"/>
      <c r="E16" s="43"/>
      <c r="F16" s="42"/>
      <c r="G16" s="43"/>
    </row>
    <row r="17" spans="1:7" s="45" customFormat="1" ht="12.75" customHeight="1" hidden="1">
      <c r="A17" s="46" t="s">
        <v>30</v>
      </c>
      <c r="B17" s="40">
        <v>2560</v>
      </c>
      <c r="C17" s="41" t="s">
        <v>277</v>
      </c>
      <c r="D17" s="42"/>
      <c r="E17" s="43"/>
      <c r="F17" s="42"/>
      <c r="G17" s="43"/>
    </row>
    <row r="18" spans="1:7" s="45" customFormat="1" ht="12.75" customHeight="1" hidden="1">
      <c r="A18" s="46" t="s">
        <v>30</v>
      </c>
      <c r="B18" s="47">
        <v>2650</v>
      </c>
      <c r="C18" s="41" t="s">
        <v>35</v>
      </c>
      <c r="D18" s="42"/>
      <c r="E18" s="43"/>
      <c r="F18" s="42"/>
      <c r="G18" s="43"/>
    </row>
    <row r="19" spans="1:7" s="45" customFormat="1" ht="22.5" customHeight="1" hidden="1">
      <c r="A19" s="46" t="s">
        <v>30</v>
      </c>
      <c r="B19" s="40">
        <v>2710</v>
      </c>
      <c r="C19" s="41" t="s">
        <v>42</v>
      </c>
      <c r="D19" s="42"/>
      <c r="E19" s="43"/>
      <c r="F19" s="42"/>
      <c r="G19" s="43"/>
    </row>
    <row r="20" spans="1:7" s="45" customFormat="1" ht="25.5" customHeight="1" hidden="1">
      <c r="A20" s="39" t="s">
        <v>30</v>
      </c>
      <c r="B20" s="40">
        <v>2820</v>
      </c>
      <c r="C20" s="48" t="s">
        <v>280</v>
      </c>
      <c r="D20" s="42"/>
      <c r="E20" s="43"/>
      <c r="F20" s="42"/>
      <c r="G20" s="43"/>
    </row>
    <row r="21" spans="1:7" s="45" customFormat="1" ht="37.5" customHeight="1" hidden="1">
      <c r="A21" s="39" t="s">
        <v>30</v>
      </c>
      <c r="B21" s="40">
        <v>2830</v>
      </c>
      <c r="C21" s="48" t="s">
        <v>18</v>
      </c>
      <c r="D21" s="42"/>
      <c r="E21" s="43"/>
      <c r="F21" s="42"/>
      <c r="G21" s="43"/>
    </row>
    <row r="22" spans="1:7" s="45" customFormat="1" ht="12.75" customHeight="1" hidden="1">
      <c r="A22" s="46" t="s">
        <v>30</v>
      </c>
      <c r="B22" s="47">
        <v>2850</v>
      </c>
      <c r="C22" s="48" t="s">
        <v>33</v>
      </c>
      <c r="D22" s="42"/>
      <c r="E22" s="43"/>
      <c r="F22" s="42"/>
      <c r="G22" s="43"/>
    </row>
    <row r="23" spans="1:7" s="45" customFormat="1" ht="12.75" customHeight="1" hidden="1">
      <c r="A23" s="46" t="s">
        <v>30</v>
      </c>
      <c r="B23" s="47">
        <v>3000</v>
      </c>
      <c r="C23" s="48" t="s">
        <v>276</v>
      </c>
      <c r="D23" s="42"/>
      <c r="E23" s="43"/>
      <c r="F23" s="42"/>
      <c r="G23" s="43"/>
    </row>
    <row r="24" spans="1:7" s="36" customFormat="1" ht="12.75" customHeight="1" hidden="1">
      <c r="A24" s="46" t="s">
        <v>30</v>
      </c>
      <c r="B24" s="49">
        <v>3020</v>
      </c>
      <c r="C24" s="50" t="s">
        <v>38</v>
      </c>
      <c r="D24" s="51"/>
      <c r="E24" s="52"/>
      <c r="F24" s="51"/>
      <c r="G24" s="52"/>
    </row>
    <row r="25" spans="1:7" s="36" customFormat="1" ht="12.75" customHeight="1" hidden="1">
      <c r="A25" s="46" t="s">
        <v>30</v>
      </c>
      <c r="B25" s="49">
        <v>3030</v>
      </c>
      <c r="C25" s="50" t="s">
        <v>5</v>
      </c>
      <c r="D25" s="51"/>
      <c r="E25" s="52"/>
      <c r="F25" s="51"/>
      <c r="G25" s="52"/>
    </row>
    <row r="26" spans="1:7" s="36" customFormat="1" ht="12.75" customHeight="1" hidden="1">
      <c r="A26" s="46" t="s">
        <v>30</v>
      </c>
      <c r="B26" s="49">
        <v>3110</v>
      </c>
      <c r="C26" s="50" t="s">
        <v>4</v>
      </c>
      <c r="D26" s="51"/>
      <c r="E26" s="52"/>
      <c r="F26" s="51"/>
      <c r="G26" s="52"/>
    </row>
    <row r="27" spans="1:7" s="36" customFormat="1" ht="12.75" customHeight="1" hidden="1">
      <c r="A27" s="46" t="s">
        <v>30</v>
      </c>
      <c r="B27" s="49">
        <v>3240</v>
      </c>
      <c r="C27" s="50" t="s">
        <v>39</v>
      </c>
      <c r="D27" s="51"/>
      <c r="E27" s="52"/>
      <c r="F27" s="51"/>
      <c r="G27" s="52"/>
    </row>
    <row r="28" spans="1:7" s="36" customFormat="1" ht="12.75" customHeight="1" hidden="1">
      <c r="A28" s="46" t="s">
        <v>30</v>
      </c>
      <c r="B28" s="49">
        <v>3260</v>
      </c>
      <c r="C28" s="50" t="s">
        <v>305</v>
      </c>
      <c r="D28" s="51"/>
      <c r="E28" s="52"/>
      <c r="F28" s="51"/>
      <c r="G28" s="52"/>
    </row>
    <row r="29" spans="1:7" s="36" customFormat="1" ht="12.75" customHeight="1" hidden="1">
      <c r="A29" s="46" t="s">
        <v>30</v>
      </c>
      <c r="B29" s="49">
        <v>4010</v>
      </c>
      <c r="C29" s="50" t="s">
        <v>2</v>
      </c>
      <c r="D29" s="51"/>
      <c r="E29" s="52"/>
      <c r="F29" s="51"/>
      <c r="G29" s="52"/>
    </row>
    <row r="30" spans="1:7" s="36" customFormat="1" ht="12.75" customHeight="1" hidden="1">
      <c r="A30" s="46" t="s">
        <v>30</v>
      </c>
      <c r="B30" s="49">
        <v>4040</v>
      </c>
      <c r="C30" s="50" t="s">
        <v>3</v>
      </c>
      <c r="D30" s="51"/>
      <c r="E30" s="52"/>
      <c r="F30" s="51"/>
      <c r="G30" s="52"/>
    </row>
    <row r="31" spans="1:7" s="36" customFormat="1" ht="12.75" customHeight="1" hidden="1">
      <c r="A31" s="46" t="s">
        <v>30</v>
      </c>
      <c r="B31" s="49">
        <v>4110</v>
      </c>
      <c r="C31" s="50" t="s">
        <v>9</v>
      </c>
      <c r="D31" s="51"/>
      <c r="E31" s="52"/>
      <c r="F31" s="51"/>
      <c r="G31" s="52"/>
    </row>
    <row r="32" spans="1:7" s="36" customFormat="1" ht="12.75" customHeight="1" hidden="1">
      <c r="A32" s="46" t="s">
        <v>30</v>
      </c>
      <c r="B32" s="49">
        <v>4120</v>
      </c>
      <c r="C32" s="50" t="s">
        <v>10</v>
      </c>
      <c r="D32" s="51"/>
      <c r="E32" s="52"/>
      <c r="F32" s="51"/>
      <c r="G32" s="52"/>
    </row>
    <row r="33" spans="1:7" s="36" customFormat="1" ht="12.75" customHeight="1" hidden="1">
      <c r="A33" s="46" t="s">
        <v>30</v>
      </c>
      <c r="B33" s="49">
        <v>4130</v>
      </c>
      <c r="C33" s="50" t="s">
        <v>19</v>
      </c>
      <c r="D33" s="51"/>
      <c r="E33" s="52"/>
      <c r="F33" s="51"/>
      <c r="G33" s="52"/>
    </row>
    <row r="34" spans="1:7" s="36" customFormat="1" ht="12.75" customHeight="1" hidden="1">
      <c r="A34" s="46" t="s">
        <v>30</v>
      </c>
      <c r="B34" s="49">
        <v>4140</v>
      </c>
      <c r="C34" s="50" t="s">
        <v>32</v>
      </c>
      <c r="D34" s="51"/>
      <c r="E34" s="52"/>
      <c r="F34" s="51"/>
      <c r="G34" s="52"/>
    </row>
    <row r="35" spans="1:7" s="36" customFormat="1" ht="12.75" customHeight="1" hidden="1">
      <c r="A35" s="46" t="s">
        <v>30</v>
      </c>
      <c r="B35" s="49">
        <v>4170</v>
      </c>
      <c r="C35" s="50" t="s">
        <v>36</v>
      </c>
      <c r="D35" s="51"/>
      <c r="E35" s="52"/>
      <c r="F35" s="51"/>
      <c r="G35" s="52"/>
    </row>
    <row r="36" spans="1:7" s="36" customFormat="1" ht="12.75" customHeight="1" hidden="1">
      <c r="A36" s="46" t="s">
        <v>30</v>
      </c>
      <c r="B36" s="49">
        <v>4210</v>
      </c>
      <c r="C36" s="50" t="s">
        <v>20</v>
      </c>
      <c r="D36" s="51"/>
      <c r="E36" s="52"/>
      <c r="F36" s="51"/>
      <c r="G36" s="52"/>
    </row>
    <row r="37" spans="1:7" s="36" customFormat="1" ht="12.75" customHeight="1" hidden="1">
      <c r="A37" s="46" t="s">
        <v>30</v>
      </c>
      <c r="B37" s="49">
        <v>4220</v>
      </c>
      <c r="C37" s="50" t="s">
        <v>21</v>
      </c>
      <c r="D37" s="51"/>
      <c r="E37" s="52"/>
      <c r="F37" s="51"/>
      <c r="G37" s="52"/>
    </row>
    <row r="38" spans="1:7" s="36" customFormat="1" ht="12.75" customHeight="1" hidden="1">
      <c r="A38" s="46" t="s">
        <v>30</v>
      </c>
      <c r="B38" s="49">
        <v>4240</v>
      </c>
      <c r="C38" s="50" t="s">
        <v>22</v>
      </c>
      <c r="D38" s="51"/>
      <c r="E38" s="52"/>
      <c r="F38" s="51"/>
      <c r="G38" s="52"/>
    </row>
    <row r="39" spans="1:7" s="36" customFormat="1" ht="12.75" customHeight="1" hidden="1">
      <c r="A39" s="46" t="s">
        <v>30</v>
      </c>
      <c r="B39" s="49">
        <v>4260</v>
      </c>
      <c r="C39" s="50" t="s">
        <v>23</v>
      </c>
      <c r="D39" s="51"/>
      <c r="E39" s="52"/>
      <c r="F39" s="51"/>
      <c r="G39" s="52"/>
    </row>
    <row r="40" spans="1:7" s="36" customFormat="1" ht="12.75" customHeight="1" hidden="1">
      <c r="A40" s="46" t="s">
        <v>30</v>
      </c>
      <c r="B40" s="49">
        <v>4270</v>
      </c>
      <c r="C40" s="50" t="s">
        <v>24</v>
      </c>
      <c r="D40" s="51"/>
      <c r="E40" s="52"/>
      <c r="F40" s="51"/>
      <c r="G40" s="52"/>
    </row>
    <row r="41" spans="1:7" s="36" customFormat="1" ht="12.75" customHeight="1" hidden="1">
      <c r="A41" s="46" t="s">
        <v>30</v>
      </c>
      <c r="B41" s="49">
        <v>4280</v>
      </c>
      <c r="C41" s="50" t="s">
        <v>281</v>
      </c>
      <c r="D41" s="51"/>
      <c r="E41" s="52"/>
      <c r="F41" s="51"/>
      <c r="G41" s="52"/>
    </row>
    <row r="42" spans="1:7" s="45" customFormat="1" ht="12.75" customHeight="1">
      <c r="A42" s="46" t="s">
        <v>30</v>
      </c>
      <c r="B42" s="49">
        <v>4300</v>
      </c>
      <c r="C42" s="53" t="s">
        <v>25</v>
      </c>
      <c r="D42" s="42">
        <v>270000</v>
      </c>
      <c r="E42" s="43"/>
      <c r="F42" s="42">
        <v>200000</v>
      </c>
      <c r="G42" s="43"/>
    </row>
    <row r="43" spans="1:7" s="45" customFormat="1" ht="12.75" customHeight="1" hidden="1">
      <c r="A43" s="46" t="s">
        <v>30</v>
      </c>
      <c r="B43" s="49">
        <v>4308</v>
      </c>
      <c r="C43" s="53" t="s">
        <v>25</v>
      </c>
      <c r="D43" s="42"/>
      <c r="E43" s="43"/>
      <c r="F43" s="42"/>
      <c r="G43" s="43"/>
    </row>
    <row r="44" spans="1:7" s="45" customFormat="1" ht="12.75" customHeight="1" hidden="1">
      <c r="A44" s="46" t="s">
        <v>30</v>
      </c>
      <c r="B44" s="49">
        <v>4309</v>
      </c>
      <c r="C44" s="53" t="s">
        <v>25</v>
      </c>
      <c r="D44" s="42"/>
      <c r="E44" s="43"/>
      <c r="F44" s="42"/>
      <c r="G44" s="43"/>
    </row>
    <row r="45" spans="1:7" s="45" customFormat="1" ht="12.75" customHeight="1" hidden="1">
      <c r="A45" s="46" t="s">
        <v>30</v>
      </c>
      <c r="B45" s="49">
        <v>4330</v>
      </c>
      <c r="C45" s="53" t="s">
        <v>37</v>
      </c>
      <c r="D45" s="42"/>
      <c r="E45" s="43"/>
      <c r="F45" s="42"/>
      <c r="G45" s="43"/>
    </row>
    <row r="46" spans="1:7" s="45" customFormat="1" ht="12.75" customHeight="1" hidden="1">
      <c r="A46" s="46" t="s">
        <v>30</v>
      </c>
      <c r="B46" s="49">
        <v>4350</v>
      </c>
      <c r="C46" s="53" t="s">
        <v>40</v>
      </c>
      <c r="D46" s="42"/>
      <c r="E46" s="43"/>
      <c r="F46" s="42"/>
      <c r="G46" s="43"/>
    </row>
    <row r="47" spans="1:7" s="45" customFormat="1" ht="12.75" customHeight="1" hidden="1">
      <c r="A47" s="46" t="s">
        <v>30</v>
      </c>
      <c r="B47" s="49">
        <v>4360</v>
      </c>
      <c r="C47" s="53" t="s">
        <v>265</v>
      </c>
      <c r="D47" s="42"/>
      <c r="E47" s="43"/>
      <c r="F47" s="42"/>
      <c r="G47" s="43"/>
    </row>
    <row r="48" spans="1:7" s="45" customFormat="1" ht="12.75" customHeight="1" hidden="1">
      <c r="A48" s="46" t="s">
        <v>30</v>
      </c>
      <c r="B48" s="49">
        <v>4370</v>
      </c>
      <c r="C48" s="53" t="s">
        <v>266</v>
      </c>
      <c r="D48" s="42"/>
      <c r="E48" s="43"/>
      <c r="F48" s="42"/>
      <c r="G48" s="43"/>
    </row>
    <row r="49" spans="1:7" s="45" customFormat="1" ht="12.75" customHeight="1" hidden="1">
      <c r="A49" s="46" t="s">
        <v>30</v>
      </c>
      <c r="B49" s="49">
        <v>4390</v>
      </c>
      <c r="C49" s="53" t="s">
        <v>267</v>
      </c>
      <c r="D49" s="42"/>
      <c r="E49" s="43"/>
      <c r="F49" s="42"/>
      <c r="G49" s="43"/>
    </row>
    <row r="50" spans="1:7" s="45" customFormat="1" ht="12.75" customHeight="1" hidden="1">
      <c r="A50" s="46" t="s">
        <v>30</v>
      </c>
      <c r="B50" s="49">
        <v>4400</v>
      </c>
      <c r="C50" s="53" t="s">
        <v>268</v>
      </c>
      <c r="D50" s="42"/>
      <c r="E50" s="43"/>
      <c r="F50" s="42"/>
      <c r="G50" s="43"/>
    </row>
    <row r="51" spans="1:7" s="36" customFormat="1" ht="12.75" customHeight="1" hidden="1">
      <c r="A51" s="46" t="s">
        <v>30</v>
      </c>
      <c r="B51" s="49">
        <v>4410</v>
      </c>
      <c r="C51" s="50" t="s">
        <v>6</v>
      </c>
      <c r="D51" s="51"/>
      <c r="E51" s="52"/>
      <c r="F51" s="51"/>
      <c r="G51" s="52"/>
    </row>
    <row r="52" spans="1:7" s="36" customFormat="1" ht="12.75" customHeight="1" hidden="1">
      <c r="A52" s="46" t="s">
        <v>30</v>
      </c>
      <c r="B52" s="49">
        <v>4420</v>
      </c>
      <c r="C52" s="50" t="s">
        <v>7</v>
      </c>
      <c r="D52" s="51"/>
      <c r="E52" s="52"/>
      <c r="F52" s="51"/>
      <c r="G52" s="52"/>
    </row>
    <row r="53" spans="1:7" s="45" customFormat="1" ht="12.75" customHeight="1" hidden="1">
      <c r="A53" s="46" t="s">
        <v>30</v>
      </c>
      <c r="B53" s="49">
        <v>4430</v>
      </c>
      <c r="C53" s="53" t="s">
        <v>8</v>
      </c>
      <c r="D53" s="42"/>
      <c r="E53" s="43"/>
      <c r="F53" s="42">
        <v>130000</v>
      </c>
      <c r="G53" s="43"/>
    </row>
    <row r="54" spans="1:7" s="36" customFormat="1" ht="12.75" customHeight="1" hidden="1">
      <c r="A54" s="46" t="s">
        <v>30</v>
      </c>
      <c r="B54" s="49">
        <v>4440</v>
      </c>
      <c r="C54" s="50" t="s">
        <v>26</v>
      </c>
      <c r="D54" s="51"/>
      <c r="E54" s="52"/>
      <c r="F54" s="51"/>
      <c r="G54" s="52"/>
    </row>
    <row r="55" spans="1:7" s="36" customFormat="1" ht="12.75" customHeight="1" hidden="1">
      <c r="A55" s="46" t="s">
        <v>30</v>
      </c>
      <c r="B55" s="49">
        <v>4520</v>
      </c>
      <c r="C55" s="94" t="s">
        <v>306</v>
      </c>
      <c r="D55" s="51"/>
      <c r="E55" s="52"/>
      <c r="F55" s="51"/>
      <c r="G55" s="52"/>
    </row>
    <row r="56" spans="1:7" s="36" customFormat="1" ht="12.75" customHeight="1" hidden="1">
      <c r="A56" s="46" t="s">
        <v>30</v>
      </c>
      <c r="B56" s="49">
        <v>4580</v>
      </c>
      <c r="C56" s="50" t="s">
        <v>27</v>
      </c>
      <c r="D56" s="51"/>
      <c r="E56" s="52"/>
      <c r="F56" s="51"/>
      <c r="G56" s="52"/>
    </row>
    <row r="57" spans="1:7" s="36" customFormat="1" ht="12.75" customHeight="1" hidden="1">
      <c r="A57" s="46" t="s">
        <v>30</v>
      </c>
      <c r="B57" s="49">
        <v>4700</v>
      </c>
      <c r="C57" s="54" t="s">
        <v>269</v>
      </c>
      <c r="D57" s="51"/>
      <c r="E57" s="52"/>
      <c r="F57" s="51"/>
      <c r="G57" s="52"/>
    </row>
    <row r="58" spans="1:7" s="45" customFormat="1" ht="24.75" customHeight="1" hidden="1">
      <c r="A58" s="39" t="s">
        <v>30</v>
      </c>
      <c r="B58" s="64">
        <v>4740</v>
      </c>
      <c r="C58" s="55" t="s">
        <v>282</v>
      </c>
      <c r="D58" s="42"/>
      <c r="E58" s="43"/>
      <c r="F58" s="42"/>
      <c r="G58" s="43"/>
    </row>
    <row r="59" spans="1:7" s="45" customFormat="1" ht="12.75" customHeight="1" hidden="1">
      <c r="A59" s="46" t="s">
        <v>30</v>
      </c>
      <c r="B59" s="49">
        <v>4750</v>
      </c>
      <c r="C59" s="55" t="s">
        <v>270</v>
      </c>
      <c r="D59" s="42"/>
      <c r="E59" s="43"/>
      <c r="F59" s="42"/>
      <c r="G59" s="43"/>
    </row>
    <row r="60" spans="1:7" s="36" customFormat="1" ht="12.75" customHeight="1" hidden="1">
      <c r="A60" s="46" t="s">
        <v>30</v>
      </c>
      <c r="B60" s="49">
        <v>4810</v>
      </c>
      <c r="C60" s="50" t="s">
        <v>11</v>
      </c>
      <c r="D60" s="51"/>
      <c r="E60" s="52"/>
      <c r="F60" s="51"/>
      <c r="G60" s="52"/>
    </row>
    <row r="61" spans="1:7" s="36" customFormat="1" ht="12.75" customHeight="1" hidden="1">
      <c r="A61" s="46" t="s">
        <v>30</v>
      </c>
      <c r="B61" s="49">
        <v>6050</v>
      </c>
      <c r="C61" s="50" t="s">
        <v>28</v>
      </c>
      <c r="D61" s="51"/>
      <c r="E61" s="52"/>
      <c r="F61" s="51"/>
      <c r="G61" s="52"/>
    </row>
    <row r="62" spans="1:7" s="36" customFormat="1" ht="12.75" customHeight="1" hidden="1">
      <c r="A62" s="46" t="s">
        <v>30</v>
      </c>
      <c r="B62" s="49">
        <v>6058</v>
      </c>
      <c r="C62" s="50" t="s">
        <v>283</v>
      </c>
      <c r="D62" s="51"/>
      <c r="E62" s="52"/>
      <c r="F62" s="51"/>
      <c r="G62" s="52"/>
    </row>
    <row r="63" spans="1:7" s="36" customFormat="1" ht="12.75" customHeight="1" hidden="1">
      <c r="A63" s="46" t="s">
        <v>30</v>
      </c>
      <c r="B63" s="49">
        <v>6059</v>
      </c>
      <c r="C63" s="50" t="s">
        <v>28</v>
      </c>
      <c r="D63" s="51"/>
      <c r="E63" s="52"/>
      <c r="F63" s="51"/>
      <c r="G63" s="52"/>
    </row>
    <row r="64" spans="1:7" s="36" customFormat="1" ht="12.75" customHeight="1" hidden="1">
      <c r="A64" s="46" t="s">
        <v>30</v>
      </c>
      <c r="B64" s="49">
        <v>6060</v>
      </c>
      <c r="C64" s="50" t="s">
        <v>29</v>
      </c>
      <c r="D64" s="51"/>
      <c r="E64" s="52"/>
      <c r="F64" s="51"/>
      <c r="G64" s="52"/>
    </row>
    <row r="65" spans="1:7" s="36" customFormat="1" ht="12.75" customHeight="1" hidden="1">
      <c r="A65" s="46" t="s">
        <v>30</v>
      </c>
      <c r="B65" s="49">
        <v>6130</v>
      </c>
      <c r="C65" s="50" t="s">
        <v>284</v>
      </c>
      <c r="D65" s="51"/>
      <c r="E65" s="52"/>
      <c r="F65" s="51"/>
      <c r="G65" s="52"/>
    </row>
    <row r="66" spans="1:7" s="45" customFormat="1" ht="37.5" customHeight="1" hidden="1">
      <c r="A66" s="39" t="s">
        <v>30</v>
      </c>
      <c r="B66" s="40">
        <v>6210</v>
      </c>
      <c r="C66" s="41" t="s">
        <v>331</v>
      </c>
      <c r="D66" s="42"/>
      <c r="E66" s="43"/>
      <c r="F66" s="42"/>
      <c r="G66" s="43"/>
    </row>
    <row r="67" spans="1:7" s="45" customFormat="1" ht="37.5" customHeight="1" hidden="1">
      <c r="A67" s="39" t="s">
        <v>30</v>
      </c>
      <c r="B67" s="40">
        <v>6230</v>
      </c>
      <c r="C67" s="41" t="s">
        <v>307</v>
      </c>
      <c r="D67" s="42"/>
      <c r="E67" s="43"/>
      <c r="F67" s="42"/>
      <c r="G67" s="43"/>
    </row>
    <row r="68" spans="1:7" s="45" customFormat="1" ht="37.5" customHeight="1" hidden="1">
      <c r="A68" s="39" t="s">
        <v>30</v>
      </c>
      <c r="B68" s="40">
        <v>6300</v>
      </c>
      <c r="C68" s="41" t="s">
        <v>125</v>
      </c>
      <c r="D68" s="42"/>
      <c r="E68" s="43"/>
      <c r="F68" s="42"/>
      <c r="G68" s="43"/>
    </row>
    <row r="69" spans="1:7" s="45" customFormat="1" ht="37.5" customHeight="1" hidden="1">
      <c r="A69" s="39" t="s">
        <v>30</v>
      </c>
      <c r="B69" s="40">
        <v>6610</v>
      </c>
      <c r="C69" s="41" t="s">
        <v>285</v>
      </c>
      <c r="D69" s="42"/>
      <c r="E69" s="43"/>
      <c r="F69" s="42"/>
      <c r="G69" s="43"/>
    </row>
    <row r="70" spans="1:7" s="45" customFormat="1" ht="37.5" customHeight="1" hidden="1">
      <c r="A70" s="39" t="s">
        <v>30</v>
      </c>
      <c r="B70" s="40">
        <v>6620</v>
      </c>
      <c r="C70" s="41" t="s">
        <v>286</v>
      </c>
      <c r="D70" s="42"/>
      <c r="E70" s="43"/>
      <c r="F70" s="42"/>
      <c r="G70" s="43"/>
    </row>
    <row r="71" spans="1:7" s="45" customFormat="1" ht="37.5" customHeight="1" hidden="1">
      <c r="A71" s="39" t="s">
        <v>30</v>
      </c>
      <c r="B71" s="40">
        <v>6630</v>
      </c>
      <c r="C71" s="41" t="s">
        <v>287</v>
      </c>
      <c r="D71" s="42"/>
      <c r="E71" s="43"/>
      <c r="F71" s="42"/>
      <c r="G71" s="43"/>
    </row>
    <row r="72" spans="1:7" s="36" customFormat="1" ht="12.75" customHeight="1" hidden="1">
      <c r="A72" s="46" t="s">
        <v>30</v>
      </c>
      <c r="B72" s="49">
        <v>8550</v>
      </c>
      <c r="C72" s="50" t="s">
        <v>41</v>
      </c>
      <c r="D72" s="51"/>
      <c r="E72" s="52"/>
      <c r="F72" s="51"/>
      <c r="G72" s="52"/>
    </row>
    <row r="73" spans="1:7" s="60" customFormat="1" ht="15" customHeight="1">
      <c r="A73" s="56"/>
      <c r="B73" s="56"/>
      <c r="C73" s="57" t="s">
        <v>12</v>
      </c>
      <c r="D73" s="58">
        <f>SUM(D13:D72)</f>
        <v>270000</v>
      </c>
      <c r="E73" s="58">
        <f>SUM(E13:E72)</f>
        <v>0</v>
      </c>
      <c r="F73" s="58">
        <f>SUM(F13:F72)</f>
        <v>330000</v>
      </c>
      <c r="G73" s="58">
        <f>SUM(G13:G72)</f>
        <v>0</v>
      </c>
    </row>
    <row r="74" spans="1:7" ht="24" customHeight="1">
      <c r="A74" s="60"/>
      <c r="B74" s="60"/>
      <c r="C74" s="62" t="s">
        <v>121</v>
      </c>
      <c r="D74" s="72">
        <f>D73</f>
        <v>270000</v>
      </c>
      <c r="E74" s="72">
        <f>E73</f>
        <v>0</v>
      </c>
      <c r="F74" s="72">
        <f>F73</f>
        <v>330000</v>
      </c>
      <c r="G74" s="72">
        <f>G73</f>
        <v>0</v>
      </c>
    </row>
  </sheetData>
  <sheetProtection/>
  <mergeCells count="2">
    <mergeCell ref="D10:E10"/>
    <mergeCell ref="F10:G10"/>
  </mergeCells>
  <printOptions/>
  <pageMargins left="0.75" right="0.75" top="1" bottom="1" header="0.5" footer="0.5"/>
  <pageSetup horizontalDpi="360" verticalDpi="360" orientation="portrait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G74"/>
  <sheetViews>
    <sheetView view="pageBreakPreview" zoomScaleSheetLayoutView="100" zoomScalePageLayoutView="0" workbookViewId="0" topLeftCell="A2">
      <selection activeCell="M76" sqref="M76"/>
    </sheetView>
  </sheetViews>
  <sheetFormatPr defaultColWidth="9.00390625" defaultRowHeight="12.75"/>
  <cols>
    <col min="1" max="1" width="3.875" style="63" customWidth="1"/>
    <col min="2" max="2" width="5.25390625" style="63" customWidth="1"/>
    <col min="3" max="3" width="51.375" style="63" customWidth="1"/>
    <col min="4" max="4" width="11.125" style="63" customWidth="1"/>
    <col min="5" max="5" width="10.75390625" style="63" customWidth="1"/>
    <col min="6" max="6" width="11.125" style="63" hidden="1" customWidth="1"/>
    <col min="7" max="7" width="10.75390625" style="63" hidden="1" customWidth="1"/>
    <col min="8" max="8" width="3.375" style="63" customWidth="1"/>
    <col min="9" max="9" width="2.875" style="63" customWidth="1"/>
    <col min="10" max="10" width="3.875" style="63" customWidth="1"/>
    <col min="11" max="16384" width="9.125" style="63" customWidth="1"/>
  </cols>
  <sheetData>
    <row r="1" s="26" customFormat="1" ht="12.75" hidden="1"/>
    <row r="2" s="26" customFormat="1" ht="12.75">
      <c r="D2" s="34" t="str">
        <f>'010.01008'!D2</f>
        <v>Zał. Nr 2d</v>
      </c>
    </row>
    <row r="3" spans="1:3" s="36" customFormat="1" ht="27.75" customHeight="1">
      <c r="A3" s="35" t="str">
        <f>'010.01008'!A3</f>
        <v>Plan wydatków budżetu na 2014 r.</v>
      </c>
      <c r="B3" s="35"/>
      <c r="C3" s="35"/>
    </row>
    <row r="4" spans="4:5" s="36" customFormat="1" ht="12.75">
      <c r="D4" s="37" t="s">
        <v>135</v>
      </c>
      <c r="E4" s="36">
        <f>'710,71004'!E4+1</f>
        <v>14</v>
      </c>
    </row>
    <row r="5" spans="3:5" s="36" customFormat="1" ht="11.25" customHeight="1" hidden="1">
      <c r="C5" s="18"/>
      <c r="E5" s="36" t="s">
        <v>16</v>
      </c>
    </row>
    <row r="7" spans="1:3" s="36" customFormat="1" ht="12.75">
      <c r="A7" s="18" t="s">
        <v>0</v>
      </c>
      <c r="B7" s="18"/>
      <c r="C7" s="36" t="s">
        <v>56</v>
      </c>
    </row>
    <row r="9" spans="1:3" s="36" customFormat="1" ht="12.75">
      <c r="A9" s="18" t="s">
        <v>1</v>
      </c>
      <c r="B9" s="18"/>
      <c r="C9" s="36" t="s">
        <v>57</v>
      </c>
    </row>
    <row r="10" spans="4:7" s="36" customFormat="1" ht="12.75">
      <c r="D10" s="339" t="s">
        <v>15</v>
      </c>
      <c r="E10" s="339"/>
      <c r="F10" s="338" t="s">
        <v>332</v>
      </c>
      <c r="G10" s="338"/>
    </row>
    <row r="11" spans="4:7" s="36" customFormat="1" ht="12.75">
      <c r="D11" s="18" t="s">
        <v>13</v>
      </c>
      <c r="E11" s="97" t="s">
        <v>14</v>
      </c>
      <c r="F11" s="36" t="s">
        <v>13</v>
      </c>
      <c r="G11" s="38" t="s">
        <v>14</v>
      </c>
    </row>
    <row r="13" spans="1:7" s="45" customFormat="1" ht="37.5" customHeight="1" hidden="1">
      <c r="A13" s="39" t="s">
        <v>30</v>
      </c>
      <c r="B13" s="40">
        <v>2310</v>
      </c>
      <c r="C13" s="41" t="s">
        <v>31</v>
      </c>
      <c r="D13" s="42"/>
      <c r="E13" s="43"/>
      <c r="F13" s="42"/>
      <c r="G13" s="43"/>
    </row>
    <row r="14" spans="1:7" s="45" customFormat="1" ht="37.5" customHeight="1" hidden="1">
      <c r="A14" s="39" t="s">
        <v>30</v>
      </c>
      <c r="B14" s="40">
        <v>2320</v>
      </c>
      <c r="C14" s="41" t="s">
        <v>278</v>
      </c>
      <c r="D14" s="42"/>
      <c r="E14" s="43"/>
      <c r="F14" s="42"/>
      <c r="G14" s="43"/>
    </row>
    <row r="15" spans="1:7" s="45" customFormat="1" ht="37.5" customHeight="1" hidden="1">
      <c r="A15" s="39" t="s">
        <v>30</v>
      </c>
      <c r="B15" s="40">
        <v>2330</v>
      </c>
      <c r="C15" s="41" t="s">
        <v>279</v>
      </c>
      <c r="D15" s="42"/>
      <c r="E15" s="43"/>
      <c r="F15" s="42"/>
      <c r="G15" s="43"/>
    </row>
    <row r="16" spans="1:7" s="45" customFormat="1" ht="12.75" customHeight="1" hidden="1">
      <c r="A16" s="46" t="s">
        <v>30</v>
      </c>
      <c r="B16" s="40">
        <v>2480</v>
      </c>
      <c r="C16" s="41" t="s">
        <v>124</v>
      </c>
      <c r="D16" s="42"/>
      <c r="E16" s="43"/>
      <c r="F16" s="42"/>
      <c r="G16" s="43"/>
    </row>
    <row r="17" spans="1:7" s="45" customFormat="1" ht="12.75" customHeight="1" hidden="1">
      <c r="A17" s="46" t="s">
        <v>30</v>
      </c>
      <c r="B17" s="40">
        <v>2560</v>
      </c>
      <c r="C17" s="41" t="s">
        <v>277</v>
      </c>
      <c r="D17" s="42"/>
      <c r="E17" s="43"/>
      <c r="F17" s="42"/>
      <c r="G17" s="43"/>
    </row>
    <row r="18" spans="1:7" s="45" customFormat="1" ht="12.75" customHeight="1" hidden="1">
      <c r="A18" s="46" t="s">
        <v>30</v>
      </c>
      <c r="B18" s="47">
        <v>2650</v>
      </c>
      <c r="C18" s="41" t="s">
        <v>35</v>
      </c>
      <c r="D18" s="42"/>
      <c r="E18" s="43"/>
      <c r="F18" s="42"/>
      <c r="G18" s="43"/>
    </row>
    <row r="19" spans="1:7" s="45" customFormat="1" ht="22.5" customHeight="1" hidden="1">
      <c r="A19" s="46" t="s">
        <v>30</v>
      </c>
      <c r="B19" s="40">
        <v>2710</v>
      </c>
      <c r="C19" s="41" t="s">
        <v>42</v>
      </c>
      <c r="D19" s="42"/>
      <c r="E19" s="43"/>
      <c r="F19" s="42"/>
      <c r="G19" s="43"/>
    </row>
    <row r="20" spans="1:7" s="45" customFormat="1" ht="25.5" customHeight="1" hidden="1">
      <c r="A20" s="39" t="s">
        <v>30</v>
      </c>
      <c r="B20" s="40">
        <v>2820</v>
      </c>
      <c r="C20" s="48" t="s">
        <v>280</v>
      </c>
      <c r="D20" s="42"/>
      <c r="E20" s="43"/>
      <c r="F20" s="42"/>
      <c r="G20" s="43"/>
    </row>
    <row r="21" spans="1:7" s="45" customFormat="1" ht="37.5" customHeight="1" hidden="1">
      <c r="A21" s="39" t="s">
        <v>30</v>
      </c>
      <c r="B21" s="40">
        <v>2830</v>
      </c>
      <c r="C21" s="48" t="s">
        <v>18</v>
      </c>
      <c r="D21" s="42"/>
      <c r="E21" s="43"/>
      <c r="F21" s="42"/>
      <c r="G21" s="43"/>
    </row>
    <row r="22" spans="1:7" s="45" customFormat="1" ht="12.75" customHeight="1" hidden="1">
      <c r="A22" s="46" t="s">
        <v>30</v>
      </c>
      <c r="B22" s="47">
        <v>2850</v>
      </c>
      <c r="C22" s="48" t="s">
        <v>33</v>
      </c>
      <c r="D22" s="42"/>
      <c r="E22" s="43"/>
      <c r="F22" s="42"/>
      <c r="G22" s="43"/>
    </row>
    <row r="23" spans="1:7" s="45" customFormat="1" ht="12.75" customHeight="1" hidden="1">
      <c r="A23" s="46" t="s">
        <v>30</v>
      </c>
      <c r="B23" s="47">
        <v>3000</v>
      </c>
      <c r="C23" s="48" t="s">
        <v>276</v>
      </c>
      <c r="D23" s="42"/>
      <c r="E23" s="43"/>
      <c r="F23" s="42"/>
      <c r="G23" s="43"/>
    </row>
    <row r="24" spans="1:7" s="36" customFormat="1" ht="12.75" customHeight="1" hidden="1">
      <c r="A24" s="46" t="s">
        <v>30</v>
      </c>
      <c r="B24" s="49">
        <v>3020</v>
      </c>
      <c r="C24" s="50" t="s">
        <v>38</v>
      </c>
      <c r="D24" s="51"/>
      <c r="E24" s="52"/>
      <c r="F24" s="51"/>
      <c r="G24" s="52"/>
    </row>
    <row r="25" spans="1:7" s="36" customFormat="1" ht="12.75" customHeight="1" hidden="1">
      <c r="A25" s="46" t="s">
        <v>30</v>
      </c>
      <c r="B25" s="49">
        <v>3030</v>
      </c>
      <c r="C25" s="50" t="s">
        <v>5</v>
      </c>
      <c r="D25" s="51"/>
      <c r="E25" s="52"/>
      <c r="F25" s="51"/>
      <c r="G25" s="52"/>
    </row>
    <row r="26" spans="1:7" s="36" customFormat="1" ht="12.75" customHeight="1" hidden="1">
      <c r="A26" s="46" t="s">
        <v>30</v>
      </c>
      <c r="B26" s="49">
        <v>3110</v>
      </c>
      <c r="C26" s="50" t="s">
        <v>4</v>
      </c>
      <c r="D26" s="51"/>
      <c r="E26" s="52"/>
      <c r="F26" s="51"/>
      <c r="G26" s="52"/>
    </row>
    <row r="27" spans="1:7" s="36" customFormat="1" ht="12.75" customHeight="1" hidden="1">
      <c r="A27" s="46" t="s">
        <v>30</v>
      </c>
      <c r="B27" s="49">
        <v>3240</v>
      </c>
      <c r="C27" s="50" t="s">
        <v>39</v>
      </c>
      <c r="D27" s="51"/>
      <c r="E27" s="52"/>
      <c r="F27" s="51"/>
      <c r="G27" s="52"/>
    </row>
    <row r="28" spans="1:7" s="36" customFormat="1" ht="12.75" customHeight="1" hidden="1">
      <c r="A28" s="46" t="s">
        <v>30</v>
      </c>
      <c r="B28" s="49">
        <v>3260</v>
      </c>
      <c r="C28" s="50" t="s">
        <v>305</v>
      </c>
      <c r="D28" s="51"/>
      <c r="E28" s="52"/>
      <c r="F28" s="51"/>
      <c r="G28" s="52"/>
    </row>
    <row r="29" spans="1:7" s="36" customFormat="1" ht="12.75" customHeight="1" hidden="1">
      <c r="A29" s="46" t="s">
        <v>30</v>
      </c>
      <c r="B29" s="49">
        <v>4010</v>
      </c>
      <c r="C29" s="50" t="s">
        <v>2</v>
      </c>
      <c r="D29" s="51"/>
      <c r="E29" s="52"/>
      <c r="F29" s="51"/>
      <c r="G29" s="52"/>
    </row>
    <row r="30" spans="1:7" s="36" customFormat="1" ht="12.75" customHeight="1" hidden="1">
      <c r="A30" s="46" t="s">
        <v>30</v>
      </c>
      <c r="B30" s="49">
        <v>4040</v>
      </c>
      <c r="C30" s="50" t="s">
        <v>3</v>
      </c>
      <c r="D30" s="51"/>
      <c r="E30" s="52"/>
      <c r="F30" s="51"/>
      <c r="G30" s="52"/>
    </row>
    <row r="31" spans="1:7" s="36" customFormat="1" ht="12.75" customHeight="1" hidden="1">
      <c r="A31" s="46" t="s">
        <v>30</v>
      </c>
      <c r="B31" s="49">
        <v>4110</v>
      </c>
      <c r="C31" s="50" t="s">
        <v>9</v>
      </c>
      <c r="D31" s="51"/>
      <c r="E31" s="52"/>
      <c r="F31" s="51"/>
      <c r="G31" s="52"/>
    </row>
    <row r="32" spans="1:7" s="36" customFormat="1" ht="12.75" customHeight="1" hidden="1">
      <c r="A32" s="46" t="s">
        <v>30</v>
      </c>
      <c r="B32" s="49">
        <v>4120</v>
      </c>
      <c r="C32" s="50" t="s">
        <v>10</v>
      </c>
      <c r="D32" s="51"/>
      <c r="E32" s="52"/>
      <c r="F32" s="51"/>
      <c r="G32" s="52"/>
    </row>
    <row r="33" spans="1:7" s="36" customFormat="1" ht="12.75" customHeight="1" hidden="1">
      <c r="A33" s="46" t="s">
        <v>30</v>
      </c>
      <c r="B33" s="49">
        <v>4130</v>
      </c>
      <c r="C33" s="50" t="s">
        <v>19</v>
      </c>
      <c r="D33" s="51"/>
      <c r="E33" s="52"/>
      <c r="F33" s="51"/>
      <c r="G33" s="52"/>
    </row>
    <row r="34" spans="1:7" s="36" customFormat="1" ht="12.75" customHeight="1" hidden="1">
      <c r="A34" s="46" t="s">
        <v>30</v>
      </c>
      <c r="B34" s="49">
        <v>4140</v>
      </c>
      <c r="C34" s="50" t="s">
        <v>32</v>
      </c>
      <c r="D34" s="51"/>
      <c r="E34" s="52"/>
      <c r="F34" s="51"/>
      <c r="G34" s="52"/>
    </row>
    <row r="35" spans="1:7" s="36" customFormat="1" ht="12.75" customHeight="1" hidden="1">
      <c r="A35" s="46" t="s">
        <v>30</v>
      </c>
      <c r="B35" s="49">
        <v>4170</v>
      </c>
      <c r="C35" s="50" t="s">
        <v>36</v>
      </c>
      <c r="D35" s="51"/>
      <c r="E35" s="52"/>
      <c r="F35" s="51"/>
      <c r="G35" s="52"/>
    </row>
    <row r="36" spans="1:7" s="36" customFormat="1" ht="12.75" customHeight="1" hidden="1">
      <c r="A36" s="46" t="s">
        <v>30</v>
      </c>
      <c r="B36" s="49">
        <v>4210</v>
      </c>
      <c r="C36" s="50" t="s">
        <v>20</v>
      </c>
      <c r="D36" s="51"/>
      <c r="E36" s="52"/>
      <c r="F36" s="51"/>
      <c r="G36" s="52"/>
    </row>
    <row r="37" spans="1:7" s="36" customFormat="1" ht="12.75" customHeight="1" hidden="1">
      <c r="A37" s="46" t="s">
        <v>30</v>
      </c>
      <c r="B37" s="49">
        <v>4220</v>
      </c>
      <c r="C37" s="50" t="s">
        <v>21</v>
      </c>
      <c r="D37" s="51"/>
      <c r="E37" s="52"/>
      <c r="F37" s="51"/>
      <c r="G37" s="52"/>
    </row>
    <row r="38" spans="1:7" s="36" customFormat="1" ht="12.75" customHeight="1" hidden="1">
      <c r="A38" s="46" t="s">
        <v>30</v>
      </c>
      <c r="B38" s="49">
        <v>4240</v>
      </c>
      <c r="C38" s="50" t="s">
        <v>22</v>
      </c>
      <c r="D38" s="51"/>
      <c r="E38" s="52"/>
      <c r="F38" s="51"/>
      <c r="G38" s="52"/>
    </row>
    <row r="39" spans="1:7" s="36" customFormat="1" ht="12.75" customHeight="1" hidden="1">
      <c r="A39" s="46" t="s">
        <v>30</v>
      </c>
      <c r="B39" s="49">
        <v>4260</v>
      </c>
      <c r="C39" s="50" t="s">
        <v>23</v>
      </c>
      <c r="D39" s="51"/>
      <c r="E39" s="52"/>
      <c r="F39" s="51"/>
      <c r="G39" s="52"/>
    </row>
    <row r="40" spans="1:7" s="36" customFormat="1" ht="12.75" customHeight="1" hidden="1">
      <c r="A40" s="46" t="s">
        <v>30</v>
      </c>
      <c r="B40" s="49">
        <v>4270</v>
      </c>
      <c r="C40" s="50" t="s">
        <v>24</v>
      </c>
      <c r="D40" s="51"/>
      <c r="E40" s="52"/>
      <c r="F40" s="51"/>
      <c r="G40" s="52"/>
    </row>
    <row r="41" spans="1:7" s="36" customFormat="1" ht="12.75" customHeight="1" hidden="1">
      <c r="A41" s="46" t="s">
        <v>30</v>
      </c>
      <c r="B41" s="49">
        <v>4280</v>
      </c>
      <c r="C41" s="50" t="s">
        <v>281</v>
      </c>
      <c r="D41" s="51"/>
      <c r="E41" s="52"/>
      <c r="F41" s="51"/>
      <c r="G41" s="52"/>
    </row>
    <row r="42" spans="1:7" s="45" customFormat="1" ht="12.75" customHeight="1">
      <c r="A42" s="46" t="s">
        <v>30</v>
      </c>
      <c r="B42" s="49">
        <v>4300</v>
      </c>
      <c r="C42" s="53" t="s">
        <v>25</v>
      </c>
      <c r="D42" s="42">
        <v>200000</v>
      </c>
      <c r="E42" s="43"/>
      <c r="F42" s="42">
        <v>60000</v>
      </c>
      <c r="G42" s="43"/>
    </row>
    <row r="43" spans="1:7" s="45" customFormat="1" ht="12.75" customHeight="1" hidden="1">
      <c r="A43" s="46" t="s">
        <v>30</v>
      </c>
      <c r="B43" s="49">
        <v>4308</v>
      </c>
      <c r="C43" s="53" t="s">
        <v>25</v>
      </c>
      <c r="D43" s="42"/>
      <c r="E43" s="43"/>
      <c r="F43" s="42"/>
      <c r="G43" s="43"/>
    </row>
    <row r="44" spans="1:7" s="45" customFormat="1" ht="12.75" customHeight="1" hidden="1">
      <c r="A44" s="46" t="s">
        <v>30</v>
      </c>
      <c r="B44" s="49">
        <v>4309</v>
      </c>
      <c r="C44" s="53" t="s">
        <v>25</v>
      </c>
      <c r="D44" s="42"/>
      <c r="E44" s="43"/>
      <c r="F44" s="42"/>
      <c r="G44" s="43"/>
    </row>
    <row r="45" spans="1:7" s="45" customFormat="1" ht="12.75" customHeight="1">
      <c r="A45" s="46" t="s">
        <v>30</v>
      </c>
      <c r="B45" s="49">
        <v>4330</v>
      </c>
      <c r="C45" s="53" t="s">
        <v>37</v>
      </c>
      <c r="D45" s="42">
        <v>20000</v>
      </c>
      <c r="E45" s="43"/>
      <c r="F45" s="42">
        <v>15000</v>
      </c>
      <c r="G45" s="43"/>
    </row>
    <row r="46" spans="1:7" s="45" customFormat="1" ht="12.75" customHeight="1" hidden="1">
      <c r="A46" s="46" t="s">
        <v>30</v>
      </c>
      <c r="B46" s="49">
        <v>4350</v>
      </c>
      <c r="C46" s="53" t="s">
        <v>40</v>
      </c>
      <c r="D46" s="42"/>
      <c r="E46" s="43"/>
      <c r="F46" s="42"/>
      <c r="G46" s="43"/>
    </row>
    <row r="47" spans="1:7" s="45" customFormat="1" ht="12.75" customHeight="1" hidden="1">
      <c r="A47" s="46" t="s">
        <v>30</v>
      </c>
      <c r="B47" s="49">
        <v>4360</v>
      </c>
      <c r="C47" s="53" t="s">
        <v>265</v>
      </c>
      <c r="D47" s="42"/>
      <c r="E47" s="43"/>
      <c r="F47" s="42"/>
      <c r="G47" s="43"/>
    </row>
    <row r="48" spans="1:7" s="45" customFormat="1" ht="12.75" customHeight="1" hidden="1">
      <c r="A48" s="46" t="s">
        <v>30</v>
      </c>
      <c r="B48" s="49">
        <v>4370</v>
      </c>
      <c r="C48" s="53" t="s">
        <v>266</v>
      </c>
      <c r="D48" s="42"/>
      <c r="E48" s="43"/>
      <c r="F48" s="42"/>
      <c r="G48" s="43"/>
    </row>
    <row r="49" spans="1:7" s="45" customFormat="1" ht="12.75" customHeight="1" hidden="1">
      <c r="A49" s="46" t="s">
        <v>30</v>
      </c>
      <c r="B49" s="49">
        <v>4390</v>
      </c>
      <c r="C49" s="53" t="s">
        <v>267</v>
      </c>
      <c r="D49" s="42"/>
      <c r="E49" s="43"/>
      <c r="F49" s="42"/>
      <c r="G49" s="43"/>
    </row>
    <row r="50" spans="1:7" s="45" customFormat="1" ht="12.75" customHeight="1" hidden="1">
      <c r="A50" s="46" t="s">
        <v>30</v>
      </c>
      <c r="B50" s="49">
        <v>4400</v>
      </c>
      <c r="C50" s="53" t="s">
        <v>268</v>
      </c>
      <c r="D50" s="42"/>
      <c r="E50" s="43"/>
      <c r="F50" s="42"/>
      <c r="G50" s="43"/>
    </row>
    <row r="51" spans="1:7" s="36" customFormat="1" ht="12.75" customHeight="1" hidden="1">
      <c r="A51" s="46" t="s">
        <v>30</v>
      </c>
      <c r="B51" s="49">
        <v>4410</v>
      </c>
      <c r="C51" s="50" t="s">
        <v>6</v>
      </c>
      <c r="D51" s="51"/>
      <c r="E51" s="52"/>
      <c r="F51" s="51"/>
      <c r="G51" s="52"/>
    </row>
    <row r="52" spans="1:7" s="36" customFormat="1" ht="12.75" customHeight="1" hidden="1">
      <c r="A52" s="46" t="s">
        <v>30</v>
      </c>
      <c r="B52" s="49">
        <v>4420</v>
      </c>
      <c r="C52" s="50" t="s">
        <v>7</v>
      </c>
      <c r="D52" s="51"/>
      <c r="E52" s="52"/>
      <c r="F52" s="51"/>
      <c r="G52" s="52"/>
    </row>
    <row r="53" spans="1:7" s="45" customFormat="1" ht="12.75" customHeight="1" hidden="1">
      <c r="A53" s="46" t="s">
        <v>30</v>
      </c>
      <c r="B53" s="49">
        <v>4430</v>
      </c>
      <c r="C53" s="53" t="s">
        <v>8</v>
      </c>
      <c r="D53" s="42"/>
      <c r="E53" s="43"/>
      <c r="F53" s="42"/>
      <c r="G53" s="43"/>
    </row>
    <row r="54" spans="1:7" s="36" customFormat="1" ht="12.75" customHeight="1" hidden="1">
      <c r="A54" s="46" t="s">
        <v>30</v>
      </c>
      <c r="B54" s="49">
        <v>4440</v>
      </c>
      <c r="C54" s="50" t="s">
        <v>26</v>
      </c>
      <c r="D54" s="51"/>
      <c r="E54" s="52"/>
      <c r="F54" s="51"/>
      <c r="G54" s="52"/>
    </row>
    <row r="55" spans="1:7" s="36" customFormat="1" ht="12.75" customHeight="1" hidden="1">
      <c r="A55" s="46" t="s">
        <v>30</v>
      </c>
      <c r="B55" s="49">
        <v>4520</v>
      </c>
      <c r="C55" s="94" t="s">
        <v>306</v>
      </c>
      <c r="D55" s="51"/>
      <c r="E55" s="52"/>
      <c r="F55" s="51"/>
      <c r="G55" s="52"/>
    </row>
    <row r="56" spans="1:7" s="36" customFormat="1" ht="12.75" customHeight="1" hidden="1">
      <c r="A56" s="46" t="s">
        <v>30</v>
      </c>
      <c r="B56" s="49">
        <v>4580</v>
      </c>
      <c r="C56" s="50" t="s">
        <v>27</v>
      </c>
      <c r="D56" s="51"/>
      <c r="E56" s="52"/>
      <c r="F56" s="51"/>
      <c r="G56" s="52"/>
    </row>
    <row r="57" spans="1:7" s="36" customFormat="1" ht="12.75" customHeight="1" hidden="1">
      <c r="A57" s="46" t="s">
        <v>30</v>
      </c>
      <c r="B57" s="49">
        <v>4700</v>
      </c>
      <c r="C57" s="54" t="s">
        <v>269</v>
      </c>
      <c r="D57" s="51"/>
      <c r="E57" s="52"/>
      <c r="F57" s="51"/>
      <c r="G57" s="52"/>
    </row>
    <row r="58" spans="1:7" s="45" customFormat="1" ht="24.75" customHeight="1" hidden="1">
      <c r="A58" s="39" t="s">
        <v>30</v>
      </c>
      <c r="B58" s="64">
        <v>4740</v>
      </c>
      <c r="C58" s="55" t="s">
        <v>282</v>
      </c>
      <c r="D58" s="42"/>
      <c r="E58" s="43"/>
      <c r="F58" s="42"/>
      <c r="G58" s="43"/>
    </row>
    <row r="59" spans="1:7" s="45" customFormat="1" ht="12.75" customHeight="1" hidden="1">
      <c r="A59" s="46" t="s">
        <v>30</v>
      </c>
      <c r="B59" s="49">
        <v>4750</v>
      </c>
      <c r="C59" s="55" t="s">
        <v>270</v>
      </c>
      <c r="D59" s="42"/>
      <c r="E59" s="43"/>
      <c r="F59" s="42"/>
      <c r="G59" s="43"/>
    </row>
    <row r="60" spans="1:7" s="36" customFormat="1" ht="12.75" customHeight="1" hidden="1">
      <c r="A60" s="46" t="s">
        <v>30</v>
      </c>
      <c r="B60" s="49">
        <v>4810</v>
      </c>
      <c r="C60" s="50" t="s">
        <v>11</v>
      </c>
      <c r="D60" s="51"/>
      <c r="E60" s="52"/>
      <c r="F60" s="51"/>
      <c r="G60" s="52"/>
    </row>
    <row r="61" spans="1:7" s="36" customFormat="1" ht="12.75" customHeight="1" hidden="1">
      <c r="A61" s="46" t="s">
        <v>30</v>
      </c>
      <c r="B61" s="49">
        <v>6050</v>
      </c>
      <c r="C61" s="50" t="s">
        <v>28</v>
      </c>
      <c r="D61" s="51"/>
      <c r="E61" s="52"/>
      <c r="F61" s="51"/>
      <c r="G61" s="52"/>
    </row>
    <row r="62" spans="1:7" s="36" customFormat="1" ht="12.75" customHeight="1" hidden="1">
      <c r="A62" s="46" t="s">
        <v>30</v>
      </c>
      <c r="B62" s="49">
        <v>6058</v>
      </c>
      <c r="C62" s="50" t="s">
        <v>283</v>
      </c>
      <c r="D62" s="51"/>
      <c r="E62" s="52"/>
      <c r="F62" s="51"/>
      <c r="G62" s="52"/>
    </row>
    <row r="63" spans="1:7" s="36" customFormat="1" ht="12.75" customHeight="1" hidden="1">
      <c r="A63" s="46" t="s">
        <v>30</v>
      </c>
      <c r="B63" s="49">
        <v>6059</v>
      </c>
      <c r="C63" s="50" t="s">
        <v>28</v>
      </c>
      <c r="D63" s="51"/>
      <c r="E63" s="52"/>
      <c r="F63" s="51"/>
      <c r="G63" s="52"/>
    </row>
    <row r="64" spans="1:7" s="36" customFormat="1" ht="12.75" customHeight="1" hidden="1">
      <c r="A64" s="46" t="s">
        <v>30</v>
      </c>
      <c r="B64" s="49">
        <v>6060</v>
      </c>
      <c r="C64" s="50" t="s">
        <v>29</v>
      </c>
      <c r="D64" s="51"/>
      <c r="E64" s="52"/>
      <c r="F64" s="51"/>
      <c r="G64" s="52"/>
    </row>
    <row r="65" spans="1:7" s="36" customFormat="1" ht="12.75" customHeight="1" hidden="1">
      <c r="A65" s="46" t="s">
        <v>30</v>
      </c>
      <c r="B65" s="49">
        <v>6130</v>
      </c>
      <c r="C65" s="50" t="s">
        <v>284</v>
      </c>
      <c r="D65" s="51"/>
      <c r="E65" s="52"/>
      <c r="F65" s="51"/>
      <c r="G65" s="52"/>
    </row>
    <row r="66" spans="1:7" s="45" customFormat="1" ht="37.5" customHeight="1" hidden="1">
      <c r="A66" s="39" t="s">
        <v>30</v>
      </c>
      <c r="B66" s="40">
        <v>6210</v>
      </c>
      <c r="C66" s="41" t="s">
        <v>331</v>
      </c>
      <c r="D66" s="42"/>
      <c r="E66" s="43"/>
      <c r="F66" s="42"/>
      <c r="G66" s="43"/>
    </row>
    <row r="67" spans="1:7" s="45" customFormat="1" ht="37.5" customHeight="1" hidden="1">
      <c r="A67" s="39" t="s">
        <v>30</v>
      </c>
      <c r="B67" s="40">
        <v>6230</v>
      </c>
      <c r="C67" s="41" t="s">
        <v>307</v>
      </c>
      <c r="D67" s="42"/>
      <c r="E67" s="43"/>
      <c r="F67" s="42"/>
      <c r="G67" s="43"/>
    </row>
    <row r="68" spans="1:7" s="45" customFormat="1" ht="37.5" customHeight="1" hidden="1">
      <c r="A68" s="39" t="s">
        <v>30</v>
      </c>
      <c r="B68" s="40">
        <v>6300</v>
      </c>
      <c r="C68" s="41" t="s">
        <v>125</v>
      </c>
      <c r="D68" s="42"/>
      <c r="E68" s="43"/>
      <c r="F68" s="42"/>
      <c r="G68" s="43"/>
    </row>
    <row r="69" spans="1:7" s="45" customFormat="1" ht="37.5" customHeight="1" hidden="1">
      <c r="A69" s="39" t="s">
        <v>30</v>
      </c>
      <c r="B69" s="40">
        <v>6610</v>
      </c>
      <c r="C69" s="41" t="s">
        <v>285</v>
      </c>
      <c r="D69" s="42"/>
      <c r="E69" s="43"/>
      <c r="F69" s="42"/>
      <c r="G69" s="43"/>
    </row>
    <row r="70" spans="1:7" s="45" customFormat="1" ht="37.5" customHeight="1" hidden="1">
      <c r="A70" s="39" t="s">
        <v>30</v>
      </c>
      <c r="B70" s="40">
        <v>6620</v>
      </c>
      <c r="C70" s="41" t="s">
        <v>286</v>
      </c>
      <c r="D70" s="42"/>
      <c r="E70" s="43"/>
      <c r="F70" s="42"/>
      <c r="G70" s="43"/>
    </row>
    <row r="71" spans="1:7" s="45" customFormat="1" ht="37.5" customHeight="1" hidden="1">
      <c r="A71" s="39" t="s">
        <v>30</v>
      </c>
      <c r="B71" s="40">
        <v>6630</v>
      </c>
      <c r="C71" s="41" t="s">
        <v>287</v>
      </c>
      <c r="D71" s="42"/>
      <c r="E71" s="43"/>
      <c r="F71" s="42"/>
      <c r="G71" s="43"/>
    </row>
    <row r="72" spans="1:7" s="36" customFormat="1" ht="12.75" customHeight="1" hidden="1">
      <c r="A72" s="46" t="s">
        <v>30</v>
      </c>
      <c r="B72" s="49">
        <v>8550</v>
      </c>
      <c r="C72" s="50" t="s">
        <v>41</v>
      </c>
      <c r="D72" s="51"/>
      <c r="E72" s="52"/>
      <c r="F72" s="51"/>
      <c r="G72" s="52"/>
    </row>
    <row r="73" spans="1:7" s="60" customFormat="1" ht="15" customHeight="1">
      <c r="A73" s="56"/>
      <c r="B73" s="56"/>
      <c r="C73" s="57" t="s">
        <v>12</v>
      </c>
      <c r="D73" s="58">
        <f>SUM(D13:D72)</f>
        <v>220000</v>
      </c>
      <c r="E73" s="58">
        <f>SUM(E13:E72)</f>
        <v>0</v>
      </c>
      <c r="F73" s="58">
        <f>SUM(F13:F72)</f>
        <v>75000</v>
      </c>
      <c r="G73" s="58">
        <f>SUM(G13:G72)</f>
        <v>0</v>
      </c>
    </row>
    <row r="74" spans="1:7" ht="24" customHeight="1">
      <c r="A74" s="60"/>
      <c r="B74" s="60"/>
      <c r="C74" s="62" t="s">
        <v>121</v>
      </c>
      <c r="D74" s="72">
        <f>'710,71004'!D73+D73</f>
        <v>490000</v>
      </c>
      <c r="E74" s="72">
        <f>'710,71004'!E73+E73</f>
        <v>0</v>
      </c>
      <c r="F74" s="72">
        <f>'710,71004'!F73+F73</f>
        <v>405000</v>
      </c>
      <c r="G74" s="72">
        <f>'710,71004'!G73+G73</f>
        <v>0</v>
      </c>
    </row>
  </sheetData>
  <sheetProtection/>
  <mergeCells count="2">
    <mergeCell ref="D10:E10"/>
    <mergeCell ref="F10:G10"/>
  </mergeCells>
  <printOptions/>
  <pageMargins left="0.75" right="0.75" top="1" bottom="1" header="0.5" footer="0.5"/>
  <pageSetup horizontalDpi="600" verticalDpi="600" orientation="portrait" paperSize="9" scale="5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G74"/>
  <sheetViews>
    <sheetView view="pageBreakPreview" zoomScaleSheetLayoutView="100" zoomScalePageLayoutView="0" workbookViewId="0" topLeftCell="A2">
      <selection activeCell="K79" sqref="K79"/>
    </sheetView>
  </sheetViews>
  <sheetFormatPr defaultColWidth="9.00390625" defaultRowHeight="12.75"/>
  <cols>
    <col min="1" max="1" width="3.875" style="63" customWidth="1"/>
    <col min="2" max="2" width="5.25390625" style="63" customWidth="1"/>
    <col min="3" max="3" width="51.375" style="63" customWidth="1"/>
    <col min="4" max="4" width="11.125" style="63" customWidth="1"/>
    <col min="5" max="5" width="10.75390625" style="63" customWidth="1"/>
    <col min="6" max="6" width="11.125" style="63" hidden="1" customWidth="1"/>
    <col min="7" max="7" width="10.75390625" style="63" hidden="1" customWidth="1"/>
    <col min="8" max="8" width="3.375" style="63" customWidth="1"/>
    <col min="9" max="9" width="2.875" style="63" customWidth="1"/>
    <col min="10" max="10" width="3.875" style="63" customWidth="1"/>
    <col min="11" max="16384" width="9.125" style="63" customWidth="1"/>
  </cols>
  <sheetData>
    <row r="1" s="26" customFormat="1" ht="12.75" hidden="1"/>
    <row r="2" s="26" customFormat="1" ht="12.75">
      <c r="D2" s="34" t="str">
        <f>'010.01008'!D2</f>
        <v>Zał. Nr 2d</v>
      </c>
    </row>
    <row r="3" spans="1:3" s="36" customFormat="1" ht="27.75" customHeight="1">
      <c r="A3" s="35" t="str">
        <f>'010.01008'!A3</f>
        <v>Plan wydatków budżetu na 2014 r.</v>
      </c>
      <c r="B3" s="35"/>
      <c r="C3" s="35"/>
    </row>
    <row r="4" spans="4:5" s="36" customFormat="1" ht="12.75">
      <c r="D4" s="37" t="s">
        <v>135</v>
      </c>
      <c r="E4" s="36">
        <f>'710,71013'!E4+1</f>
        <v>15</v>
      </c>
    </row>
    <row r="5" spans="3:5" s="36" customFormat="1" ht="11.25" customHeight="1" hidden="1">
      <c r="C5" s="18"/>
      <c r="E5" s="36" t="s">
        <v>16</v>
      </c>
    </row>
    <row r="7" spans="1:3" s="36" customFormat="1" ht="12.75">
      <c r="A7" s="18" t="s">
        <v>0</v>
      </c>
      <c r="B7" s="18"/>
      <c r="C7" s="36" t="s">
        <v>297</v>
      </c>
    </row>
    <row r="9" spans="1:3" s="36" customFormat="1" ht="12.75">
      <c r="A9" s="18" t="s">
        <v>1</v>
      </c>
      <c r="B9" s="18"/>
      <c r="C9" s="36" t="s">
        <v>296</v>
      </c>
    </row>
    <row r="10" spans="4:7" s="36" customFormat="1" ht="12.75">
      <c r="D10" s="339" t="s">
        <v>15</v>
      </c>
      <c r="E10" s="339"/>
      <c r="F10" s="338" t="s">
        <v>332</v>
      </c>
      <c r="G10" s="338"/>
    </row>
    <row r="11" spans="4:7" s="36" customFormat="1" ht="12.75">
      <c r="D11" s="18" t="s">
        <v>13</v>
      </c>
      <c r="E11" s="97" t="s">
        <v>14</v>
      </c>
      <c r="F11" s="36" t="s">
        <v>13</v>
      </c>
      <c r="G11" s="38" t="s">
        <v>14</v>
      </c>
    </row>
    <row r="13" spans="1:7" s="45" customFormat="1" ht="37.5" customHeight="1" hidden="1">
      <c r="A13" s="39" t="s">
        <v>30</v>
      </c>
      <c r="B13" s="40">
        <v>2310</v>
      </c>
      <c r="C13" s="41" t="s">
        <v>31</v>
      </c>
      <c r="D13" s="42"/>
      <c r="E13" s="43"/>
      <c r="F13" s="42"/>
      <c r="G13" s="43"/>
    </row>
    <row r="14" spans="1:7" s="45" customFormat="1" ht="37.5" customHeight="1">
      <c r="A14" s="39" t="s">
        <v>30</v>
      </c>
      <c r="B14" s="40">
        <v>2320</v>
      </c>
      <c r="C14" s="41" t="s">
        <v>278</v>
      </c>
      <c r="D14" s="42">
        <v>2500</v>
      </c>
      <c r="E14" s="43"/>
      <c r="F14" s="42"/>
      <c r="G14" s="43"/>
    </row>
    <row r="15" spans="1:7" s="45" customFormat="1" ht="37.5" customHeight="1" hidden="1">
      <c r="A15" s="39" t="s">
        <v>30</v>
      </c>
      <c r="B15" s="40">
        <v>2330</v>
      </c>
      <c r="C15" s="41" t="s">
        <v>279</v>
      </c>
      <c r="D15" s="42"/>
      <c r="E15" s="43"/>
      <c r="F15" s="42"/>
      <c r="G15" s="43"/>
    </row>
    <row r="16" spans="1:7" s="45" customFormat="1" ht="12.75" customHeight="1" hidden="1">
      <c r="A16" s="46" t="s">
        <v>30</v>
      </c>
      <c r="B16" s="40">
        <v>2480</v>
      </c>
      <c r="C16" s="41" t="s">
        <v>124</v>
      </c>
      <c r="D16" s="42"/>
      <c r="E16" s="43"/>
      <c r="F16" s="42"/>
      <c r="G16" s="43"/>
    </row>
    <row r="17" spans="1:7" s="45" customFormat="1" ht="12.75" customHeight="1" hidden="1">
      <c r="A17" s="46" t="s">
        <v>30</v>
      </c>
      <c r="B17" s="40">
        <v>2560</v>
      </c>
      <c r="C17" s="41" t="s">
        <v>277</v>
      </c>
      <c r="D17" s="42"/>
      <c r="E17" s="43"/>
      <c r="F17" s="42"/>
      <c r="G17" s="43"/>
    </row>
    <row r="18" spans="1:7" s="45" customFormat="1" ht="12.75" customHeight="1" hidden="1">
      <c r="A18" s="46" t="s">
        <v>30</v>
      </c>
      <c r="B18" s="47">
        <v>2650</v>
      </c>
      <c r="C18" s="41" t="s">
        <v>35</v>
      </c>
      <c r="D18" s="42"/>
      <c r="E18" s="43"/>
      <c r="F18" s="42"/>
      <c r="G18" s="43"/>
    </row>
    <row r="19" spans="1:7" s="45" customFormat="1" ht="22.5" customHeight="1" hidden="1">
      <c r="A19" s="46" t="s">
        <v>30</v>
      </c>
      <c r="B19" s="40">
        <v>2710</v>
      </c>
      <c r="C19" s="41" t="s">
        <v>42</v>
      </c>
      <c r="D19" s="42"/>
      <c r="E19" s="43"/>
      <c r="F19" s="42"/>
      <c r="G19" s="43"/>
    </row>
    <row r="20" spans="1:7" s="45" customFormat="1" ht="25.5" customHeight="1" hidden="1">
      <c r="A20" s="39" t="s">
        <v>30</v>
      </c>
      <c r="B20" s="40">
        <v>2820</v>
      </c>
      <c r="C20" s="48" t="s">
        <v>280</v>
      </c>
      <c r="D20" s="42"/>
      <c r="E20" s="43"/>
      <c r="F20" s="42"/>
      <c r="G20" s="43"/>
    </row>
    <row r="21" spans="1:7" s="45" customFormat="1" ht="37.5" customHeight="1" hidden="1">
      <c r="A21" s="39" t="s">
        <v>30</v>
      </c>
      <c r="B21" s="40">
        <v>2830</v>
      </c>
      <c r="C21" s="48" t="s">
        <v>18</v>
      </c>
      <c r="D21" s="42"/>
      <c r="E21" s="43"/>
      <c r="F21" s="42"/>
      <c r="G21" s="43"/>
    </row>
    <row r="22" spans="1:7" s="45" customFormat="1" ht="12.75" customHeight="1" hidden="1">
      <c r="A22" s="46" t="s">
        <v>30</v>
      </c>
      <c r="B22" s="47">
        <v>2850</v>
      </c>
      <c r="C22" s="48" t="s">
        <v>33</v>
      </c>
      <c r="D22" s="42"/>
      <c r="E22" s="43"/>
      <c r="F22" s="42"/>
      <c r="G22" s="43"/>
    </row>
    <row r="23" spans="1:7" s="45" customFormat="1" ht="12.75" customHeight="1" hidden="1">
      <c r="A23" s="46" t="s">
        <v>30</v>
      </c>
      <c r="B23" s="47">
        <v>3000</v>
      </c>
      <c r="C23" s="48" t="s">
        <v>276</v>
      </c>
      <c r="D23" s="42"/>
      <c r="E23" s="43"/>
      <c r="F23" s="42"/>
      <c r="G23" s="43"/>
    </row>
    <row r="24" spans="1:7" s="36" customFormat="1" ht="12.75" customHeight="1" hidden="1">
      <c r="A24" s="46" t="s">
        <v>30</v>
      </c>
      <c r="B24" s="49">
        <v>3020</v>
      </c>
      <c r="C24" s="50" t="s">
        <v>38</v>
      </c>
      <c r="D24" s="51"/>
      <c r="E24" s="52"/>
      <c r="F24" s="51"/>
      <c r="G24" s="52"/>
    </row>
    <row r="25" spans="1:7" s="36" customFormat="1" ht="12.75" customHeight="1" hidden="1">
      <c r="A25" s="46" t="s">
        <v>30</v>
      </c>
      <c r="B25" s="49">
        <v>3030</v>
      </c>
      <c r="C25" s="50" t="s">
        <v>5</v>
      </c>
      <c r="D25" s="51"/>
      <c r="E25" s="52"/>
      <c r="F25" s="51"/>
      <c r="G25" s="52"/>
    </row>
    <row r="26" spans="1:7" s="36" customFormat="1" ht="12.75" customHeight="1" hidden="1">
      <c r="A26" s="46" t="s">
        <v>30</v>
      </c>
      <c r="B26" s="49">
        <v>3110</v>
      </c>
      <c r="C26" s="50" t="s">
        <v>4</v>
      </c>
      <c r="D26" s="51"/>
      <c r="E26" s="52"/>
      <c r="F26" s="51"/>
      <c r="G26" s="52"/>
    </row>
    <row r="27" spans="1:7" s="36" customFormat="1" ht="12.75" customHeight="1" hidden="1">
      <c r="A27" s="46" t="s">
        <v>30</v>
      </c>
      <c r="B27" s="49">
        <v>3240</v>
      </c>
      <c r="C27" s="50" t="s">
        <v>39</v>
      </c>
      <c r="D27" s="51"/>
      <c r="E27" s="52"/>
      <c r="F27" s="51"/>
      <c r="G27" s="52"/>
    </row>
    <row r="28" spans="1:7" s="36" customFormat="1" ht="12.75" customHeight="1" hidden="1">
      <c r="A28" s="46" t="s">
        <v>30</v>
      </c>
      <c r="B28" s="49">
        <v>3260</v>
      </c>
      <c r="C28" s="50" t="s">
        <v>305</v>
      </c>
      <c r="D28" s="51"/>
      <c r="E28" s="52"/>
      <c r="F28" s="51"/>
      <c r="G28" s="52"/>
    </row>
    <row r="29" spans="1:7" s="36" customFormat="1" ht="12.75" customHeight="1" hidden="1">
      <c r="A29" s="46" t="s">
        <v>30</v>
      </c>
      <c r="B29" s="49">
        <v>4010</v>
      </c>
      <c r="C29" s="50" t="s">
        <v>2</v>
      </c>
      <c r="D29" s="51"/>
      <c r="E29" s="52"/>
      <c r="F29" s="51"/>
      <c r="G29" s="52"/>
    </row>
    <row r="30" spans="1:7" s="36" customFormat="1" ht="12.75" customHeight="1" hidden="1">
      <c r="A30" s="46" t="s">
        <v>30</v>
      </c>
      <c r="B30" s="49">
        <v>4040</v>
      </c>
      <c r="C30" s="50" t="s">
        <v>3</v>
      </c>
      <c r="D30" s="51"/>
      <c r="E30" s="52"/>
      <c r="F30" s="51"/>
      <c r="G30" s="52"/>
    </row>
    <row r="31" spans="1:7" s="36" customFormat="1" ht="12.75" customHeight="1" hidden="1">
      <c r="A31" s="46" t="s">
        <v>30</v>
      </c>
      <c r="B31" s="49">
        <v>4110</v>
      </c>
      <c r="C31" s="50" t="s">
        <v>9</v>
      </c>
      <c r="D31" s="51"/>
      <c r="E31" s="52"/>
      <c r="F31" s="51"/>
      <c r="G31" s="52"/>
    </row>
    <row r="32" spans="1:7" s="36" customFormat="1" ht="12.75" customHeight="1" hidden="1">
      <c r="A32" s="46" t="s">
        <v>30</v>
      </c>
      <c r="B32" s="49">
        <v>4120</v>
      </c>
      <c r="C32" s="50" t="s">
        <v>10</v>
      </c>
      <c r="D32" s="51"/>
      <c r="E32" s="52"/>
      <c r="F32" s="51"/>
      <c r="G32" s="52"/>
    </row>
    <row r="33" spans="1:7" s="36" customFormat="1" ht="12.75" customHeight="1" hidden="1">
      <c r="A33" s="46" t="s">
        <v>30</v>
      </c>
      <c r="B33" s="49">
        <v>4130</v>
      </c>
      <c r="C33" s="50" t="s">
        <v>19</v>
      </c>
      <c r="D33" s="51"/>
      <c r="E33" s="52"/>
      <c r="F33" s="51"/>
      <c r="G33" s="52"/>
    </row>
    <row r="34" spans="1:7" s="36" customFormat="1" ht="12.75" customHeight="1" hidden="1">
      <c r="A34" s="46" t="s">
        <v>30</v>
      </c>
      <c r="B34" s="49">
        <v>4140</v>
      </c>
      <c r="C34" s="50" t="s">
        <v>32</v>
      </c>
      <c r="D34" s="51"/>
      <c r="E34" s="52"/>
      <c r="F34" s="51"/>
      <c r="G34" s="52"/>
    </row>
    <row r="35" spans="1:7" s="36" customFormat="1" ht="12.75" customHeight="1" hidden="1">
      <c r="A35" s="46" t="s">
        <v>30</v>
      </c>
      <c r="B35" s="49">
        <v>4170</v>
      </c>
      <c r="C35" s="50" t="s">
        <v>36</v>
      </c>
      <c r="D35" s="51"/>
      <c r="E35" s="52"/>
      <c r="F35" s="51"/>
      <c r="G35" s="52"/>
    </row>
    <row r="36" spans="1:7" s="36" customFormat="1" ht="12.75" customHeight="1" hidden="1">
      <c r="A36" s="46" t="s">
        <v>30</v>
      </c>
      <c r="B36" s="49">
        <v>4210</v>
      </c>
      <c r="C36" s="50" t="s">
        <v>20</v>
      </c>
      <c r="D36" s="51"/>
      <c r="E36" s="52"/>
      <c r="F36" s="51"/>
      <c r="G36" s="52"/>
    </row>
    <row r="37" spans="1:7" s="36" customFormat="1" ht="12.75" customHeight="1" hidden="1">
      <c r="A37" s="46" t="s">
        <v>30</v>
      </c>
      <c r="B37" s="49">
        <v>4220</v>
      </c>
      <c r="C37" s="50" t="s">
        <v>21</v>
      </c>
      <c r="D37" s="51"/>
      <c r="E37" s="52"/>
      <c r="F37" s="51"/>
      <c r="G37" s="52"/>
    </row>
    <row r="38" spans="1:7" s="36" customFormat="1" ht="12.75" customHeight="1" hidden="1">
      <c r="A38" s="46" t="s">
        <v>30</v>
      </c>
      <c r="B38" s="49">
        <v>4240</v>
      </c>
      <c r="C38" s="50" t="s">
        <v>22</v>
      </c>
      <c r="D38" s="51"/>
      <c r="E38" s="52"/>
      <c r="F38" s="51"/>
      <c r="G38" s="52"/>
    </row>
    <row r="39" spans="1:7" s="36" customFormat="1" ht="12.75" customHeight="1" hidden="1">
      <c r="A39" s="46" t="s">
        <v>30</v>
      </c>
      <c r="B39" s="49">
        <v>4260</v>
      </c>
      <c r="C39" s="50" t="s">
        <v>23</v>
      </c>
      <c r="D39" s="51"/>
      <c r="E39" s="52"/>
      <c r="F39" s="51"/>
      <c r="G39" s="52"/>
    </row>
    <row r="40" spans="1:7" s="36" customFormat="1" ht="12.75" customHeight="1" hidden="1">
      <c r="A40" s="46" t="s">
        <v>30</v>
      </c>
      <c r="B40" s="49">
        <v>4270</v>
      </c>
      <c r="C40" s="50" t="s">
        <v>24</v>
      </c>
      <c r="D40" s="51"/>
      <c r="E40" s="52"/>
      <c r="F40" s="51"/>
      <c r="G40" s="52"/>
    </row>
    <row r="41" spans="1:7" s="36" customFormat="1" ht="12.75" customHeight="1" hidden="1">
      <c r="A41" s="46" t="s">
        <v>30</v>
      </c>
      <c r="B41" s="49">
        <v>4280</v>
      </c>
      <c r="C41" s="50" t="s">
        <v>281</v>
      </c>
      <c r="D41" s="51"/>
      <c r="E41" s="52"/>
      <c r="F41" s="51"/>
      <c r="G41" s="52"/>
    </row>
    <row r="42" spans="1:7" s="45" customFormat="1" ht="12.75" customHeight="1" hidden="1">
      <c r="A42" s="46" t="s">
        <v>30</v>
      </c>
      <c r="B42" s="49">
        <v>4300</v>
      </c>
      <c r="C42" s="53" t="s">
        <v>25</v>
      </c>
      <c r="D42" s="42"/>
      <c r="E42" s="43"/>
      <c r="F42" s="42"/>
      <c r="G42" s="43"/>
    </row>
    <row r="43" spans="1:7" s="45" customFormat="1" ht="12.75" customHeight="1" hidden="1">
      <c r="A43" s="46" t="s">
        <v>30</v>
      </c>
      <c r="B43" s="49">
        <v>4308</v>
      </c>
      <c r="C43" s="53" t="s">
        <v>25</v>
      </c>
      <c r="D43" s="42"/>
      <c r="E43" s="43"/>
      <c r="F43" s="42"/>
      <c r="G43" s="43"/>
    </row>
    <row r="44" spans="1:7" s="45" customFormat="1" ht="12.75" customHeight="1" hidden="1">
      <c r="A44" s="46" t="s">
        <v>30</v>
      </c>
      <c r="B44" s="49">
        <v>4309</v>
      </c>
      <c r="C44" s="53" t="s">
        <v>25</v>
      </c>
      <c r="D44" s="42"/>
      <c r="E44" s="43"/>
      <c r="F44" s="42"/>
      <c r="G44" s="43"/>
    </row>
    <row r="45" spans="1:7" s="45" customFormat="1" ht="12.75" customHeight="1" hidden="1">
      <c r="A45" s="46" t="s">
        <v>30</v>
      </c>
      <c r="B45" s="49">
        <v>4330</v>
      </c>
      <c r="C45" s="53" t="s">
        <v>37</v>
      </c>
      <c r="D45" s="42"/>
      <c r="E45" s="43"/>
      <c r="F45" s="42"/>
      <c r="G45" s="43"/>
    </row>
    <row r="46" spans="1:7" s="45" customFormat="1" ht="12.75" customHeight="1" hidden="1">
      <c r="A46" s="46" t="s">
        <v>30</v>
      </c>
      <c r="B46" s="49">
        <v>4350</v>
      </c>
      <c r="C46" s="53" t="s">
        <v>40</v>
      </c>
      <c r="D46" s="42"/>
      <c r="E46" s="43"/>
      <c r="F46" s="42"/>
      <c r="G46" s="43"/>
    </row>
    <row r="47" spans="1:7" s="45" customFormat="1" ht="12.75" customHeight="1" hidden="1">
      <c r="A47" s="46" t="s">
        <v>30</v>
      </c>
      <c r="B47" s="49">
        <v>4360</v>
      </c>
      <c r="C47" s="53" t="s">
        <v>265</v>
      </c>
      <c r="D47" s="42"/>
      <c r="E47" s="43"/>
      <c r="F47" s="42"/>
      <c r="G47" s="43"/>
    </row>
    <row r="48" spans="1:7" s="45" customFormat="1" ht="12.75" customHeight="1" hidden="1">
      <c r="A48" s="46" t="s">
        <v>30</v>
      </c>
      <c r="B48" s="49">
        <v>4370</v>
      </c>
      <c r="C48" s="53" t="s">
        <v>266</v>
      </c>
      <c r="D48" s="42"/>
      <c r="E48" s="43"/>
      <c r="F48" s="42"/>
      <c r="G48" s="43"/>
    </row>
    <row r="49" spans="1:7" s="45" customFormat="1" ht="12.75" customHeight="1" hidden="1">
      <c r="A49" s="46" t="s">
        <v>30</v>
      </c>
      <c r="B49" s="49">
        <v>4390</v>
      </c>
      <c r="C49" s="53" t="s">
        <v>267</v>
      </c>
      <c r="D49" s="42"/>
      <c r="E49" s="43"/>
      <c r="F49" s="42"/>
      <c r="G49" s="43"/>
    </row>
    <row r="50" spans="1:7" s="45" customFormat="1" ht="12.75" customHeight="1" hidden="1">
      <c r="A50" s="46" t="s">
        <v>30</v>
      </c>
      <c r="B50" s="49">
        <v>4400</v>
      </c>
      <c r="C50" s="53" t="s">
        <v>268</v>
      </c>
      <c r="D50" s="42"/>
      <c r="E50" s="43"/>
      <c r="F50" s="42"/>
      <c r="G50" s="43"/>
    </row>
    <row r="51" spans="1:7" s="36" customFormat="1" ht="12.75" customHeight="1" hidden="1">
      <c r="A51" s="46" t="s">
        <v>30</v>
      </c>
      <c r="B51" s="49">
        <v>4410</v>
      </c>
      <c r="C51" s="50" t="s">
        <v>6</v>
      </c>
      <c r="D51" s="51"/>
      <c r="E51" s="52"/>
      <c r="F51" s="51"/>
      <c r="G51" s="52"/>
    </row>
    <row r="52" spans="1:7" s="36" customFormat="1" ht="12.75" customHeight="1" hidden="1">
      <c r="A52" s="46" t="s">
        <v>30</v>
      </c>
      <c r="B52" s="49">
        <v>4420</v>
      </c>
      <c r="C52" s="50" t="s">
        <v>7</v>
      </c>
      <c r="D52" s="51"/>
      <c r="E52" s="52"/>
      <c r="F52" s="51"/>
      <c r="G52" s="52"/>
    </row>
    <row r="53" spans="1:7" s="45" customFormat="1" ht="12.75" customHeight="1" hidden="1">
      <c r="A53" s="46" t="s">
        <v>30</v>
      </c>
      <c r="B53" s="49">
        <v>4430</v>
      </c>
      <c r="C53" s="53" t="s">
        <v>8</v>
      </c>
      <c r="D53" s="42"/>
      <c r="E53" s="43"/>
      <c r="F53" s="42"/>
      <c r="G53" s="43"/>
    </row>
    <row r="54" spans="1:7" s="36" customFormat="1" ht="12.75" customHeight="1" hidden="1">
      <c r="A54" s="46" t="s">
        <v>30</v>
      </c>
      <c r="B54" s="49">
        <v>4440</v>
      </c>
      <c r="C54" s="50" t="s">
        <v>26</v>
      </c>
      <c r="D54" s="51"/>
      <c r="E54" s="52"/>
      <c r="F54" s="51"/>
      <c r="G54" s="52"/>
    </row>
    <row r="55" spans="1:7" s="36" customFormat="1" ht="12.75" customHeight="1" hidden="1">
      <c r="A55" s="46" t="s">
        <v>30</v>
      </c>
      <c r="B55" s="49">
        <v>4520</v>
      </c>
      <c r="C55" s="94" t="s">
        <v>306</v>
      </c>
      <c r="D55" s="51"/>
      <c r="E55" s="52"/>
      <c r="F55" s="51"/>
      <c r="G55" s="52"/>
    </row>
    <row r="56" spans="1:7" s="36" customFormat="1" ht="12.75" customHeight="1" hidden="1">
      <c r="A56" s="46" t="s">
        <v>30</v>
      </c>
      <c r="B56" s="49">
        <v>4580</v>
      </c>
      <c r="C56" s="50" t="s">
        <v>27</v>
      </c>
      <c r="D56" s="51"/>
      <c r="E56" s="52"/>
      <c r="F56" s="51"/>
      <c r="G56" s="52"/>
    </row>
    <row r="57" spans="1:7" s="36" customFormat="1" ht="12.75" customHeight="1" hidden="1">
      <c r="A57" s="46" t="s">
        <v>30</v>
      </c>
      <c r="B57" s="49">
        <v>4700</v>
      </c>
      <c r="C57" s="54" t="s">
        <v>269</v>
      </c>
      <c r="D57" s="51"/>
      <c r="E57" s="52"/>
      <c r="F57" s="51"/>
      <c r="G57" s="52"/>
    </row>
    <row r="58" spans="1:7" s="45" customFormat="1" ht="24.75" customHeight="1" hidden="1">
      <c r="A58" s="39" t="s">
        <v>30</v>
      </c>
      <c r="B58" s="64">
        <v>4740</v>
      </c>
      <c r="C58" s="55" t="s">
        <v>282</v>
      </c>
      <c r="D58" s="42"/>
      <c r="E58" s="43"/>
      <c r="F58" s="42"/>
      <c r="G58" s="43"/>
    </row>
    <row r="59" spans="1:7" s="45" customFormat="1" ht="12.75" customHeight="1" hidden="1">
      <c r="A59" s="46" t="s">
        <v>30</v>
      </c>
      <c r="B59" s="49">
        <v>4750</v>
      </c>
      <c r="C59" s="55" t="s">
        <v>270</v>
      </c>
      <c r="D59" s="42"/>
      <c r="E59" s="43"/>
      <c r="F59" s="42"/>
      <c r="G59" s="43"/>
    </row>
    <row r="60" spans="1:7" s="36" customFormat="1" ht="12.75" customHeight="1" hidden="1">
      <c r="A60" s="46" t="s">
        <v>30</v>
      </c>
      <c r="B60" s="49">
        <v>4810</v>
      </c>
      <c r="C60" s="50" t="s">
        <v>11</v>
      </c>
      <c r="D60" s="51"/>
      <c r="E60" s="52"/>
      <c r="F60" s="51"/>
      <c r="G60" s="52"/>
    </row>
    <row r="61" spans="1:7" s="36" customFormat="1" ht="12.75" customHeight="1">
      <c r="A61" s="46" t="s">
        <v>30</v>
      </c>
      <c r="B61" s="49">
        <v>6057</v>
      </c>
      <c r="C61" s="50" t="s">
        <v>28</v>
      </c>
      <c r="D61" s="51">
        <v>240781</v>
      </c>
      <c r="E61" s="52"/>
      <c r="F61" s="51"/>
      <c r="G61" s="52"/>
    </row>
    <row r="62" spans="1:7" s="36" customFormat="1" ht="12.75" customHeight="1" hidden="1">
      <c r="A62" s="46" t="s">
        <v>30</v>
      </c>
      <c r="B62" s="49">
        <v>6058</v>
      </c>
      <c r="C62" s="50" t="s">
        <v>283</v>
      </c>
      <c r="D62" s="51"/>
      <c r="E62" s="52"/>
      <c r="F62" s="51"/>
      <c r="G62" s="52"/>
    </row>
    <row r="63" spans="1:7" s="36" customFormat="1" ht="12.75" customHeight="1" hidden="1">
      <c r="A63" s="46" t="s">
        <v>30</v>
      </c>
      <c r="B63" s="49">
        <v>6059</v>
      </c>
      <c r="C63" s="50" t="s">
        <v>28</v>
      </c>
      <c r="D63" s="51"/>
      <c r="E63" s="52"/>
      <c r="F63" s="51"/>
      <c r="G63" s="52"/>
    </row>
    <row r="64" spans="1:7" s="36" customFormat="1" ht="12.75" customHeight="1" hidden="1">
      <c r="A64" s="46" t="s">
        <v>30</v>
      </c>
      <c r="B64" s="49">
        <v>6060</v>
      </c>
      <c r="C64" s="50" t="s">
        <v>29</v>
      </c>
      <c r="D64" s="51"/>
      <c r="E64" s="52"/>
      <c r="F64" s="51"/>
      <c r="G64" s="52"/>
    </row>
    <row r="65" spans="1:7" s="36" customFormat="1" ht="12.75" customHeight="1" hidden="1">
      <c r="A65" s="46" t="s">
        <v>30</v>
      </c>
      <c r="B65" s="49">
        <v>6130</v>
      </c>
      <c r="C65" s="50" t="s">
        <v>284</v>
      </c>
      <c r="D65" s="51"/>
      <c r="E65" s="52"/>
      <c r="F65" s="51"/>
      <c r="G65" s="52"/>
    </row>
    <row r="66" spans="1:7" s="45" customFormat="1" ht="37.5" customHeight="1" hidden="1">
      <c r="A66" s="39" t="s">
        <v>30</v>
      </c>
      <c r="B66" s="40">
        <v>6210</v>
      </c>
      <c r="C66" s="41" t="s">
        <v>331</v>
      </c>
      <c r="D66" s="42"/>
      <c r="E66" s="43"/>
      <c r="F66" s="42"/>
      <c r="G66" s="43"/>
    </row>
    <row r="67" spans="1:7" s="45" customFormat="1" ht="37.5" customHeight="1" hidden="1">
      <c r="A67" s="39" t="s">
        <v>30</v>
      </c>
      <c r="B67" s="40">
        <v>6230</v>
      </c>
      <c r="C67" s="41" t="s">
        <v>307</v>
      </c>
      <c r="D67" s="42"/>
      <c r="E67" s="43"/>
      <c r="F67" s="42"/>
      <c r="G67" s="43"/>
    </row>
    <row r="68" spans="1:7" s="45" customFormat="1" ht="37.5" customHeight="1" hidden="1">
      <c r="A68" s="39" t="s">
        <v>30</v>
      </c>
      <c r="B68" s="40">
        <v>6300</v>
      </c>
      <c r="C68" s="41" t="s">
        <v>125</v>
      </c>
      <c r="D68" s="42"/>
      <c r="E68" s="43"/>
      <c r="F68" s="42"/>
      <c r="G68" s="43"/>
    </row>
    <row r="69" spans="1:7" s="45" customFormat="1" ht="37.5" customHeight="1" hidden="1">
      <c r="A69" s="39" t="s">
        <v>30</v>
      </c>
      <c r="B69" s="40">
        <v>6610</v>
      </c>
      <c r="C69" s="41" t="s">
        <v>285</v>
      </c>
      <c r="D69" s="42"/>
      <c r="E69" s="43"/>
      <c r="F69" s="42"/>
      <c r="G69" s="43"/>
    </row>
    <row r="70" spans="1:7" s="45" customFormat="1" ht="37.5" customHeight="1" hidden="1">
      <c r="A70" s="39" t="s">
        <v>30</v>
      </c>
      <c r="B70" s="40">
        <v>6620</v>
      </c>
      <c r="C70" s="41" t="s">
        <v>286</v>
      </c>
      <c r="D70" s="42"/>
      <c r="E70" s="43"/>
      <c r="F70" s="42">
        <v>12000</v>
      </c>
      <c r="G70" s="43"/>
    </row>
    <row r="71" spans="1:7" s="45" customFormat="1" ht="37.5" customHeight="1" hidden="1">
      <c r="A71" s="39" t="s">
        <v>30</v>
      </c>
      <c r="B71" s="40">
        <v>6630</v>
      </c>
      <c r="C71" s="41" t="s">
        <v>287</v>
      </c>
      <c r="D71" s="42"/>
      <c r="E71" s="43"/>
      <c r="F71" s="42"/>
      <c r="G71" s="43"/>
    </row>
    <row r="72" spans="1:7" s="36" customFormat="1" ht="12.75" customHeight="1" hidden="1">
      <c r="A72" s="46" t="s">
        <v>30</v>
      </c>
      <c r="B72" s="49">
        <v>8550</v>
      </c>
      <c r="C72" s="50" t="s">
        <v>41</v>
      </c>
      <c r="D72" s="51"/>
      <c r="E72" s="52"/>
      <c r="F72" s="51"/>
      <c r="G72" s="52"/>
    </row>
    <row r="73" spans="1:7" s="60" customFormat="1" ht="15" customHeight="1">
      <c r="A73" s="56"/>
      <c r="B73" s="56"/>
      <c r="C73" s="57" t="s">
        <v>12</v>
      </c>
      <c r="D73" s="58">
        <f>SUM(D13:D72)</f>
        <v>243281</v>
      </c>
      <c r="E73" s="58">
        <f>SUM(E13:E72)</f>
        <v>0</v>
      </c>
      <c r="F73" s="58">
        <f>SUM(F13:F72)</f>
        <v>12000</v>
      </c>
      <c r="G73" s="58">
        <f>SUM(G13:G72)</f>
        <v>0</v>
      </c>
    </row>
    <row r="74" spans="1:7" ht="24" customHeight="1">
      <c r="A74" s="60"/>
      <c r="B74" s="60"/>
      <c r="C74" s="62" t="s">
        <v>298</v>
      </c>
      <c r="D74" s="72">
        <f>D73</f>
        <v>243281</v>
      </c>
      <c r="E74" s="72">
        <f>E73</f>
        <v>0</v>
      </c>
      <c r="F74" s="72">
        <f>F73</f>
        <v>12000</v>
      </c>
      <c r="G74" s="72">
        <f>G73</f>
        <v>0</v>
      </c>
    </row>
  </sheetData>
  <sheetProtection/>
  <mergeCells count="2">
    <mergeCell ref="D10:E10"/>
    <mergeCell ref="F10:G10"/>
  </mergeCells>
  <printOptions/>
  <pageMargins left="0.75" right="0.75" top="1" bottom="1" header="0.5" footer="0.5"/>
  <pageSetup horizontalDpi="600" verticalDpi="600" orientation="portrait" paperSize="9" scale="5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G73"/>
  <sheetViews>
    <sheetView view="pageBreakPreview" zoomScaleSheetLayoutView="100" zoomScalePageLayoutView="0" workbookViewId="0" topLeftCell="A2">
      <selection activeCell="J80" sqref="J80"/>
    </sheetView>
  </sheetViews>
  <sheetFormatPr defaultColWidth="9.00390625" defaultRowHeight="12.75"/>
  <cols>
    <col min="1" max="1" width="3.875" style="60" customWidth="1"/>
    <col min="2" max="2" width="5.25390625" style="60" customWidth="1"/>
    <col min="3" max="3" width="51.375" style="60" customWidth="1"/>
    <col min="4" max="4" width="11.125" style="60" customWidth="1"/>
    <col min="5" max="5" width="10.75390625" style="60" customWidth="1"/>
    <col min="6" max="6" width="11.125" style="60" hidden="1" customWidth="1"/>
    <col min="7" max="7" width="10.75390625" style="60" hidden="1" customWidth="1"/>
    <col min="8" max="8" width="3.375" style="60" customWidth="1"/>
    <col min="9" max="9" width="2.875" style="60" customWidth="1"/>
    <col min="10" max="10" width="3.875" style="60" customWidth="1"/>
    <col min="11" max="16384" width="9.125" style="60" customWidth="1"/>
  </cols>
  <sheetData>
    <row r="1" s="26" customFormat="1" ht="12.75" hidden="1"/>
    <row r="2" s="26" customFormat="1" ht="12.75">
      <c r="D2" s="34" t="str">
        <f>'010.01008'!D2</f>
        <v>Zał. Nr 2d</v>
      </c>
    </row>
    <row r="3" spans="1:3" s="36" customFormat="1" ht="27.75" customHeight="1">
      <c r="A3" s="35" t="str">
        <f>'010.01008'!A3</f>
        <v>Plan wydatków budżetu na 2014 r.</v>
      </c>
      <c r="B3" s="35"/>
      <c r="C3" s="35"/>
    </row>
    <row r="4" spans="4:5" s="36" customFormat="1" ht="12.75">
      <c r="D4" s="37" t="s">
        <v>135</v>
      </c>
      <c r="E4" s="36">
        <f>'720.72095'!E4+1</f>
        <v>16</v>
      </c>
    </row>
    <row r="5" spans="3:5" s="36" customFormat="1" ht="11.25" customHeight="1" hidden="1">
      <c r="C5" s="18"/>
      <c r="E5" s="36" t="s">
        <v>16</v>
      </c>
    </row>
    <row r="7" spans="1:3" s="36" customFormat="1" ht="12.75">
      <c r="A7" s="18" t="s">
        <v>0</v>
      </c>
      <c r="B7" s="18"/>
      <c r="C7" s="36" t="s">
        <v>58</v>
      </c>
    </row>
    <row r="9" spans="1:3" s="36" customFormat="1" ht="12.75">
      <c r="A9" s="18" t="s">
        <v>1</v>
      </c>
      <c r="B9" s="18"/>
      <c r="C9" s="36" t="s">
        <v>59</v>
      </c>
    </row>
    <row r="10" spans="4:7" s="36" customFormat="1" ht="12.75">
      <c r="D10" s="339" t="s">
        <v>15</v>
      </c>
      <c r="E10" s="339"/>
      <c r="F10" s="338" t="s">
        <v>332</v>
      </c>
      <c r="G10" s="338"/>
    </row>
    <row r="11" spans="4:7" s="36" customFormat="1" ht="12.75">
      <c r="D11" s="18" t="s">
        <v>13</v>
      </c>
      <c r="E11" s="97" t="s">
        <v>14</v>
      </c>
      <c r="F11" s="36" t="s">
        <v>13</v>
      </c>
      <c r="G11" s="38" t="s">
        <v>14</v>
      </c>
    </row>
    <row r="13" spans="1:7" s="45" customFormat="1" ht="37.5" customHeight="1" hidden="1">
      <c r="A13" s="39" t="s">
        <v>30</v>
      </c>
      <c r="B13" s="40">
        <v>2310</v>
      </c>
      <c r="C13" s="41" t="s">
        <v>31</v>
      </c>
      <c r="D13" s="42"/>
      <c r="E13" s="43"/>
      <c r="F13" s="42"/>
      <c r="G13" s="43"/>
    </row>
    <row r="14" spans="1:7" s="45" customFormat="1" ht="37.5" customHeight="1" hidden="1">
      <c r="A14" s="39" t="s">
        <v>30</v>
      </c>
      <c r="B14" s="40">
        <v>2320</v>
      </c>
      <c r="C14" s="41" t="s">
        <v>278</v>
      </c>
      <c r="D14" s="42"/>
      <c r="E14" s="43"/>
      <c r="F14" s="42"/>
      <c r="G14" s="43"/>
    </row>
    <row r="15" spans="1:7" s="45" customFormat="1" ht="37.5" customHeight="1" hidden="1">
      <c r="A15" s="39" t="s">
        <v>30</v>
      </c>
      <c r="B15" s="40">
        <v>2330</v>
      </c>
      <c r="C15" s="41" t="s">
        <v>279</v>
      </c>
      <c r="D15" s="42"/>
      <c r="E15" s="43"/>
      <c r="F15" s="42"/>
      <c r="G15" s="43"/>
    </row>
    <row r="16" spans="1:7" s="45" customFormat="1" ht="12.75" customHeight="1" hidden="1">
      <c r="A16" s="46" t="s">
        <v>30</v>
      </c>
      <c r="B16" s="40">
        <v>2480</v>
      </c>
      <c r="C16" s="41" t="s">
        <v>124</v>
      </c>
      <c r="D16" s="42"/>
      <c r="E16" s="43"/>
      <c r="F16" s="42"/>
      <c r="G16" s="43"/>
    </row>
    <row r="17" spans="1:7" s="45" customFormat="1" ht="12.75" customHeight="1" hidden="1">
      <c r="A17" s="46" t="s">
        <v>30</v>
      </c>
      <c r="B17" s="40">
        <v>2560</v>
      </c>
      <c r="C17" s="41" t="s">
        <v>277</v>
      </c>
      <c r="D17" s="42"/>
      <c r="E17" s="43"/>
      <c r="F17" s="42"/>
      <c r="G17" s="43"/>
    </row>
    <row r="18" spans="1:7" s="45" customFormat="1" ht="12.75" customHeight="1" hidden="1">
      <c r="A18" s="46" t="s">
        <v>30</v>
      </c>
      <c r="B18" s="47">
        <v>2650</v>
      </c>
      <c r="C18" s="41" t="s">
        <v>35</v>
      </c>
      <c r="D18" s="42"/>
      <c r="E18" s="43"/>
      <c r="F18" s="42"/>
      <c r="G18" s="43"/>
    </row>
    <row r="19" spans="1:7" s="45" customFormat="1" ht="22.5" customHeight="1" hidden="1">
      <c r="A19" s="46" t="s">
        <v>30</v>
      </c>
      <c r="B19" s="40">
        <v>2710</v>
      </c>
      <c r="C19" s="41" t="s">
        <v>42</v>
      </c>
      <c r="D19" s="42"/>
      <c r="E19" s="43"/>
      <c r="F19" s="42"/>
      <c r="G19" s="43"/>
    </row>
    <row r="20" spans="1:7" s="45" customFormat="1" ht="25.5" customHeight="1" hidden="1">
      <c r="A20" s="39" t="s">
        <v>30</v>
      </c>
      <c r="B20" s="40">
        <v>2820</v>
      </c>
      <c r="C20" s="48" t="s">
        <v>280</v>
      </c>
      <c r="D20" s="42"/>
      <c r="E20" s="43"/>
      <c r="F20" s="42"/>
      <c r="G20" s="43"/>
    </row>
    <row r="21" spans="1:7" s="45" customFormat="1" ht="37.5" customHeight="1" hidden="1">
      <c r="A21" s="39" t="s">
        <v>30</v>
      </c>
      <c r="B21" s="40">
        <v>2830</v>
      </c>
      <c r="C21" s="48" t="s">
        <v>18</v>
      </c>
      <c r="D21" s="42"/>
      <c r="E21" s="43"/>
      <c r="F21" s="42"/>
      <c r="G21" s="43"/>
    </row>
    <row r="22" spans="1:7" s="45" customFormat="1" ht="12.75" customHeight="1" hidden="1">
      <c r="A22" s="46" t="s">
        <v>30</v>
      </c>
      <c r="B22" s="47">
        <v>2850</v>
      </c>
      <c r="C22" s="48" t="s">
        <v>33</v>
      </c>
      <c r="D22" s="42"/>
      <c r="E22" s="43"/>
      <c r="F22" s="42"/>
      <c r="G22" s="43"/>
    </row>
    <row r="23" spans="1:7" s="45" customFormat="1" ht="12.75" customHeight="1" hidden="1">
      <c r="A23" s="46" t="s">
        <v>30</v>
      </c>
      <c r="B23" s="47">
        <v>3000</v>
      </c>
      <c r="C23" s="48" t="s">
        <v>276</v>
      </c>
      <c r="D23" s="42"/>
      <c r="E23" s="43"/>
      <c r="F23" s="42"/>
      <c r="G23" s="43"/>
    </row>
    <row r="24" spans="1:7" s="36" customFormat="1" ht="12.75" customHeight="1" hidden="1">
      <c r="A24" s="46" t="s">
        <v>30</v>
      </c>
      <c r="B24" s="49">
        <v>3020</v>
      </c>
      <c r="C24" s="50" t="s">
        <v>38</v>
      </c>
      <c r="D24" s="51"/>
      <c r="E24" s="52"/>
      <c r="F24" s="51"/>
      <c r="G24" s="52"/>
    </row>
    <row r="25" spans="1:7" s="36" customFormat="1" ht="12.75" customHeight="1" hidden="1">
      <c r="A25" s="46" t="s">
        <v>30</v>
      </c>
      <c r="B25" s="49">
        <v>3030</v>
      </c>
      <c r="C25" s="50" t="s">
        <v>5</v>
      </c>
      <c r="D25" s="51"/>
      <c r="E25" s="52"/>
      <c r="F25" s="51"/>
      <c r="G25" s="52"/>
    </row>
    <row r="26" spans="1:7" s="36" customFormat="1" ht="12.75" customHeight="1" hidden="1">
      <c r="A26" s="46" t="s">
        <v>30</v>
      </c>
      <c r="B26" s="49">
        <v>3110</v>
      </c>
      <c r="C26" s="50" t="s">
        <v>4</v>
      </c>
      <c r="D26" s="51"/>
      <c r="E26" s="52"/>
      <c r="F26" s="51"/>
      <c r="G26" s="52"/>
    </row>
    <row r="27" spans="1:7" s="36" customFormat="1" ht="12.75" customHeight="1" hidden="1">
      <c r="A27" s="46" t="s">
        <v>30</v>
      </c>
      <c r="B27" s="49">
        <v>3240</v>
      </c>
      <c r="C27" s="50" t="s">
        <v>39</v>
      </c>
      <c r="D27" s="51"/>
      <c r="E27" s="52"/>
      <c r="F27" s="51"/>
      <c r="G27" s="52"/>
    </row>
    <row r="28" spans="1:7" s="36" customFormat="1" ht="12.75" customHeight="1" hidden="1">
      <c r="A28" s="46" t="s">
        <v>30</v>
      </c>
      <c r="B28" s="49">
        <v>3260</v>
      </c>
      <c r="C28" s="50" t="s">
        <v>305</v>
      </c>
      <c r="D28" s="51"/>
      <c r="E28" s="52"/>
      <c r="F28" s="51"/>
      <c r="G28" s="52"/>
    </row>
    <row r="29" spans="1:7" s="36" customFormat="1" ht="12.75" customHeight="1">
      <c r="A29" s="46" t="s">
        <v>30</v>
      </c>
      <c r="B29" s="49">
        <v>4010</v>
      </c>
      <c r="C29" s="50" t="s">
        <v>2</v>
      </c>
      <c r="D29" s="51">
        <v>36364</v>
      </c>
      <c r="E29" s="52">
        <f>D29</f>
        <v>36364</v>
      </c>
      <c r="F29" s="51">
        <v>28406</v>
      </c>
      <c r="G29" s="52">
        <f>F29</f>
        <v>28406</v>
      </c>
    </row>
    <row r="30" spans="1:7" s="36" customFormat="1" ht="12.75" customHeight="1" hidden="1">
      <c r="A30" s="46" t="s">
        <v>30</v>
      </c>
      <c r="B30" s="49">
        <v>4040</v>
      </c>
      <c r="C30" s="50" t="s">
        <v>3</v>
      </c>
      <c r="D30" s="51"/>
      <c r="E30" s="52">
        <f>D30</f>
        <v>0</v>
      </c>
      <c r="F30" s="51">
        <v>3600</v>
      </c>
      <c r="G30" s="52">
        <f>F30</f>
        <v>3600</v>
      </c>
    </row>
    <row r="31" spans="1:7" s="36" customFormat="1" ht="12.75" customHeight="1">
      <c r="A31" s="46" t="s">
        <v>30</v>
      </c>
      <c r="B31" s="49">
        <v>4110</v>
      </c>
      <c r="C31" s="50" t="s">
        <v>9</v>
      </c>
      <c r="D31" s="51">
        <v>6746</v>
      </c>
      <c r="E31" s="52">
        <f>D31</f>
        <v>6746</v>
      </c>
      <c r="F31" s="51">
        <v>4834</v>
      </c>
      <c r="G31" s="52">
        <f>F31</f>
        <v>4834</v>
      </c>
    </row>
    <row r="32" spans="1:7" s="36" customFormat="1" ht="12.75" customHeight="1">
      <c r="A32" s="46" t="s">
        <v>30</v>
      </c>
      <c r="B32" s="49">
        <v>4120</v>
      </c>
      <c r="C32" s="50" t="s">
        <v>10</v>
      </c>
      <c r="D32" s="51">
        <v>890</v>
      </c>
      <c r="E32" s="52">
        <f>D32</f>
        <v>890</v>
      </c>
      <c r="F32" s="51">
        <v>784</v>
      </c>
      <c r="G32" s="52">
        <f>F32</f>
        <v>784</v>
      </c>
    </row>
    <row r="33" spans="1:7" s="36" customFormat="1" ht="12.75" customHeight="1" hidden="1">
      <c r="A33" s="46" t="s">
        <v>30</v>
      </c>
      <c r="B33" s="49">
        <v>4130</v>
      </c>
      <c r="C33" s="50" t="s">
        <v>19</v>
      </c>
      <c r="D33" s="51"/>
      <c r="E33" s="52"/>
      <c r="F33" s="51"/>
      <c r="G33" s="52"/>
    </row>
    <row r="34" spans="1:7" s="36" customFormat="1" ht="12.75" customHeight="1" hidden="1">
      <c r="A34" s="46" t="s">
        <v>30</v>
      </c>
      <c r="B34" s="49">
        <v>4140</v>
      </c>
      <c r="C34" s="50" t="s">
        <v>32</v>
      </c>
      <c r="D34" s="51"/>
      <c r="E34" s="52"/>
      <c r="F34" s="51"/>
      <c r="G34" s="52"/>
    </row>
    <row r="35" spans="1:7" s="36" customFormat="1" ht="12.75" customHeight="1" hidden="1">
      <c r="A35" s="46" t="s">
        <v>30</v>
      </c>
      <c r="B35" s="49">
        <v>4170</v>
      </c>
      <c r="C35" s="50" t="s">
        <v>36</v>
      </c>
      <c r="D35" s="51"/>
      <c r="E35" s="52"/>
      <c r="F35" s="51"/>
      <c r="G35" s="52"/>
    </row>
    <row r="36" spans="1:7" s="36" customFormat="1" ht="12.75" customHeight="1">
      <c r="A36" s="46" t="s">
        <v>30</v>
      </c>
      <c r="B36" s="49">
        <v>4210</v>
      </c>
      <c r="C36" s="50" t="s">
        <v>20</v>
      </c>
      <c r="D36" s="51">
        <v>479</v>
      </c>
      <c r="E36" s="52">
        <f>D36</f>
        <v>479</v>
      </c>
      <c r="F36" s="51"/>
      <c r="G36" s="52"/>
    </row>
    <row r="37" spans="1:7" s="36" customFormat="1" ht="12.75" customHeight="1" hidden="1">
      <c r="A37" s="46" t="s">
        <v>30</v>
      </c>
      <c r="B37" s="49">
        <v>4220</v>
      </c>
      <c r="C37" s="50" t="s">
        <v>21</v>
      </c>
      <c r="D37" s="51"/>
      <c r="E37" s="52"/>
      <c r="F37" s="51"/>
      <c r="G37" s="52"/>
    </row>
    <row r="38" spans="1:7" s="36" customFormat="1" ht="12.75" customHeight="1" hidden="1">
      <c r="A38" s="46" t="s">
        <v>30</v>
      </c>
      <c r="B38" s="49">
        <v>4240</v>
      </c>
      <c r="C38" s="50" t="s">
        <v>22</v>
      </c>
      <c r="D38" s="51"/>
      <c r="E38" s="52"/>
      <c r="F38" s="51"/>
      <c r="G38" s="52"/>
    </row>
    <row r="39" spans="1:7" s="36" customFormat="1" ht="12.75" customHeight="1" hidden="1">
      <c r="A39" s="46" t="s">
        <v>30</v>
      </c>
      <c r="B39" s="49">
        <v>4260</v>
      </c>
      <c r="C39" s="50" t="s">
        <v>23</v>
      </c>
      <c r="D39" s="51"/>
      <c r="E39" s="52"/>
      <c r="F39" s="51"/>
      <c r="G39" s="52"/>
    </row>
    <row r="40" spans="1:7" s="36" customFormat="1" ht="12.75" customHeight="1" hidden="1">
      <c r="A40" s="46" t="s">
        <v>30</v>
      </c>
      <c r="B40" s="49">
        <v>4270</v>
      </c>
      <c r="C40" s="50" t="s">
        <v>24</v>
      </c>
      <c r="D40" s="51"/>
      <c r="E40" s="52"/>
      <c r="F40" s="51"/>
      <c r="G40" s="52"/>
    </row>
    <row r="41" spans="1:7" s="36" customFormat="1" ht="12.75" customHeight="1" hidden="1">
      <c r="A41" s="46" t="s">
        <v>30</v>
      </c>
      <c r="B41" s="49">
        <v>4280</v>
      </c>
      <c r="C41" s="50" t="s">
        <v>281</v>
      </c>
      <c r="D41" s="51"/>
      <c r="E41" s="52"/>
      <c r="F41" s="51"/>
      <c r="G41" s="52"/>
    </row>
    <row r="42" spans="1:7" s="45" customFormat="1" ht="12.75" customHeight="1" hidden="1">
      <c r="A42" s="46" t="s">
        <v>30</v>
      </c>
      <c r="B42" s="49">
        <v>4300</v>
      </c>
      <c r="C42" s="53" t="s">
        <v>25</v>
      </c>
      <c r="D42" s="42"/>
      <c r="E42" s="43"/>
      <c r="F42" s="42"/>
      <c r="G42" s="43"/>
    </row>
    <row r="43" spans="1:7" s="45" customFormat="1" ht="12.75" customHeight="1" hidden="1">
      <c r="A43" s="46" t="s">
        <v>30</v>
      </c>
      <c r="B43" s="49">
        <v>4308</v>
      </c>
      <c r="C43" s="53" t="s">
        <v>25</v>
      </c>
      <c r="D43" s="42"/>
      <c r="E43" s="43"/>
      <c r="F43" s="42"/>
      <c r="G43" s="43"/>
    </row>
    <row r="44" spans="1:7" s="45" customFormat="1" ht="12.75" customHeight="1" hidden="1">
      <c r="A44" s="46" t="s">
        <v>30</v>
      </c>
      <c r="B44" s="49">
        <v>4309</v>
      </c>
      <c r="C44" s="53" t="s">
        <v>25</v>
      </c>
      <c r="D44" s="42"/>
      <c r="E44" s="43"/>
      <c r="F44" s="42"/>
      <c r="G44" s="43"/>
    </row>
    <row r="45" spans="1:7" s="45" customFormat="1" ht="12.75" customHeight="1" hidden="1">
      <c r="A45" s="46" t="s">
        <v>30</v>
      </c>
      <c r="B45" s="49">
        <v>4330</v>
      </c>
      <c r="C45" s="53" t="s">
        <v>37</v>
      </c>
      <c r="D45" s="42"/>
      <c r="E45" s="43"/>
      <c r="F45" s="42"/>
      <c r="G45" s="43"/>
    </row>
    <row r="46" spans="1:7" s="45" customFormat="1" ht="12.75" customHeight="1" hidden="1">
      <c r="A46" s="46" t="s">
        <v>30</v>
      </c>
      <c r="B46" s="49">
        <v>4350</v>
      </c>
      <c r="C46" s="53" t="s">
        <v>40</v>
      </c>
      <c r="D46" s="42"/>
      <c r="E46" s="43"/>
      <c r="F46" s="42"/>
      <c r="G46" s="43"/>
    </row>
    <row r="47" spans="1:7" s="45" customFormat="1" ht="12.75" customHeight="1" hidden="1">
      <c r="A47" s="46" t="s">
        <v>30</v>
      </c>
      <c r="B47" s="49">
        <v>4360</v>
      </c>
      <c r="C47" s="53" t="s">
        <v>265</v>
      </c>
      <c r="D47" s="42"/>
      <c r="E47" s="43"/>
      <c r="F47" s="42"/>
      <c r="G47" s="43"/>
    </row>
    <row r="48" spans="1:7" s="45" customFormat="1" ht="12.75" customHeight="1" hidden="1">
      <c r="A48" s="46" t="s">
        <v>30</v>
      </c>
      <c r="B48" s="49">
        <v>4370</v>
      </c>
      <c r="C48" s="53" t="s">
        <v>266</v>
      </c>
      <c r="D48" s="42"/>
      <c r="E48" s="43"/>
      <c r="F48" s="42"/>
      <c r="G48" s="43"/>
    </row>
    <row r="49" spans="1:7" s="45" customFormat="1" ht="12.75" customHeight="1" hidden="1">
      <c r="A49" s="46" t="s">
        <v>30</v>
      </c>
      <c r="B49" s="49">
        <v>4390</v>
      </c>
      <c r="C49" s="53" t="s">
        <v>267</v>
      </c>
      <c r="D49" s="42"/>
      <c r="E49" s="43"/>
      <c r="F49" s="42"/>
      <c r="G49" s="43"/>
    </row>
    <row r="50" spans="1:7" s="45" customFormat="1" ht="12.75" customHeight="1" hidden="1">
      <c r="A50" s="46" t="s">
        <v>30</v>
      </c>
      <c r="B50" s="49">
        <v>4400</v>
      </c>
      <c r="C50" s="53" t="s">
        <v>268</v>
      </c>
      <c r="D50" s="42"/>
      <c r="E50" s="43"/>
      <c r="F50" s="42"/>
      <c r="G50" s="43"/>
    </row>
    <row r="51" spans="1:7" s="36" customFormat="1" ht="12.75" customHeight="1">
      <c r="A51" s="46" t="s">
        <v>30</v>
      </c>
      <c r="B51" s="49">
        <v>4410</v>
      </c>
      <c r="C51" s="50" t="s">
        <v>6</v>
      </c>
      <c r="D51" s="51">
        <v>2234</v>
      </c>
      <c r="E51" s="52">
        <f>D51</f>
        <v>2234</v>
      </c>
      <c r="F51" s="51">
        <v>2200</v>
      </c>
      <c r="G51" s="52">
        <f>F51</f>
        <v>2200</v>
      </c>
    </row>
    <row r="52" spans="1:7" s="36" customFormat="1" ht="12.75" customHeight="1" hidden="1">
      <c r="A52" s="46" t="s">
        <v>30</v>
      </c>
      <c r="B52" s="49">
        <v>4420</v>
      </c>
      <c r="C52" s="50" t="s">
        <v>7</v>
      </c>
      <c r="D52" s="51"/>
      <c r="E52" s="52"/>
      <c r="F52" s="51"/>
      <c r="G52" s="52"/>
    </row>
    <row r="53" spans="1:7" s="45" customFormat="1" ht="12.75" customHeight="1" hidden="1">
      <c r="A53" s="46" t="s">
        <v>30</v>
      </c>
      <c r="B53" s="49">
        <v>4430</v>
      </c>
      <c r="C53" s="53" t="s">
        <v>8</v>
      </c>
      <c r="D53" s="42"/>
      <c r="E53" s="43"/>
      <c r="F53" s="42"/>
      <c r="G53" s="43"/>
    </row>
    <row r="54" spans="1:7" s="36" customFormat="1" ht="12.75" customHeight="1" hidden="1">
      <c r="A54" s="46" t="s">
        <v>30</v>
      </c>
      <c r="B54" s="49">
        <v>4440</v>
      </c>
      <c r="C54" s="50" t="s">
        <v>26</v>
      </c>
      <c r="D54" s="51"/>
      <c r="E54" s="52"/>
      <c r="F54" s="51"/>
      <c r="G54" s="52"/>
    </row>
    <row r="55" spans="1:7" s="36" customFormat="1" ht="12.75" customHeight="1" hidden="1">
      <c r="A55" s="46" t="s">
        <v>30</v>
      </c>
      <c r="B55" s="49">
        <v>4520</v>
      </c>
      <c r="C55" s="94" t="s">
        <v>306</v>
      </c>
      <c r="D55" s="51"/>
      <c r="E55" s="52"/>
      <c r="F55" s="51"/>
      <c r="G55" s="52"/>
    </row>
    <row r="56" spans="1:7" s="36" customFormat="1" ht="12.75" customHeight="1" hidden="1">
      <c r="A56" s="46" t="s">
        <v>30</v>
      </c>
      <c r="B56" s="49">
        <v>4580</v>
      </c>
      <c r="C56" s="50" t="s">
        <v>27</v>
      </c>
      <c r="D56" s="51"/>
      <c r="E56" s="52"/>
      <c r="F56" s="51"/>
      <c r="G56" s="52"/>
    </row>
    <row r="57" spans="1:7" s="36" customFormat="1" ht="12.75" customHeight="1" hidden="1">
      <c r="A57" s="46" t="s">
        <v>30</v>
      </c>
      <c r="B57" s="49">
        <v>4700</v>
      </c>
      <c r="C57" s="54" t="s">
        <v>269</v>
      </c>
      <c r="D57" s="51"/>
      <c r="E57" s="52"/>
      <c r="F57" s="51"/>
      <c r="G57" s="52"/>
    </row>
    <row r="58" spans="1:7" s="45" customFormat="1" ht="24.75" customHeight="1" hidden="1">
      <c r="A58" s="39" t="s">
        <v>30</v>
      </c>
      <c r="B58" s="64">
        <v>4740</v>
      </c>
      <c r="C58" s="55" t="s">
        <v>282</v>
      </c>
      <c r="D58" s="42"/>
      <c r="E58" s="43"/>
      <c r="F58" s="42"/>
      <c r="G58" s="43"/>
    </row>
    <row r="59" spans="1:7" s="45" customFormat="1" ht="12.75" customHeight="1" hidden="1">
      <c r="A59" s="46" t="s">
        <v>30</v>
      </c>
      <c r="B59" s="49">
        <v>4750</v>
      </c>
      <c r="C59" s="55" t="s">
        <v>270</v>
      </c>
      <c r="D59" s="42"/>
      <c r="E59" s="43"/>
      <c r="F59" s="42"/>
      <c r="G59" s="43"/>
    </row>
    <row r="60" spans="1:7" s="36" customFormat="1" ht="12.75" customHeight="1" hidden="1">
      <c r="A60" s="46" t="s">
        <v>30</v>
      </c>
      <c r="B60" s="49">
        <v>4810</v>
      </c>
      <c r="C60" s="50" t="s">
        <v>11</v>
      </c>
      <c r="D60" s="51"/>
      <c r="E60" s="52"/>
      <c r="F60" s="51"/>
      <c r="G60" s="52"/>
    </row>
    <row r="61" spans="1:7" s="36" customFormat="1" ht="12.75" customHeight="1" hidden="1">
      <c r="A61" s="46" t="s">
        <v>30</v>
      </c>
      <c r="B61" s="49">
        <v>6050</v>
      </c>
      <c r="C61" s="50" t="s">
        <v>28</v>
      </c>
      <c r="D61" s="51"/>
      <c r="E61" s="52"/>
      <c r="F61" s="51"/>
      <c r="G61" s="52"/>
    </row>
    <row r="62" spans="1:7" s="36" customFormat="1" ht="12.75" customHeight="1" hidden="1">
      <c r="A62" s="46" t="s">
        <v>30</v>
      </c>
      <c r="B62" s="49">
        <v>6058</v>
      </c>
      <c r="C62" s="50" t="s">
        <v>283</v>
      </c>
      <c r="D62" s="51"/>
      <c r="E62" s="52"/>
      <c r="F62" s="51"/>
      <c r="G62" s="52"/>
    </row>
    <row r="63" spans="1:7" s="36" customFormat="1" ht="12.75" customHeight="1" hidden="1">
      <c r="A63" s="46" t="s">
        <v>30</v>
      </c>
      <c r="B63" s="49">
        <v>6059</v>
      </c>
      <c r="C63" s="50" t="s">
        <v>28</v>
      </c>
      <c r="D63" s="51"/>
      <c r="E63" s="52"/>
      <c r="F63" s="51"/>
      <c r="G63" s="52"/>
    </row>
    <row r="64" spans="1:7" s="36" customFormat="1" ht="12.75" customHeight="1" hidden="1">
      <c r="A64" s="46" t="s">
        <v>30</v>
      </c>
      <c r="B64" s="49">
        <v>6060</v>
      </c>
      <c r="C64" s="50" t="s">
        <v>29</v>
      </c>
      <c r="D64" s="51"/>
      <c r="E64" s="52"/>
      <c r="F64" s="51"/>
      <c r="G64" s="52"/>
    </row>
    <row r="65" spans="1:7" s="36" customFormat="1" ht="12.75" customHeight="1" hidden="1">
      <c r="A65" s="46" t="s">
        <v>30</v>
      </c>
      <c r="B65" s="49">
        <v>6130</v>
      </c>
      <c r="C65" s="50" t="s">
        <v>284</v>
      </c>
      <c r="D65" s="51"/>
      <c r="E65" s="52"/>
      <c r="F65" s="51"/>
      <c r="G65" s="52"/>
    </row>
    <row r="66" spans="1:7" s="45" customFormat="1" ht="37.5" customHeight="1" hidden="1">
      <c r="A66" s="39" t="s">
        <v>30</v>
      </c>
      <c r="B66" s="40">
        <v>6210</v>
      </c>
      <c r="C66" s="41" t="s">
        <v>331</v>
      </c>
      <c r="D66" s="42"/>
      <c r="E66" s="43"/>
      <c r="F66" s="42"/>
      <c r="G66" s="43"/>
    </row>
    <row r="67" spans="1:7" s="45" customFormat="1" ht="37.5" customHeight="1" hidden="1">
      <c r="A67" s="39" t="s">
        <v>30</v>
      </c>
      <c r="B67" s="40">
        <v>6230</v>
      </c>
      <c r="C67" s="41" t="s">
        <v>307</v>
      </c>
      <c r="D67" s="42"/>
      <c r="E67" s="43"/>
      <c r="F67" s="42"/>
      <c r="G67" s="43"/>
    </row>
    <row r="68" spans="1:7" s="45" customFormat="1" ht="37.5" customHeight="1" hidden="1">
      <c r="A68" s="39" t="s">
        <v>30</v>
      </c>
      <c r="B68" s="40">
        <v>6300</v>
      </c>
      <c r="C68" s="41" t="s">
        <v>125</v>
      </c>
      <c r="D68" s="42"/>
      <c r="E68" s="43"/>
      <c r="F68" s="42"/>
      <c r="G68" s="43"/>
    </row>
    <row r="69" spans="1:7" s="45" customFormat="1" ht="37.5" customHeight="1" hidden="1">
      <c r="A69" s="39" t="s">
        <v>30</v>
      </c>
      <c r="B69" s="40">
        <v>6610</v>
      </c>
      <c r="C69" s="41" t="s">
        <v>285</v>
      </c>
      <c r="D69" s="42"/>
      <c r="E69" s="43"/>
      <c r="F69" s="42"/>
      <c r="G69" s="43"/>
    </row>
    <row r="70" spans="1:7" s="45" customFormat="1" ht="37.5" customHeight="1" hidden="1">
      <c r="A70" s="39" t="s">
        <v>30</v>
      </c>
      <c r="B70" s="40">
        <v>6620</v>
      </c>
      <c r="C70" s="41" t="s">
        <v>286</v>
      </c>
      <c r="D70" s="42"/>
      <c r="E70" s="43"/>
      <c r="F70" s="42"/>
      <c r="G70" s="43"/>
    </row>
    <row r="71" spans="1:7" s="45" customFormat="1" ht="37.5" customHeight="1" hidden="1">
      <c r="A71" s="39" t="s">
        <v>30</v>
      </c>
      <c r="B71" s="40">
        <v>6630</v>
      </c>
      <c r="C71" s="41" t="s">
        <v>287</v>
      </c>
      <c r="D71" s="42"/>
      <c r="E71" s="43"/>
      <c r="F71" s="42"/>
      <c r="G71" s="43"/>
    </row>
    <row r="72" spans="1:7" s="36" customFormat="1" ht="12.75" customHeight="1" hidden="1">
      <c r="A72" s="46" t="s">
        <v>30</v>
      </c>
      <c r="B72" s="49">
        <v>8550</v>
      </c>
      <c r="C72" s="50" t="s">
        <v>41</v>
      </c>
      <c r="D72" s="51"/>
      <c r="E72" s="52"/>
      <c r="F72" s="51"/>
      <c r="G72" s="52"/>
    </row>
    <row r="73" spans="1:7" ht="15" customHeight="1">
      <c r="A73" s="56"/>
      <c r="B73" s="56"/>
      <c r="C73" s="57" t="s">
        <v>12</v>
      </c>
      <c r="D73" s="58">
        <f>SUM(D13:D72)</f>
        <v>46713</v>
      </c>
      <c r="E73" s="58">
        <f>SUM(E13:E72)</f>
        <v>46713</v>
      </c>
      <c r="F73" s="58">
        <f>SUM(F13:F72)</f>
        <v>39824</v>
      </c>
      <c r="G73" s="58">
        <f>SUM(G13:G72)</f>
        <v>39824</v>
      </c>
    </row>
  </sheetData>
  <sheetProtection/>
  <mergeCells count="2">
    <mergeCell ref="D10:E10"/>
    <mergeCell ref="F10:G10"/>
  </mergeCells>
  <printOptions/>
  <pageMargins left="0.75" right="0.75" top="1" bottom="1" header="0.5" footer="0.5"/>
  <pageSetup horizontalDpi="360" verticalDpi="360" orientation="portrait" paperSize="9" scale="5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G73"/>
  <sheetViews>
    <sheetView view="pageBreakPreview" zoomScaleSheetLayoutView="100" zoomScalePageLayoutView="0" workbookViewId="0" topLeftCell="A2">
      <selection activeCell="C4" sqref="C4"/>
    </sheetView>
  </sheetViews>
  <sheetFormatPr defaultColWidth="9.00390625" defaultRowHeight="12.75"/>
  <cols>
    <col min="1" max="1" width="3.875" style="60" customWidth="1"/>
    <col min="2" max="2" width="5.25390625" style="60" customWidth="1"/>
    <col min="3" max="3" width="51.375" style="60" customWidth="1"/>
    <col min="4" max="4" width="11.125" style="60" customWidth="1"/>
    <col min="5" max="5" width="10.75390625" style="60" customWidth="1"/>
    <col min="6" max="6" width="11.125" style="60" hidden="1" customWidth="1"/>
    <col min="7" max="7" width="10.75390625" style="60" hidden="1" customWidth="1"/>
    <col min="8" max="8" width="3.375" style="60" customWidth="1"/>
    <col min="9" max="9" width="2.875" style="60" customWidth="1"/>
    <col min="10" max="10" width="3.875" style="60" customWidth="1"/>
    <col min="11" max="16384" width="9.125" style="60" customWidth="1"/>
  </cols>
  <sheetData>
    <row r="1" s="26" customFormat="1" ht="12.75" hidden="1"/>
    <row r="2" s="26" customFormat="1" ht="12.75">
      <c r="D2" s="34" t="str">
        <f>'010.01008'!D2</f>
        <v>Zał. Nr 2d</v>
      </c>
    </row>
    <row r="3" spans="1:3" s="36" customFormat="1" ht="27.75" customHeight="1">
      <c r="A3" s="35" t="str">
        <f>'010.01008'!A3</f>
        <v>Plan wydatków budżetu na 2014 r.</v>
      </c>
      <c r="B3" s="35"/>
      <c r="C3" s="35"/>
    </row>
    <row r="4" spans="4:5" s="36" customFormat="1" ht="12.75">
      <c r="D4" s="37" t="s">
        <v>135</v>
      </c>
      <c r="E4" s="36">
        <f>'750,75011'!E4+1</f>
        <v>17</v>
      </c>
    </row>
    <row r="5" spans="3:5" s="36" customFormat="1" ht="11.25" customHeight="1" hidden="1">
      <c r="C5" s="18"/>
      <c r="E5" s="36" t="s">
        <v>16</v>
      </c>
    </row>
    <row r="7" spans="1:3" s="36" customFormat="1" ht="12.75">
      <c r="A7" s="18" t="s">
        <v>0</v>
      </c>
      <c r="B7" s="18"/>
      <c r="C7" s="36" t="s">
        <v>58</v>
      </c>
    </row>
    <row r="9" spans="1:3" s="36" customFormat="1" ht="12.75">
      <c r="A9" s="18" t="s">
        <v>1</v>
      </c>
      <c r="B9" s="18"/>
      <c r="C9" s="36" t="s">
        <v>60</v>
      </c>
    </row>
    <row r="10" spans="4:7" s="36" customFormat="1" ht="12.75">
      <c r="D10" s="339" t="s">
        <v>15</v>
      </c>
      <c r="E10" s="339"/>
      <c r="F10" s="338" t="s">
        <v>332</v>
      </c>
      <c r="G10" s="338"/>
    </row>
    <row r="11" spans="4:7" s="36" customFormat="1" ht="12.75">
      <c r="D11" s="18" t="s">
        <v>13</v>
      </c>
      <c r="E11" s="97" t="s">
        <v>14</v>
      </c>
      <c r="F11" s="36" t="s">
        <v>13</v>
      </c>
      <c r="G11" s="38" t="s">
        <v>14</v>
      </c>
    </row>
    <row r="13" spans="1:7" s="45" customFormat="1" ht="37.5" customHeight="1" hidden="1">
      <c r="A13" s="39" t="s">
        <v>30</v>
      </c>
      <c r="B13" s="40">
        <v>2310</v>
      </c>
      <c r="C13" s="41" t="s">
        <v>31</v>
      </c>
      <c r="D13" s="42"/>
      <c r="E13" s="43"/>
      <c r="F13" s="42"/>
      <c r="G13" s="43"/>
    </row>
    <row r="14" spans="1:7" s="45" customFormat="1" ht="37.5" customHeight="1" hidden="1">
      <c r="A14" s="39" t="s">
        <v>30</v>
      </c>
      <c r="B14" s="40">
        <v>2320</v>
      </c>
      <c r="C14" s="41" t="s">
        <v>278</v>
      </c>
      <c r="D14" s="42"/>
      <c r="E14" s="43"/>
      <c r="F14" s="42"/>
      <c r="G14" s="43"/>
    </row>
    <row r="15" spans="1:7" s="45" customFormat="1" ht="37.5" customHeight="1" hidden="1">
      <c r="A15" s="39" t="s">
        <v>30</v>
      </c>
      <c r="B15" s="40">
        <v>2330</v>
      </c>
      <c r="C15" s="41" t="s">
        <v>279</v>
      </c>
      <c r="D15" s="42"/>
      <c r="E15" s="43"/>
      <c r="F15" s="42"/>
      <c r="G15" s="43"/>
    </row>
    <row r="16" spans="1:7" s="45" customFormat="1" ht="12.75" customHeight="1" hidden="1">
      <c r="A16" s="46" t="s">
        <v>30</v>
      </c>
      <c r="B16" s="40">
        <v>2480</v>
      </c>
      <c r="C16" s="41" t="s">
        <v>124</v>
      </c>
      <c r="D16" s="42"/>
      <c r="E16" s="43"/>
      <c r="F16" s="42"/>
      <c r="G16" s="43"/>
    </row>
    <row r="17" spans="1:7" s="45" customFormat="1" ht="12.75" customHeight="1" hidden="1">
      <c r="A17" s="46" t="s">
        <v>30</v>
      </c>
      <c r="B17" s="40">
        <v>2560</v>
      </c>
      <c r="C17" s="41" t="s">
        <v>277</v>
      </c>
      <c r="D17" s="42"/>
      <c r="E17" s="43"/>
      <c r="F17" s="42"/>
      <c r="G17" s="43"/>
    </row>
    <row r="18" spans="1:7" s="45" customFormat="1" ht="12.75" customHeight="1" hidden="1">
      <c r="A18" s="46" t="s">
        <v>30</v>
      </c>
      <c r="B18" s="47">
        <v>2650</v>
      </c>
      <c r="C18" s="41" t="s">
        <v>35</v>
      </c>
      <c r="D18" s="42"/>
      <c r="E18" s="43"/>
      <c r="F18" s="42"/>
      <c r="G18" s="43"/>
    </row>
    <row r="19" spans="1:7" s="45" customFormat="1" ht="22.5" customHeight="1" hidden="1">
      <c r="A19" s="46" t="s">
        <v>30</v>
      </c>
      <c r="B19" s="40">
        <v>2710</v>
      </c>
      <c r="C19" s="41" t="s">
        <v>42</v>
      </c>
      <c r="D19" s="42"/>
      <c r="E19" s="43"/>
      <c r="F19" s="42"/>
      <c r="G19" s="43"/>
    </row>
    <row r="20" spans="1:7" s="45" customFormat="1" ht="25.5" customHeight="1" hidden="1">
      <c r="A20" s="39" t="s">
        <v>30</v>
      </c>
      <c r="B20" s="40">
        <v>2820</v>
      </c>
      <c r="C20" s="48" t="s">
        <v>280</v>
      </c>
      <c r="D20" s="42"/>
      <c r="E20" s="43"/>
      <c r="F20" s="42"/>
      <c r="G20" s="43"/>
    </row>
    <row r="21" spans="1:7" s="45" customFormat="1" ht="37.5" customHeight="1" hidden="1">
      <c r="A21" s="39" t="s">
        <v>30</v>
      </c>
      <c r="B21" s="40">
        <v>2830</v>
      </c>
      <c r="C21" s="48" t="s">
        <v>18</v>
      </c>
      <c r="D21" s="42"/>
      <c r="E21" s="43"/>
      <c r="F21" s="42"/>
      <c r="G21" s="43"/>
    </row>
    <row r="22" spans="1:7" s="45" customFormat="1" ht="12.75" customHeight="1" hidden="1">
      <c r="A22" s="46" t="s">
        <v>30</v>
      </c>
      <c r="B22" s="47">
        <v>2850</v>
      </c>
      <c r="C22" s="48" t="s">
        <v>33</v>
      </c>
      <c r="D22" s="42"/>
      <c r="E22" s="43"/>
      <c r="F22" s="42"/>
      <c r="G22" s="43"/>
    </row>
    <row r="23" spans="1:7" s="45" customFormat="1" ht="12.75" customHeight="1" hidden="1">
      <c r="A23" s="46" t="s">
        <v>30</v>
      </c>
      <c r="B23" s="47">
        <v>3000</v>
      </c>
      <c r="C23" s="48" t="s">
        <v>276</v>
      </c>
      <c r="D23" s="42"/>
      <c r="E23" s="43"/>
      <c r="F23" s="42"/>
      <c r="G23" s="43"/>
    </row>
    <row r="24" spans="1:7" s="36" customFormat="1" ht="12.75" customHeight="1" hidden="1">
      <c r="A24" s="46" t="s">
        <v>30</v>
      </c>
      <c r="B24" s="49">
        <v>3020</v>
      </c>
      <c r="C24" s="50" t="s">
        <v>38</v>
      </c>
      <c r="D24" s="51"/>
      <c r="E24" s="52"/>
      <c r="F24" s="51"/>
      <c r="G24" s="52"/>
    </row>
    <row r="25" spans="1:7" s="36" customFormat="1" ht="12.75" customHeight="1">
      <c r="A25" s="46" t="s">
        <v>30</v>
      </c>
      <c r="B25" s="49">
        <v>3030</v>
      </c>
      <c r="C25" s="50" t="s">
        <v>5</v>
      </c>
      <c r="D25" s="51">
        <v>195000</v>
      </c>
      <c r="E25" s="52"/>
      <c r="F25" s="51">
        <v>180000</v>
      </c>
      <c r="G25" s="52"/>
    </row>
    <row r="26" spans="1:7" s="36" customFormat="1" ht="12.75" customHeight="1" hidden="1">
      <c r="A26" s="46" t="s">
        <v>30</v>
      </c>
      <c r="B26" s="49">
        <v>3110</v>
      </c>
      <c r="C26" s="50" t="s">
        <v>4</v>
      </c>
      <c r="D26" s="51"/>
      <c r="E26" s="52"/>
      <c r="F26" s="51"/>
      <c r="G26" s="52"/>
    </row>
    <row r="27" spans="1:7" s="36" customFormat="1" ht="12.75" customHeight="1" hidden="1">
      <c r="A27" s="46" t="s">
        <v>30</v>
      </c>
      <c r="B27" s="49">
        <v>3240</v>
      </c>
      <c r="C27" s="50" t="s">
        <v>39</v>
      </c>
      <c r="D27" s="51"/>
      <c r="E27" s="52"/>
      <c r="F27" s="51"/>
      <c r="G27" s="52"/>
    </row>
    <row r="28" spans="1:7" s="36" customFormat="1" ht="12.75" customHeight="1" hidden="1">
      <c r="A28" s="46" t="s">
        <v>30</v>
      </c>
      <c r="B28" s="49">
        <v>3260</v>
      </c>
      <c r="C28" s="50" t="s">
        <v>305</v>
      </c>
      <c r="D28" s="51"/>
      <c r="E28" s="52"/>
      <c r="F28" s="51"/>
      <c r="G28" s="52"/>
    </row>
    <row r="29" spans="1:7" s="36" customFormat="1" ht="12.75" customHeight="1" hidden="1">
      <c r="A29" s="46" t="s">
        <v>30</v>
      </c>
      <c r="B29" s="49">
        <v>4010</v>
      </c>
      <c r="C29" s="50" t="s">
        <v>2</v>
      </c>
      <c r="D29" s="51"/>
      <c r="E29" s="52"/>
      <c r="F29" s="51"/>
      <c r="G29" s="52"/>
    </row>
    <row r="30" spans="1:7" s="36" customFormat="1" ht="12.75" customHeight="1" hidden="1">
      <c r="A30" s="46" t="s">
        <v>30</v>
      </c>
      <c r="B30" s="49">
        <v>4040</v>
      </c>
      <c r="C30" s="50" t="s">
        <v>3</v>
      </c>
      <c r="D30" s="51"/>
      <c r="E30" s="52"/>
      <c r="F30" s="51"/>
      <c r="G30" s="52"/>
    </row>
    <row r="31" spans="1:7" s="36" customFormat="1" ht="12.75" customHeight="1" hidden="1">
      <c r="A31" s="46" t="s">
        <v>30</v>
      </c>
      <c r="B31" s="49">
        <v>4110</v>
      </c>
      <c r="C31" s="50" t="s">
        <v>9</v>
      </c>
      <c r="D31" s="51"/>
      <c r="E31" s="52"/>
      <c r="F31" s="51"/>
      <c r="G31" s="52"/>
    </row>
    <row r="32" spans="1:7" s="36" customFormat="1" ht="12.75" customHeight="1" hidden="1">
      <c r="A32" s="46" t="s">
        <v>30</v>
      </c>
      <c r="B32" s="49">
        <v>4120</v>
      </c>
      <c r="C32" s="50" t="s">
        <v>10</v>
      </c>
      <c r="D32" s="51"/>
      <c r="E32" s="52"/>
      <c r="F32" s="51"/>
      <c r="G32" s="52"/>
    </row>
    <row r="33" spans="1:7" s="36" customFormat="1" ht="12.75" customHeight="1" hidden="1">
      <c r="A33" s="46" t="s">
        <v>30</v>
      </c>
      <c r="B33" s="49">
        <v>4130</v>
      </c>
      <c r="C33" s="50" t="s">
        <v>19</v>
      </c>
      <c r="D33" s="51"/>
      <c r="E33" s="52"/>
      <c r="F33" s="51"/>
      <c r="G33" s="52"/>
    </row>
    <row r="34" spans="1:7" s="36" customFormat="1" ht="12.75" customHeight="1" hidden="1">
      <c r="A34" s="46" t="s">
        <v>30</v>
      </c>
      <c r="B34" s="49">
        <v>4140</v>
      </c>
      <c r="C34" s="50" t="s">
        <v>32</v>
      </c>
      <c r="D34" s="51"/>
      <c r="E34" s="52"/>
      <c r="F34" s="51"/>
      <c r="G34" s="52"/>
    </row>
    <row r="35" spans="1:7" s="36" customFormat="1" ht="12.75" customHeight="1" hidden="1">
      <c r="A35" s="46" t="s">
        <v>30</v>
      </c>
      <c r="B35" s="49">
        <v>4170</v>
      </c>
      <c r="C35" s="50" t="s">
        <v>36</v>
      </c>
      <c r="D35" s="51"/>
      <c r="E35" s="52"/>
      <c r="F35" s="51"/>
      <c r="G35" s="52"/>
    </row>
    <row r="36" spans="1:7" s="36" customFormat="1" ht="12.75" customHeight="1">
      <c r="A36" s="46" t="s">
        <v>30</v>
      </c>
      <c r="B36" s="49">
        <v>4210</v>
      </c>
      <c r="C36" s="50" t="s">
        <v>20</v>
      </c>
      <c r="D36" s="51">
        <v>15000</v>
      </c>
      <c r="E36" s="52"/>
      <c r="F36" s="51">
        <v>6000</v>
      </c>
      <c r="G36" s="52"/>
    </row>
    <row r="37" spans="1:7" s="36" customFormat="1" ht="12.75" customHeight="1" hidden="1">
      <c r="A37" s="46" t="s">
        <v>30</v>
      </c>
      <c r="B37" s="49">
        <v>4220</v>
      </c>
      <c r="C37" s="50" t="s">
        <v>21</v>
      </c>
      <c r="D37" s="51"/>
      <c r="E37" s="52"/>
      <c r="F37" s="51"/>
      <c r="G37" s="52"/>
    </row>
    <row r="38" spans="1:7" s="36" customFormat="1" ht="12.75" customHeight="1">
      <c r="A38" s="46" t="s">
        <v>30</v>
      </c>
      <c r="B38" s="49">
        <v>4240</v>
      </c>
      <c r="C38" s="50" t="s">
        <v>22</v>
      </c>
      <c r="D38" s="51">
        <v>3000</v>
      </c>
      <c r="E38" s="52"/>
      <c r="F38" s="51">
        <v>3000</v>
      </c>
      <c r="G38" s="52"/>
    </row>
    <row r="39" spans="1:7" s="36" customFormat="1" ht="12.75" customHeight="1">
      <c r="A39" s="46" t="s">
        <v>30</v>
      </c>
      <c r="B39" s="49">
        <v>4260</v>
      </c>
      <c r="C39" s="50" t="s">
        <v>23</v>
      </c>
      <c r="D39" s="51">
        <v>2000</v>
      </c>
      <c r="E39" s="52"/>
      <c r="F39" s="51">
        <v>2000</v>
      </c>
      <c r="G39" s="52"/>
    </row>
    <row r="40" spans="1:7" s="36" customFormat="1" ht="12.75" customHeight="1">
      <c r="A40" s="46" t="s">
        <v>30</v>
      </c>
      <c r="B40" s="49">
        <v>4270</v>
      </c>
      <c r="C40" s="50" t="s">
        <v>24</v>
      </c>
      <c r="D40" s="332">
        <v>10000</v>
      </c>
      <c r="E40" s="52"/>
      <c r="F40" s="51">
        <v>3000</v>
      </c>
      <c r="G40" s="52"/>
    </row>
    <row r="41" spans="1:7" s="36" customFormat="1" ht="12.75" customHeight="1" hidden="1">
      <c r="A41" s="46" t="s">
        <v>30</v>
      </c>
      <c r="B41" s="49">
        <v>4280</v>
      </c>
      <c r="C41" s="50" t="s">
        <v>281</v>
      </c>
      <c r="D41" s="51"/>
      <c r="E41" s="52"/>
      <c r="F41" s="51"/>
      <c r="G41" s="52"/>
    </row>
    <row r="42" spans="1:7" s="45" customFormat="1" ht="12.75" customHeight="1">
      <c r="A42" s="46" t="s">
        <v>30</v>
      </c>
      <c r="B42" s="49">
        <v>4300</v>
      </c>
      <c r="C42" s="53" t="s">
        <v>25</v>
      </c>
      <c r="D42" s="42">
        <v>8000</v>
      </c>
      <c r="E42" s="43"/>
      <c r="F42" s="42">
        <v>5000</v>
      </c>
      <c r="G42" s="43"/>
    </row>
    <row r="43" spans="1:7" s="45" customFormat="1" ht="12.75" customHeight="1" hidden="1">
      <c r="A43" s="46" t="s">
        <v>30</v>
      </c>
      <c r="B43" s="49">
        <v>4308</v>
      </c>
      <c r="C43" s="53" t="s">
        <v>25</v>
      </c>
      <c r="D43" s="42"/>
      <c r="E43" s="43"/>
      <c r="F43" s="42"/>
      <c r="G43" s="43"/>
    </row>
    <row r="44" spans="1:7" s="45" customFormat="1" ht="12.75" customHeight="1" hidden="1">
      <c r="A44" s="46" t="s">
        <v>30</v>
      </c>
      <c r="B44" s="49">
        <v>4309</v>
      </c>
      <c r="C44" s="53" t="s">
        <v>25</v>
      </c>
      <c r="D44" s="42"/>
      <c r="E44" s="43"/>
      <c r="F44" s="42"/>
      <c r="G44" s="43"/>
    </row>
    <row r="45" spans="1:7" s="45" customFormat="1" ht="12.75" customHeight="1" hidden="1">
      <c r="A45" s="46" t="s">
        <v>30</v>
      </c>
      <c r="B45" s="49">
        <v>4330</v>
      </c>
      <c r="C45" s="53" t="s">
        <v>37</v>
      </c>
      <c r="D45" s="42"/>
      <c r="E45" s="43"/>
      <c r="F45" s="42"/>
      <c r="G45" s="43"/>
    </row>
    <row r="46" spans="1:7" s="45" customFormat="1" ht="12.75" customHeight="1" hidden="1">
      <c r="A46" s="46" t="s">
        <v>30</v>
      </c>
      <c r="B46" s="49">
        <v>4350</v>
      </c>
      <c r="C46" s="53" t="s">
        <v>40</v>
      </c>
      <c r="D46" s="42"/>
      <c r="E46" s="43"/>
      <c r="F46" s="42"/>
      <c r="G46" s="43"/>
    </row>
    <row r="47" spans="1:7" s="45" customFormat="1" ht="12.75" customHeight="1" hidden="1">
      <c r="A47" s="46" t="s">
        <v>30</v>
      </c>
      <c r="B47" s="49">
        <v>4360</v>
      </c>
      <c r="C47" s="53" t="s">
        <v>265</v>
      </c>
      <c r="D47" s="42"/>
      <c r="E47" s="43"/>
      <c r="F47" s="42"/>
      <c r="G47" s="43"/>
    </row>
    <row r="48" spans="1:7" s="45" customFormat="1" ht="12.75" customHeight="1" hidden="1">
      <c r="A48" s="46" t="s">
        <v>30</v>
      </c>
      <c r="B48" s="49">
        <v>4370</v>
      </c>
      <c r="C48" s="53" t="s">
        <v>266</v>
      </c>
      <c r="D48" s="42"/>
      <c r="E48" s="43"/>
      <c r="F48" s="42"/>
      <c r="G48" s="43"/>
    </row>
    <row r="49" spans="1:7" s="45" customFormat="1" ht="12.75" customHeight="1" hidden="1">
      <c r="A49" s="46" t="s">
        <v>30</v>
      </c>
      <c r="B49" s="49">
        <v>4390</v>
      </c>
      <c r="C49" s="53" t="s">
        <v>267</v>
      </c>
      <c r="D49" s="42"/>
      <c r="E49" s="43"/>
      <c r="F49" s="42"/>
      <c r="G49" s="43"/>
    </row>
    <row r="50" spans="1:7" s="45" customFormat="1" ht="12.75" customHeight="1" hidden="1">
      <c r="A50" s="46" t="s">
        <v>30</v>
      </c>
      <c r="B50" s="49">
        <v>4400</v>
      </c>
      <c r="C50" s="53" t="s">
        <v>268</v>
      </c>
      <c r="D50" s="42"/>
      <c r="E50" s="43"/>
      <c r="F50" s="42"/>
      <c r="G50" s="43"/>
    </row>
    <row r="51" spans="1:7" s="36" customFormat="1" ht="12.75" customHeight="1">
      <c r="A51" s="46" t="s">
        <v>30</v>
      </c>
      <c r="B51" s="49">
        <v>4410</v>
      </c>
      <c r="C51" s="50" t="s">
        <v>6</v>
      </c>
      <c r="D51" s="51">
        <v>2000</v>
      </c>
      <c r="E51" s="52"/>
      <c r="F51" s="51">
        <v>2000</v>
      </c>
      <c r="G51" s="52"/>
    </row>
    <row r="52" spans="1:7" s="36" customFormat="1" ht="12.75" customHeight="1">
      <c r="A52" s="46" t="s">
        <v>30</v>
      </c>
      <c r="B52" s="49">
        <v>4420</v>
      </c>
      <c r="C52" s="50" t="s">
        <v>7</v>
      </c>
      <c r="D52" s="51">
        <v>2500</v>
      </c>
      <c r="E52" s="52"/>
      <c r="F52" s="51">
        <v>2000</v>
      </c>
      <c r="G52" s="52"/>
    </row>
    <row r="53" spans="1:7" s="45" customFormat="1" ht="12.75" customHeight="1">
      <c r="A53" s="46" t="s">
        <v>30</v>
      </c>
      <c r="B53" s="49">
        <v>4430</v>
      </c>
      <c r="C53" s="53" t="s">
        <v>8</v>
      </c>
      <c r="D53" s="42">
        <v>4000</v>
      </c>
      <c r="E53" s="43"/>
      <c r="F53" s="42">
        <v>4000</v>
      </c>
      <c r="G53" s="43"/>
    </row>
    <row r="54" spans="1:7" s="36" customFormat="1" ht="12.75" customHeight="1" hidden="1">
      <c r="A54" s="46" t="s">
        <v>30</v>
      </c>
      <c r="B54" s="49">
        <v>4440</v>
      </c>
      <c r="C54" s="50" t="s">
        <v>26</v>
      </c>
      <c r="D54" s="51"/>
      <c r="E54" s="52"/>
      <c r="F54" s="51"/>
      <c r="G54" s="52"/>
    </row>
    <row r="55" spans="1:7" s="36" customFormat="1" ht="12.75" customHeight="1" hidden="1">
      <c r="A55" s="46" t="s">
        <v>30</v>
      </c>
      <c r="B55" s="49">
        <v>4520</v>
      </c>
      <c r="C55" s="94" t="s">
        <v>306</v>
      </c>
      <c r="D55" s="51"/>
      <c r="E55" s="52"/>
      <c r="F55" s="51"/>
      <c r="G55" s="52"/>
    </row>
    <row r="56" spans="1:7" s="36" customFormat="1" ht="12.75" customHeight="1" hidden="1">
      <c r="A56" s="46" t="s">
        <v>30</v>
      </c>
      <c r="B56" s="49">
        <v>4580</v>
      </c>
      <c r="C56" s="50" t="s">
        <v>27</v>
      </c>
      <c r="D56" s="51"/>
      <c r="E56" s="52"/>
      <c r="F56" s="51"/>
      <c r="G56" s="52"/>
    </row>
    <row r="57" spans="1:7" s="36" customFormat="1" ht="12.75" customHeight="1" hidden="1">
      <c r="A57" s="46" t="s">
        <v>30</v>
      </c>
      <c r="B57" s="49">
        <v>4700</v>
      </c>
      <c r="C57" s="54" t="s">
        <v>269</v>
      </c>
      <c r="D57" s="51"/>
      <c r="E57" s="52"/>
      <c r="F57" s="51"/>
      <c r="G57" s="52"/>
    </row>
    <row r="58" spans="1:7" s="45" customFormat="1" ht="24.75" customHeight="1" hidden="1">
      <c r="A58" s="39" t="s">
        <v>30</v>
      </c>
      <c r="B58" s="64">
        <v>4740</v>
      </c>
      <c r="C58" s="55" t="s">
        <v>282</v>
      </c>
      <c r="D58" s="42"/>
      <c r="E58" s="43"/>
      <c r="F58" s="42"/>
      <c r="G58" s="43"/>
    </row>
    <row r="59" spans="1:7" s="45" customFormat="1" ht="12.75" customHeight="1" hidden="1">
      <c r="A59" s="46" t="s">
        <v>30</v>
      </c>
      <c r="B59" s="49">
        <v>4750</v>
      </c>
      <c r="C59" s="55" t="s">
        <v>270</v>
      </c>
      <c r="D59" s="42"/>
      <c r="E59" s="43"/>
      <c r="F59" s="42"/>
      <c r="G59" s="43"/>
    </row>
    <row r="60" spans="1:7" s="36" customFormat="1" ht="12.75" customHeight="1" hidden="1">
      <c r="A60" s="46" t="s">
        <v>30</v>
      </c>
      <c r="B60" s="49">
        <v>4810</v>
      </c>
      <c r="C60" s="50" t="s">
        <v>11</v>
      </c>
      <c r="D60" s="51"/>
      <c r="E60" s="52"/>
      <c r="F60" s="51"/>
      <c r="G60" s="52"/>
    </row>
    <row r="61" spans="1:7" s="36" customFormat="1" ht="12.75" customHeight="1" hidden="1">
      <c r="A61" s="46" t="s">
        <v>30</v>
      </c>
      <c r="B61" s="49">
        <v>6050</v>
      </c>
      <c r="C61" s="50" t="s">
        <v>28</v>
      </c>
      <c r="D61" s="51"/>
      <c r="E61" s="52"/>
      <c r="F61" s="51">
        <v>8000</v>
      </c>
      <c r="G61" s="52"/>
    </row>
    <row r="62" spans="1:7" s="36" customFormat="1" ht="12.75" customHeight="1" hidden="1">
      <c r="A62" s="46" t="s">
        <v>30</v>
      </c>
      <c r="B62" s="49">
        <v>6058</v>
      </c>
      <c r="C62" s="50" t="s">
        <v>283</v>
      </c>
      <c r="D62" s="51"/>
      <c r="E62" s="52"/>
      <c r="F62" s="51"/>
      <c r="G62" s="52"/>
    </row>
    <row r="63" spans="1:7" s="36" customFormat="1" ht="12.75" customHeight="1" hidden="1">
      <c r="A63" s="46" t="s">
        <v>30</v>
      </c>
      <c r="B63" s="49">
        <v>6059</v>
      </c>
      <c r="C63" s="50" t="s">
        <v>28</v>
      </c>
      <c r="D63" s="51"/>
      <c r="E63" s="52"/>
      <c r="F63" s="51"/>
      <c r="G63" s="52"/>
    </row>
    <row r="64" spans="1:7" s="36" customFormat="1" ht="12.75" customHeight="1">
      <c r="A64" s="46" t="s">
        <v>30</v>
      </c>
      <c r="B64" s="49">
        <v>6060</v>
      </c>
      <c r="C64" s="50" t="s">
        <v>29</v>
      </c>
      <c r="D64" s="51">
        <v>10000</v>
      </c>
      <c r="E64" s="52"/>
      <c r="F64" s="51">
        <v>5000</v>
      </c>
      <c r="G64" s="52"/>
    </row>
    <row r="65" spans="1:7" s="36" customFormat="1" ht="12.75" customHeight="1" hidden="1">
      <c r="A65" s="46" t="s">
        <v>30</v>
      </c>
      <c r="B65" s="49">
        <v>6130</v>
      </c>
      <c r="C65" s="50" t="s">
        <v>284</v>
      </c>
      <c r="D65" s="51"/>
      <c r="E65" s="52"/>
      <c r="F65" s="51"/>
      <c r="G65" s="52"/>
    </row>
    <row r="66" spans="1:7" s="45" customFormat="1" ht="37.5" customHeight="1" hidden="1">
      <c r="A66" s="39" t="s">
        <v>30</v>
      </c>
      <c r="B66" s="40">
        <v>6210</v>
      </c>
      <c r="C66" s="41" t="s">
        <v>331</v>
      </c>
      <c r="D66" s="42"/>
      <c r="E66" s="43"/>
      <c r="F66" s="42"/>
      <c r="G66" s="43"/>
    </row>
    <row r="67" spans="1:7" s="45" customFormat="1" ht="37.5" customHeight="1" hidden="1">
      <c r="A67" s="39" t="s">
        <v>30</v>
      </c>
      <c r="B67" s="40">
        <v>6230</v>
      </c>
      <c r="C67" s="41" t="s">
        <v>307</v>
      </c>
      <c r="D67" s="42"/>
      <c r="E67" s="43"/>
      <c r="F67" s="42"/>
      <c r="G67" s="43"/>
    </row>
    <row r="68" spans="1:7" s="45" customFormat="1" ht="37.5" customHeight="1" hidden="1">
      <c r="A68" s="39" t="s">
        <v>30</v>
      </c>
      <c r="B68" s="40">
        <v>6300</v>
      </c>
      <c r="C68" s="41" t="s">
        <v>125</v>
      </c>
      <c r="D68" s="42"/>
      <c r="E68" s="43"/>
      <c r="F68" s="42"/>
      <c r="G68" s="43"/>
    </row>
    <row r="69" spans="1:7" s="45" customFormat="1" ht="37.5" customHeight="1" hidden="1">
      <c r="A69" s="39" t="s">
        <v>30</v>
      </c>
      <c r="B69" s="40">
        <v>6610</v>
      </c>
      <c r="C69" s="41" t="s">
        <v>285</v>
      </c>
      <c r="D69" s="42"/>
      <c r="E69" s="43"/>
      <c r="F69" s="42"/>
      <c r="G69" s="43"/>
    </row>
    <row r="70" spans="1:7" s="45" customFormat="1" ht="37.5" customHeight="1" hidden="1">
      <c r="A70" s="39" t="s">
        <v>30</v>
      </c>
      <c r="B70" s="40">
        <v>6620</v>
      </c>
      <c r="C70" s="41" t="s">
        <v>286</v>
      </c>
      <c r="D70" s="42"/>
      <c r="E70" s="43"/>
      <c r="F70" s="42"/>
      <c r="G70" s="43"/>
    </row>
    <row r="71" spans="1:7" s="45" customFormat="1" ht="37.5" customHeight="1" hidden="1">
      <c r="A71" s="39" t="s">
        <v>30</v>
      </c>
      <c r="B71" s="40">
        <v>6630</v>
      </c>
      <c r="C71" s="41" t="s">
        <v>287</v>
      </c>
      <c r="D71" s="42"/>
      <c r="E71" s="43"/>
      <c r="F71" s="42"/>
      <c r="G71" s="43"/>
    </row>
    <row r="72" spans="1:7" s="36" customFormat="1" ht="12.75" customHeight="1" hidden="1">
      <c r="A72" s="46" t="s">
        <v>30</v>
      </c>
      <c r="B72" s="49">
        <v>8550</v>
      </c>
      <c r="C72" s="50" t="s">
        <v>41</v>
      </c>
      <c r="D72" s="51"/>
      <c r="E72" s="52"/>
      <c r="F72" s="51"/>
      <c r="G72" s="52"/>
    </row>
    <row r="73" spans="1:7" ht="15" customHeight="1">
      <c r="A73" s="56"/>
      <c r="B73" s="56"/>
      <c r="C73" s="57" t="s">
        <v>12</v>
      </c>
      <c r="D73" s="58">
        <f>SUM(D13:D72)</f>
        <v>251500</v>
      </c>
      <c r="E73" s="58">
        <f>SUM(E13:E72)</f>
        <v>0</v>
      </c>
      <c r="F73" s="58">
        <f>SUM(F13:F72)</f>
        <v>220000</v>
      </c>
      <c r="G73" s="58">
        <f>SUM(G13:G72)</f>
        <v>0</v>
      </c>
    </row>
  </sheetData>
  <sheetProtection/>
  <mergeCells count="2">
    <mergeCell ref="D10:E10"/>
    <mergeCell ref="F10:G10"/>
  </mergeCells>
  <printOptions/>
  <pageMargins left="0.75" right="0.75" top="1" bottom="1" header="0.5" footer="0.5"/>
  <pageSetup horizontalDpi="360" verticalDpi="36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76"/>
  <sheetViews>
    <sheetView tabSelected="1" view="pageBreakPreview" zoomScaleSheetLayoutView="100" zoomScalePageLayoutView="0" workbookViewId="0" topLeftCell="A2">
      <selection activeCell="C4" sqref="C4"/>
    </sheetView>
  </sheetViews>
  <sheetFormatPr defaultColWidth="9.00390625" defaultRowHeight="12.75"/>
  <cols>
    <col min="1" max="1" width="3.875" style="63" customWidth="1"/>
    <col min="2" max="2" width="5.25390625" style="63" customWidth="1"/>
    <col min="3" max="3" width="51.375" style="63" customWidth="1"/>
    <col min="4" max="4" width="11.125" style="63" customWidth="1"/>
    <col min="5" max="5" width="10.75390625" style="63" customWidth="1"/>
    <col min="6" max="6" width="11.125" style="63" hidden="1" customWidth="1"/>
    <col min="7" max="7" width="10.75390625" style="63" hidden="1" customWidth="1"/>
    <col min="8" max="8" width="3.375" style="63" customWidth="1"/>
    <col min="9" max="9" width="2.875" style="63" customWidth="1"/>
    <col min="10" max="10" width="3.875" style="63" customWidth="1"/>
    <col min="11" max="16384" width="9.125" style="63" customWidth="1"/>
  </cols>
  <sheetData>
    <row r="1" s="26" customFormat="1" ht="12.75" hidden="1"/>
    <row r="2" spans="4:6" s="26" customFormat="1" ht="12.75">
      <c r="D2" s="95" t="s">
        <v>330</v>
      </c>
      <c r="F2" s="95"/>
    </row>
    <row r="3" spans="1:3" s="36" customFormat="1" ht="27.75" customHeight="1">
      <c r="A3" s="35" t="s">
        <v>506</v>
      </c>
      <c r="B3" s="35"/>
      <c r="C3" s="35"/>
    </row>
    <row r="4" spans="4:6" s="36" customFormat="1" ht="12.75">
      <c r="D4" s="37" t="s">
        <v>135</v>
      </c>
      <c r="E4" s="36">
        <v>1</v>
      </c>
      <c r="F4" s="37"/>
    </row>
    <row r="5" spans="3:7" s="36" customFormat="1" ht="11.25" customHeight="1" hidden="1">
      <c r="C5" s="18"/>
      <c r="E5" s="36" t="s">
        <v>16</v>
      </c>
      <c r="G5" s="36" t="s">
        <v>16</v>
      </c>
    </row>
    <row r="6" ht="12.75">
      <c r="K6" s="36"/>
    </row>
    <row r="7" spans="1:3" s="36" customFormat="1" ht="12.75">
      <c r="A7" s="18" t="s">
        <v>0</v>
      </c>
      <c r="B7" s="18"/>
      <c r="C7" s="36" t="s">
        <v>17</v>
      </c>
    </row>
    <row r="9" spans="1:3" s="36" customFormat="1" ht="12.75">
      <c r="A9" s="18" t="s">
        <v>1</v>
      </c>
      <c r="B9" s="18"/>
      <c r="C9" s="36" t="s">
        <v>34</v>
      </c>
    </row>
    <row r="10" spans="4:7" s="36" customFormat="1" ht="12.75">
      <c r="D10" s="339" t="s">
        <v>15</v>
      </c>
      <c r="E10" s="339"/>
      <c r="F10" s="338" t="s">
        <v>333</v>
      </c>
      <c r="G10" s="338"/>
    </row>
    <row r="11" spans="4:7" s="36" customFormat="1" ht="12.75">
      <c r="D11" s="18" t="s">
        <v>13</v>
      </c>
      <c r="E11" s="97" t="s">
        <v>14</v>
      </c>
      <c r="F11" s="36" t="s">
        <v>13</v>
      </c>
      <c r="G11" s="38" t="s">
        <v>14</v>
      </c>
    </row>
    <row r="13" spans="1:7" s="45" customFormat="1" ht="37.5" customHeight="1" hidden="1">
      <c r="A13" s="39" t="s">
        <v>30</v>
      </c>
      <c r="B13" s="40">
        <v>2310</v>
      </c>
      <c r="C13" s="41" t="s">
        <v>31</v>
      </c>
      <c r="D13" s="42"/>
      <c r="E13" s="43"/>
      <c r="F13" s="42"/>
      <c r="G13" s="43"/>
    </row>
    <row r="14" spans="1:7" s="45" customFormat="1" ht="37.5" customHeight="1" hidden="1">
      <c r="A14" s="39" t="s">
        <v>30</v>
      </c>
      <c r="B14" s="40">
        <v>2320</v>
      </c>
      <c r="C14" s="41" t="s">
        <v>278</v>
      </c>
      <c r="D14" s="42"/>
      <c r="E14" s="43"/>
      <c r="F14" s="42"/>
      <c r="G14" s="43"/>
    </row>
    <row r="15" spans="1:7" s="45" customFormat="1" ht="37.5" customHeight="1" hidden="1">
      <c r="A15" s="39" t="s">
        <v>30</v>
      </c>
      <c r="B15" s="40">
        <v>2330</v>
      </c>
      <c r="C15" s="41" t="s">
        <v>279</v>
      </c>
      <c r="D15" s="42"/>
      <c r="E15" s="43"/>
      <c r="F15" s="42"/>
      <c r="G15" s="43"/>
    </row>
    <row r="16" spans="1:7" s="45" customFormat="1" ht="12.75" customHeight="1" hidden="1">
      <c r="A16" s="46" t="s">
        <v>30</v>
      </c>
      <c r="B16" s="40">
        <v>2480</v>
      </c>
      <c r="C16" s="41" t="s">
        <v>124</v>
      </c>
      <c r="D16" s="42"/>
      <c r="E16" s="43"/>
      <c r="F16" s="42"/>
      <c r="G16" s="43"/>
    </row>
    <row r="17" spans="1:7" s="45" customFormat="1" ht="12.75" customHeight="1" hidden="1">
      <c r="A17" s="46" t="s">
        <v>30</v>
      </c>
      <c r="B17" s="40">
        <v>2560</v>
      </c>
      <c r="C17" s="41" t="s">
        <v>277</v>
      </c>
      <c r="D17" s="42"/>
      <c r="E17" s="43"/>
      <c r="F17" s="42"/>
      <c r="G17" s="43"/>
    </row>
    <row r="18" spans="1:7" s="45" customFormat="1" ht="12.75" customHeight="1" hidden="1">
      <c r="A18" s="46" t="s">
        <v>30</v>
      </c>
      <c r="B18" s="47">
        <v>2650</v>
      </c>
      <c r="C18" s="41" t="s">
        <v>35</v>
      </c>
      <c r="D18" s="42"/>
      <c r="E18" s="43"/>
      <c r="F18" s="42"/>
      <c r="G18" s="43"/>
    </row>
    <row r="19" spans="1:7" s="45" customFormat="1" ht="22.5" customHeight="1" hidden="1">
      <c r="A19" s="46" t="s">
        <v>30</v>
      </c>
      <c r="B19" s="40">
        <v>2710</v>
      </c>
      <c r="C19" s="41" t="s">
        <v>42</v>
      </c>
      <c r="D19" s="42"/>
      <c r="E19" s="43"/>
      <c r="F19" s="42"/>
      <c r="G19" s="43"/>
    </row>
    <row r="20" spans="1:7" s="45" customFormat="1" ht="25.5" customHeight="1" hidden="1">
      <c r="A20" s="39" t="s">
        <v>30</v>
      </c>
      <c r="B20" s="40">
        <v>2820</v>
      </c>
      <c r="C20" s="48" t="s">
        <v>280</v>
      </c>
      <c r="D20" s="42"/>
      <c r="E20" s="43"/>
      <c r="F20" s="42"/>
      <c r="G20" s="43"/>
    </row>
    <row r="21" spans="1:7" s="45" customFormat="1" ht="37.5" customHeight="1" hidden="1">
      <c r="A21" s="39" t="s">
        <v>30</v>
      </c>
      <c r="B21" s="40">
        <v>2830</v>
      </c>
      <c r="C21" s="48" t="s">
        <v>18</v>
      </c>
      <c r="D21" s="42"/>
      <c r="E21" s="43"/>
      <c r="F21" s="42"/>
      <c r="G21" s="43"/>
    </row>
    <row r="22" spans="1:7" s="45" customFormat="1" ht="12.75" customHeight="1" hidden="1">
      <c r="A22" s="46" t="s">
        <v>30</v>
      </c>
      <c r="B22" s="47">
        <v>2850</v>
      </c>
      <c r="C22" s="48" t="s">
        <v>33</v>
      </c>
      <c r="D22" s="42"/>
      <c r="E22" s="43"/>
      <c r="F22" s="42"/>
      <c r="G22" s="43"/>
    </row>
    <row r="23" spans="1:7" s="45" customFormat="1" ht="12.75" customHeight="1" hidden="1">
      <c r="A23" s="46" t="s">
        <v>30</v>
      </c>
      <c r="B23" s="47">
        <v>3000</v>
      </c>
      <c r="C23" s="48" t="s">
        <v>276</v>
      </c>
      <c r="D23" s="42"/>
      <c r="E23" s="43"/>
      <c r="F23" s="42"/>
      <c r="G23" s="43"/>
    </row>
    <row r="24" spans="1:7" s="36" customFormat="1" ht="12.75" customHeight="1" hidden="1">
      <c r="A24" s="46" t="s">
        <v>30</v>
      </c>
      <c r="B24" s="49">
        <v>3020</v>
      </c>
      <c r="C24" s="50" t="s">
        <v>38</v>
      </c>
      <c r="D24" s="51"/>
      <c r="E24" s="52"/>
      <c r="F24" s="51"/>
      <c r="G24" s="52"/>
    </row>
    <row r="25" spans="1:7" s="36" customFormat="1" ht="12.75" customHeight="1" hidden="1">
      <c r="A25" s="46" t="s">
        <v>30</v>
      </c>
      <c r="B25" s="49">
        <v>3030</v>
      </c>
      <c r="C25" s="50" t="s">
        <v>5</v>
      </c>
      <c r="D25" s="51"/>
      <c r="E25" s="52"/>
      <c r="F25" s="51"/>
      <c r="G25" s="52"/>
    </row>
    <row r="26" spans="1:7" s="36" customFormat="1" ht="12.75" customHeight="1" hidden="1">
      <c r="A26" s="46" t="s">
        <v>30</v>
      </c>
      <c r="B26" s="49">
        <v>3110</v>
      </c>
      <c r="C26" s="50" t="s">
        <v>4</v>
      </c>
      <c r="D26" s="51"/>
      <c r="E26" s="52"/>
      <c r="F26" s="51"/>
      <c r="G26" s="52"/>
    </row>
    <row r="27" spans="1:7" s="36" customFormat="1" ht="12.75" customHeight="1" hidden="1">
      <c r="A27" s="46" t="s">
        <v>30</v>
      </c>
      <c r="B27" s="49">
        <v>3240</v>
      </c>
      <c r="C27" s="50" t="s">
        <v>39</v>
      </c>
      <c r="D27" s="51"/>
      <c r="E27" s="52"/>
      <c r="F27" s="51"/>
      <c r="G27" s="52"/>
    </row>
    <row r="28" spans="1:7" s="36" customFormat="1" ht="12.75" customHeight="1" hidden="1">
      <c r="A28" s="46" t="s">
        <v>30</v>
      </c>
      <c r="B28" s="49">
        <v>3260</v>
      </c>
      <c r="C28" s="50" t="s">
        <v>305</v>
      </c>
      <c r="D28" s="51"/>
      <c r="E28" s="52"/>
      <c r="F28" s="51"/>
      <c r="G28" s="52"/>
    </row>
    <row r="29" spans="1:7" s="36" customFormat="1" ht="12.75" customHeight="1" hidden="1">
      <c r="A29" s="46" t="s">
        <v>30</v>
      </c>
      <c r="B29" s="49">
        <v>4010</v>
      </c>
      <c r="C29" s="50" t="s">
        <v>2</v>
      </c>
      <c r="D29" s="51"/>
      <c r="E29" s="52"/>
      <c r="F29" s="51"/>
      <c r="G29" s="52"/>
    </row>
    <row r="30" spans="1:7" s="36" customFormat="1" ht="12.75" customHeight="1" hidden="1">
      <c r="A30" s="46" t="s">
        <v>30</v>
      </c>
      <c r="B30" s="49">
        <v>4040</v>
      </c>
      <c r="C30" s="50" t="s">
        <v>3</v>
      </c>
      <c r="D30" s="51"/>
      <c r="E30" s="52"/>
      <c r="F30" s="51"/>
      <c r="G30" s="52"/>
    </row>
    <row r="31" spans="1:7" s="36" customFormat="1" ht="12.75" customHeight="1" hidden="1">
      <c r="A31" s="46" t="s">
        <v>30</v>
      </c>
      <c r="B31" s="49">
        <v>4110</v>
      </c>
      <c r="C31" s="50" t="s">
        <v>9</v>
      </c>
      <c r="D31" s="51"/>
      <c r="E31" s="52"/>
      <c r="F31" s="51"/>
      <c r="G31" s="52"/>
    </row>
    <row r="32" spans="1:7" s="36" customFormat="1" ht="12.75" customHeight="1" hidden="1">
      <c r="A32" s="46" t="s">
        <v>30</v>
      </c>
      <c r="B32" s="49">
        <v>4120</v>
      </c>
      <c r="C32" s="50" t="s">
        <v>10</v>
      </c>
      <c r="D32" s="51"/>
      <c r="E32" s="52"/>
      <c r="F32" s="51"/>
      <c r="G32" s="52"/>
    </row>
    <row r="33" spans="1:7" s="36" customFormat="1" ht="12.75" customHeight="1" hidden="1">
      <c r="A33" s="46" t="s">
        <v>30</v>
      </c>
      <c r="B33" s="49">
        <v>4130</v>
      </c>
      <c r="C33" s="50" t="s">
        <v>19</v>
      </c>
      <c r="D33" s="51"/>
      <c r="E33" s="52"/>
      <c r="F33" s="51"/>
      <c r="G33" s="52"/>
    </row>
    <row r="34" spans="1:7" s="36" customFormat="1" ht="12.75" customHeight="1" hidden="1">
      <c r="A34" s="46" t="s">
        <v>30</v>
      </c>
      <c r="B34" s="49">
        <v>4140</v>
      </c>
      <c r="C34" s="50" t="s">
        <v>32</v>
      </c>
      <c r="D34" s="51"/>
      <c r="E34" s="52"/>
      <c r="F34" s="51"/>
      <c r="G34" s="52"/>
    </row>
    <row r="35" spans="1:7" s="36" customFormat="1" ht="12.75" customHeight="1" hidden="1">
      <c r="A35" s="46" t="s">
        <v>30</v>
      </c>
      <c r="B35" s="49">
        <v>4170</v>
      </c>
      <c r="C35" s="50" t="s">
        <v>36</v>
      </c>
      <c r="D35" s="51"/>
      <c r="E35" s="52"/>
      <c r="F35" s="51"/>
      <c r="G35" s="52"/>
    </row>
    <row r="36" spans="1:7" s="36" customFormat="1" ht="12.75" customHeight="1" hidden="1">
      <c r="A36" s="46" t="s">
        <v>30</v>
      </c>
      <c r="B36" s="49">
        <v>4210</v>
      </c>
      <c r="C36" s="50" t="s">
        <v>20</v>
      </c>
      <c r="D36" s="51"/>
      <c r="E36" s="52"/>
      <c r="F36" s="51"/>
      <c r="G36" s="52"/>
    </row>
    <row r="37" spans="1:7" s="36" customFormat="1" ht="12.75" customHeight="1" hidden="1">
      <c r="A37" s="46" t="s">
        <v>30</v>
      </c>
      <c r="B37" s="49">
        <v>4220</v>
      </c>
      <c r="C37" s="50" t="s">
        <v>21</v>
      </c>
      <c r="D37" s="51"/>
      <c r="E37" s="52"/>
      <c r="F37" s="51"/>
      <c r="G37" s="52"/>
    </row>
    <row r="38" spans="1:7" s="36" customFormat="1" ht="12.75" customHeight="1" hidden="1">
      <c r="A38" s="46" t="s">
        <v>30</v>
      </c>
      <c r="B38" s="49">
        <v>4240</v>
      </c>
      <c r="C38" s="50" t="s">
        <v>22</v>
      </c>
      <c r="D38" s="51"/>
      <c r="E38" s="52"/>
      <c r="F38" s="51"/>
      <c r="G38" s="52"/>
    </row>
    <row r="39" spans="1:7" s="36" customFormat="1" ht="12.75" customHeight="1" hidden="1">
      <c r="A39" s="46" t="s">
        <v>30</v>
      </c>
      <c r="B39" s="49">
        <v>4260</v>
      </c>
      <c r="C39" s="50" t="s">
        <v>23</v>
      </c>
      <c r="D39" s="51"/>
      <c r="E39" s="52"/>
      <c r="F39" s="51"/>
      <c r="G39" s="52"/>
    </row>
    <row r="40" spans="1:7" s="36" customFormat="1" ht="12.75" customHeight="1" hidden="1">
      <c r="A40" s="46" t="s">
        <v>30</v>
      </c>
      <c r="B40" s="49">
        <v>4270</v>
      </c>
      <c r="C40" s="50" t="s">
        <v>24</v>
      </c>
      <c r="D40" s="51"/>
      <c r="E40" s="52"/>
      <c r="F40" s="51"/>
      <c r="G40" s="52"/>
    </row>
    <row r="41" spans="1:7" s="36" customFormat="1" ht="12.75" customHeight="1" hidden="1">
      <c r="A41" s="46" t="s">
        <v>30</v>
      </c>
      <c r="B41" s="49">
        <v>4280</v>
      </c>
      <c r="C41" s="50" t="s">
        <v>281</v>
      </c>
      <c r="D41" s="51"/>
      <c r="E41" s="52"/>
      <c r="F41" s="51"/>
      <c r="G41" s="52"/>
    </row>
    <row r="42" spans="1:7" s="45" customFormat="1" ht="12.75" customHeight="1">
      <c r="A42" s="46" t="s">
        <v>30</v>
      </c>
      <c r="B42" s="49">
        <v>4300</v>
      </c>
      <c r="C42" s="53" t="s">
        <v>25</v>
      </c>
      <c r="D42" s="42">
        <v>20000</v>
      </c>
      <c r="E42" s="43"/>
      <c r="F42" s="42">
        <v>25000</v>
      </c>
      <c r="G42" s="43"/>
    </row>
    <row r="43" spans="1:7" s="45" customFormat="1" ht="12.75" customHeight="1" hidden="1">
      <c r="A43" s="46" t="s">
        <v>30</v>
      </c>
      <c r="B43" s="49">
        <v>4308</v>
      </c>
      <c r="C43" s="53" t="s">
        <v>25</v>
      </c>
      <c r="D43" s="42"/>
      <c r="E43" s="43"/>
      <c r="F43" s="42"/>
      <c r="G43" s="43"/>
    </row>
    <row r="44" spans="1:7" s="45" customFormat="1" ht="12.75" customHeight="1" hidden="1">
      <c r="A44" s="46" t="s">
        <v>30</v>
      </c>
      <c r="B44" s="49">
        <v>4309</v>
      </c>
      <c r="C44" s="53" t="s">
        <v>25</v>
      </c>
      <c r="D44" s="42"/>
      <c r="E44" s="43"/>
      <c r="F44" s="42"/>
      <c r="G44" s="43"/>
    </row>
    <row r="45" spans="1:7" s="45" customFormat="1" ht="12.75" customHeight="1" hidden="1">
      <c r="A45" s="46" t="s">
        <v>30</v>
      </c>
      <c r="B45" s="49">
        <v>4330</v>
      </c>
      <c r="C45" s="53" t="s">
        <v>37</v>
      </c>
      <c r="D45" s="42"/>
      <c r="E45" s="43"/>
      <c r="F45" s="42"/>
      <c r="G45" s="43"/>
    </row>
    <row r="46" spans="1:7" s="45" customFormat="1" ht="12.75" customHeight="1" hidden="1">
      <c r="A46" s="46" t="s">
        <v>30</v>
      </c>
      <c r="B46" s="49">
        <v>4350</v>
      </c>
      <c r="C46" s="53" t="s">
        <v>40</v>
      </c>
      <c r="D46" s="42"/>
      <c r="E46" s="43"/>
      <c r="F46" s="42"/>
      <c r="G46" s="43"/>
    </row>
    <row r="47" spans="1:7" s="45" customFormat="1" ht="12.75" customHeight="1" hidden="1">
      <c r="A47" s="46" t="s">
        <v>30</v>
      </c>
      <c r="B47" s="49">
        <v>4360</v>
      </c>
      <c r="C47" s="53" t="s">
        <v>265</v>
      </c>
      <c r="D47" s="42"/>
      <c r="E47" s="43"/>
      <c r="F47" s="42"/>
      <c r="G47" s="43"/>
    </row>
    <row r="48" spans="1:7" s="45" customFormat="1" ht="12.75" customHeight="1" hidden="1">
      <c r="A48" s="46" t="s">
        <v>30</v>
      </c>
      <c r="B48" s="49">
        <v>4370</v>
      </c>
      <c r="C48" s="53" t="s">
        <v>266</v>
      </c>
      <c r="D48" s="42"/>
      <c r="E48" s="43"/>
      <c r="F48" s="42"/>
      <c r="G48" s="43"/>
    </row>
    <row r="49" spans="1:7" s="45" customFormat="1" ht="12.75" customHeight="1" hidden="1">
      <c r="A49" s="46" t="s">
        <v>30</v>
      </c>
      <c r="B49" s="49">
        <v>4390</v>
      </c>
      <c r="C49" s="53" t="s">
        <v>267</v>
      </c>
      <c r="D49" s="42"/>
      <c r="E49" s="43"/>
      <c r="F49" s="42"/>
      <c r="G49" s="43"/>
    </row>
    <row r="50" spans="1:7" s="45" customFormat="1" ht="12.75" customHeight="1" hidden="1">
      <c r="A50" s="46" t="s">
        <v>30</v>
      </c>
      <c r="B50" s="49">
        <v>4400</v>
      </c>
      <c r="C50" s="53" t="s">
        <v>268</v>
      </c>
      <c r="D50" s="42"/>
      <c r="E50" s="43"/>
      <c r="F50" s="42"/>
      <c r="G50" s="43"/>
    </row>
    <row r="51" spans="1:7" s="36" customFormat="1" ht="12.75" customHeight="1" hidden="1">
      <c r="A51" s="46" t="s">
        <v>30</v>
      </c>
      <c r="B51" s="49">
        <v>4410</v>
      </c>
      <c r="C51" s="50" t="s">
        <v>6</v>
      </c>
      <c r="D51" s="51"/>
      <c r="E51" s="52"/>
      <c r="F51" s="51"/>
      <c r="G51" s="52"/>
    </row>
    <row r="52" spans="1:7" s="36" customFormat="1" ht="12.75" customHeight="1" hidden="1">
      <c r="A52" s="46" t="s">
        <v>30</v>
      </c>
      <c r="B52" s="49">
        <v>4420</v>
      </c>
      <c r="C52" s="50" t="s">
        <v>7</v>
      </c>
      <c r="D52" s="51"/>
      <c r="E52" s="52"/>
      <c r="F52" s="51"/>
      <c r="G52" s="52"/>
    </row>
    <row r="53" spans="1:7" s="45" customFormat="1" ht="12.75" customHeight="1" hidden="1">
      <c r="A53" s="46" t="s">
        <v>30</v>
      </c>
      <c r="B53" s="49">
        <v>4430</v>
      </c>
      <c r="C53" s="53" t="s">
        <v>8</v>
      </c>
      <c r="D53" s="42"/>
      <c r="E53" s="43"/>
      <c r="F53" s="42"/>
      <c r="G53" s="43"/>
    </row>
    <row r="54" spans="1:7" s="36" customFormat="1" ht="12.75" customHeight="1" hidden="1">
      <c r="A54" s="46" t="s">
        <v>30</v>
      </c>
      <c r="B54" s="49">
        <v>4440</v>
      </c>
      <c r="C54" s="50" t="s">
        <v>26</v>
      </c>
      <c r="D54" s="51"/>
      <c r="E54" s="52"/>
      <c r="F54" s="51"/>
      <c r="G54" s="52"/>
    </row>
    <row r="55" spans="1:7" s="36" customFormat="1" ht="12.75" customHeight="1" hidden="1">
      <c r="A55" s="46" t="s">
        <v>30</v>
      </c>
      <c r="B55" s="49">
        <v>4520</v>
      </c>
      <c r="C55" s="94" t="s">
        <v>306</v>
      </c>
      <c r="D55" s="51"/>
      <c r="E55" s="52"/>
      <c r="F55" s="51"/>
      <c r="G55" s="52"/>
    </row>
    <row r="56" spans="1:7" s="36" customFormat="1" ht="12.75" customHeight="1" hidden="1">
      <c r="A56" s="46" t="s">
        <v>30</v>
      </c>
      <c r="B56" s="49">
        <v>4580</v>
      </c>
      <c r="C56" s="50" t="s">
        <v>27</v>
      </c>
      <c r="D56" s="51"/>
      <c r="E56" s="52"/>
      <c r="F56" s="51"/>
      <c r="G56" s="52"/>
    </row>
    <row r="57" spans="1:7" s="36" customFormat="1" ht="12.75" customHeight="1" hidden="1">
      <c r="A57" s="46" t="s">
        <v>30</v>
      </c>
      <c r="B57" s="49">
        <v>4700</v>
      </c>
      <c r="C57" s="54" t="s">
        <v>269</v>
      </c>
      <c r="D57" s="51"/>
      <c r="E57" s="52"/>
      <c r="F57" s="51"/>
      <c r="G57" s="52"/>
    </row>
    <row r="58" spans="1:7" s="45" customFormat="1" ht="24.75" customHeight="1" hidden="1">
      <c r="A58" s="39" t="s">
        <v>30</v>
      </c>
      <c r="B58" s="64">
        <v>4740</v>
      </c>
      <c r="C58" s="55" t="s">
        <v>282</v>
      </c>
      <c r="D58" s="42"/>
      <c r="E58" s="43"/>
      <c r="F58" s="42"/>
      <c r="G58" s="43"/>
    </row>
    <row r="59" spans="1:7" s="45" customFormat="1" ht="12.75" customHeight="1" hidden="1">
      <c r="A59" s="46" t="s">
        <v>30</v>
      </c>
      <c r="B59" s="49">
        <v>4750</v>
      </c>
      <c r="C59" s="55" t="s">
        <v>270</v>
      </c>
      <c r="D59" s="42"/>
      <c r="E59" s="43"/>
      <c r="F59" s="42"/>
      <c r="G59" s="43"/>
    </row>
    <row r="60" spans="1:7" s="36" customFormat="1" ht="12.75" customHeight="1" hidden="1">
      <c r="A60" s="46" t="s">
        <v>30</v>
      </c>
      <c r="B60" s="49">
        <v>4810</v>
      </c>
      <c r="C60" s="50" t="s">
        <v>11</v>
      </c>
      <c r="D60" s="51"/>
      <c r="E60" s="52"/>
      <c r="F60" s="51"/>
      <c r="G60" s="52"/>
    </row>
    <row r="61" spans="1:7" s="36" customFormat="1" ht="12.75" customHeight="1">
      <c r="A61" s="46" t="s">
        <v>30</v>
      </c>
      <c r="B61" s="49">
        <v>6050</v>
      </c>
      <c r="C61" s="50" t="s">
        <v>28</v>
      </c>
      <c r="D61" s="51">
        <v>120000</v>
      </c>
      <c r="E61" s="52"/>
      <c r="F61" s="51"/>
      <c r="G61" s="52"/>
    </row>
    <row r="62" spans="1:7" s="36" customFormat="1" ht="12.75" customHeight="1" hidden="1">
      <c r="A62" s="46" t="s">
        <v>30</v>
      </c>
      <c r="B62" s="49">
        <v>6058</v>
      </c>
      <c r="C62" s="50" t="s">
        <v>283</v>
      </c>
      <c r="D62" s="51"/>
      <c r="E62" s="52"/>
      <c r="F62" s="51"/>
      <c r="G62" s="52"/>
    </row>
    <row r="63" spans="1:7" s="36" customFormat="1" ht="12.75" customHeight="1" hidden="1">
      <c r="A63" s="46" t="s">
        <v>30</v>
      </c>
      <c r="B63" s="49">
        <v>6059</v>
      </c>
      <c r="C63" s="50" t="s">
        <v>28</v>
      </c>
      <c r="D63" s="51"/>
      <c r="E63" s="52"/>
      <c r="F63" s="51"/>
      <c r="G63" s="52"/>
    </row>
    <row r="64" spans="1:7" s="36" customFormat="1" ht="12.75" customHeight="1" hidden="1">
      <c r="A64" s="46" t="s">
        <v>30</v>
      </c>
      <c r="B64" s="49">
        <v>6060</v>
      </c>
      <c r="C64" s="50" t="s">
        <v>29</v>
      </c>
      <c r="D64" s="51"/>
      <c r="E64" s="52"/>
      <c r="F64" s="51"/>
      <c r="G64" s="52"/>
    </row>
    <row r="65" spans="1:7" s="36" customFormat="1" ht="12.75" customHeight="1" hidden="1">
      <c r="A65" s="46" t="s">
        <v>30</v>
      </c>
      <c r="B65" s="49">
        <v>6130</v>
      </c>
      <c r="C65" s="50" t="s">
        <v>284</v>
      </c>
      <c r="D65" s="51"/>
      <c r="E65" s="52"/>
      <c r="F65" s="51"/>
      <c r="G65" s="52"/>
    </row>
    <row r="66" spans="1:7" s="45" customFormat="1" ht="37.5" customHeight="1" hidden="1">
      <c r="A66" s="39" t="s">
        <v>30</v>
      </c>
      <c r="B66" s="40">
        <v>6210</v>
      </c>
      <c r="C66" s="41" t="s">
        <v>331</v>
      </c>
      <c r="D66" s="42"/>
      <c r="E66" s="43"/>
      <c r="F66" s="42"/>
      <c r="G66" s="43"/>
    </row>
    <row r="67" spans="1:7" s="45" customFormat="1" ht="37.5" customHeight="1" hidden="1">
      <c r="A67" s="39" t="s">
        <v>30</v>
      </c>
      <c r="B67" s="40">
        <v>6230</v>
      </c>
      <c r="C67" s="41" t="s">
        <v>307</v>
      </c>
      <c r="D67" s="42"/>
      <c r="E67" s="43"/>
      <c r="F67" s="42"/>
      <c r="G67" s="43"/>
    </row>
    <row r="68" spans="1:7" s="45" customFormat="1" ht="37.5" customHeight="1" hidden="1">
      <c r="A68" s="39" t="s">
        <v>30</v>
      </c>
      <c r="B68" s="40">
        <v>6300</v>
      </c>
      <c r="C68" s="41" t="s">
        <v>125</v>
      </c>
      <c r="D68" s="42"/>
      <c r="E68" s="43"/>
      <c r="F68" s="42"/>
      <c r="G68" s="43"/>
    </row>
    <row r="69" spans="1:7" s="45" customFormat="1" ht="37.5" customHeight="1" hidden="1">
      <c r="A69" s="39" t="s">
        <v>30</v>
      </c>
      <c r="B69" s="40">
        <v>6610</v>
      </c>
      <c r="C69" s="41" t="s">
        <v>285</v>
      </c>
      <c r="D69" s="42"/>
      <c r="E69" s="43"/>
      <c r="F69" s="42"/>
      <c r="G69" s="43"/>
    </row>
    <row r="70" spans="1:7" s="45" customFormat="1" ht="37.5" customHeight="1" hidden="1">
      <c r="A70" s="39" t="s">
        <v>30</v>
      </c>
      <c r="B70" s="40">
        <v>6620</v>
      </c>
      <c r="C70" s="41" t="s">
        <v>286</v>
      </c>
      <c r="D70" s="42"/>
      <c r="E70" s="43"/>
      <c r="F70" s="42"/>
      <c r="G70" s="43"/>
    </row>
    <row r="71" spans="1:7" s="45" customFormat="1" ht="37.5" customHeight="1" hidden="1">
      <c r="A71" s="39" t="s">
        <v>30</v>
      </c>
      <c r="B71" s="40">
        <v>6630</v>
      </c>
      <c r="C71" s="41" t="s">
        <v>287</v>
      </c>
      <c r="D71" s="42"/>
      <c r="E71" s="43"/>
      <c r="F71" s="42"/>
      <c r="G71" s="43"/>
    </row>
    <row r="72" spans="1:7" s="36" customFormat="1" ht="12.75" customHeight="1" hidden="1">
      <c r="A72" s="46" t="s">
        <v>30</v>
      </c>
      <c r="B72" s="49">
        <v>8550</v>
      </c>
      <c r="C72" s="50" t="s">
        <v>41</v>
      </c>
      <c r="D72" s="51"/>
      <c r="E72" s="52"/>
      <c r="F72" s="51"/>
      <c r="G72" s="52"/>
    </row>
    <row r="73" spans="1:7" s="60" customFormat="1" ht="15" customHeight="1">
      <c r="A73" s="56"/>
      <c r="B73" s="56"/>
      <c r="C73" s="57" t="s">
        <v>12</v>
      </c>
      <c r="D73" s="58">
        <f>SUM(D13:D72)</f>
        <v>140000</v>
      </c>
      <c r="E73" s="58">
        <f>SUM(E13:E72)</f>
        <v>0</v>
      </c>
      <c r="F73" s="58">
        <f>SUM(F13:F72)</f>
        <v>25000</v>
      </c>
      <c r="G73" s="58">
        <f>SUM(G13:G72)</f>
        <v>0</v>
      </c>
    </row>
    <row r="74" spans="1:7" s="60" customFormat="1" ht="12.75">
      <c r="A74" s="61"/>
      <c r="B74" s="61"/>
      <c r="E74" s="59"/>
      <c r="G74" s="59"/>
    </row>
    <row r="75" s="60" customFormat="1" ht="12.75" hidden="1"/>
    <row r="76" spans="1:3" ht="24" customHeight="1">
      <c r="A76" s="60"/>
      <c r="B76" s="60"/>
      <c r="C76" s="62"/>
    </row>
  </sheetData>
  <sheetProtection/>
  <mergeCells count="2">
    <mergeCell ref="F10:G10"/>
    <mergeCell ref="D10:E10"/>
  </mergeCells>
  <printOptions/>
  <pageMargins left="0.75" right="0.75" top="1" bottom="1" header="0.5" footer="0.5"/>
  <pageSetup horizontalDpi="360" verticalDpi="360" orientation="portrait" paperSize="9" scale="5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K73"/>
  <sheetViews>
    <sheetView view="pageBreakPreview" zoomScaleSheetLayoutView="100" zoomScalePageLayoutView="0" workbookViewId="0" topLeftCell="A2">
      <selection activeCell="C6" sqref="C6"/>
    </sheetView>
  </sheetViews>
  <sheetFormatPr defaultColWidth="9.00390625" defaultRowHeight="12.75"/>
  <cols>
    <col min="1" max="1" width="3.875" style="60" customWidth="1"/>
    <col min="2" max="2" width="5.25390625" style="60" customWidth="1"/>
    <col min="3" max="3" width="51.375" style="60" customWidth="1"/>
    <col min="4" max="4" width="11.125" style="60" customWidth="1"/>
    <col min="5" max="5" width="10.75390625" style="60" customWidth="1"/>
    <col min="6" max="6" width="11.125" style="60" hidden="1" customWidth="1"/>
    <col min="7" max="7" width="10.75390625" style="60" hidden="1" customWidth="1"/>
    <col min="8" max="8" width="7.25390625" style="60" customWidth="1"/>
    <col min="9" max="9" width="2.875" style="60" customWidth="1"/>
    <col min="10" max="10" width="3.875" style="60" customWidth="1"/>
    <col min="11" max="16384" width="9.125" style="60" customWidth="1"/>
  </cols>
  <sheetData>
    <row r="1" s="26" customFormat="1" ht="12.75" hidden="1"/>
    <row r="2" s="26" customFormat="1" ht="12.75">
      <c r="D2" s="34" t="str">
        <f>'010.01008'!D2</f>
        <v>Zał. Nr 2d</v>
      </c>
    </row>
    <row r="3" spans="1:3" s="36" customFormat="1" ht="27.75" customHeight="1">
      <c r="A3" s="35" t="str">
        <f>'010.01008'!A3</f>
        <v>Plan wydatków budżetu na 2014 r.</v>
      </c>
      <c r="B3" s="35"/>
      <c r="C3" s="35"/>
    </row>
    <row r="4" spans="4:5" s="36" customFormat="1" ht="12.75">
      <c r="D4" s="37" t="s">
        <v>135</v>
      </c>
      <c r="E4" s="36">
        <f>'750,75022'!E4+1</f>
        <v>18</v>
      </c>
    </row>
    <row r="5" spans="3:5" s="36" customFormat="1" ht="11.25" customHeight="1" hidden="1">
      <c r="C5" s="18"/>
      <c r="E5" s="36" t="s">
        <v>16</v>
      </c>
    </row>
    <row r="7" spans="1:3" s="36" customFormat="1" ht="12.75">
      <c r="A7" s="18" t="s">
        <v>0</v>
      </c>
      <c r="B7" s="18"/>
      <c r="C7" s="36" t="s">
        <v>58</v>
      </c>
    </row>
    <row r="9" spans="1:3" s="36" customFormat="1" ht="12.75">
      <c r="A9" s="18" t="s">
        <v>1</v>
      </c>
      <c r="B9" s="18"/>
      <c r="C9" s="36" t="s">
        <v>61</v>
      </c>
    </row>
    <row r="10" spans="4:7" s="36" customFormat="1" ht="12.75">
      <c r="D10" s="339" t="s">
        <v>15</v>
      </c>
      <c r="E10" s="339"/>
      <c r="F10" s="338" t="s">
        <v>332</v>
      </c>
      <c r="G10" s="338"/>
    </row>
    <row r="11" spans="4:7" s="36" customFormat="1" ht="12.75">
      <c r="D11" s="18" t="s">
        <v>13</v>
      </c>
      <c r="E11" s="97" t="s">
        <v>14</v>
      </c>
      <c r="F11" s="36" t="s">
        <v>13</v>
      </c>
      <c r="G11" s="38" t="s">
        <v>14</v>
      </c>
    </row>
    <row r="13" spans="1:7" s="45" customFormat="1" ht="37.5" customHeight="1" hidden="1">
      <c r="A13" s="39" t="s">
        <v>30</v>
      </c>
      <c r="B13" s="40">
        <v>2310</v>
      </c>
      <c r="C13" s="41" t="s">
        <v>31</v>
      </c>
      <c r="D13" s="42"/>
      <c r="E13" s="43"/>
      <c r="F13" s="42"/>
      <c r="G13" s="43"/>
    </row>
    <row r="14" spans="1:7" s="45" customFormat="1" ht="37.5" customHeight="1" hidden="1">
      <c r="A14" s="39" t="s">
        <v>30</v>
      </c>
      <c r="B14" s="40">
        <v>2320</v>
      </c>
      <c r="C14" s="41" t="s">
        <v>278</v>
      </c>
      <c r="D14" s="42"/>
      <c r="E14" s="43"/>
      <c r="F14" s="42"/>
      <c r="G14" s="43"/>
    </row>
    <row r="15" spans="1:7" s="45" customFormat="1" ht="37.5" customHeight="1" hidden="1">
      <c r="A15" s="39" t="s">
        <v>30</v>
      </c>
      <c r="B15" s="40">
        <v>2330</v>
      </c>
      <c r="C15" s="41" t="s">
        <v>279</v>
      </c>
      <c r="D15" s="42"/>
      <c r="E15" s="43"/>
      <c r="F15" s="42"/>
      <c r="G15" s="43"/>
    </row>
    <row r="16" spans="1:7" s="45" customFormat="1" ht="12.75" customHeight="1" hidden="1">
      <c r="A16" s="46" t="s">
        <v>30</v>
      </c>
      <c r="B16" s="40">
        <v>2480</v>
      </c>
      <c r="C16" s="41" t="s">
        <v>124</v>
      </c>
      <c r="D16" s="42"/>
      <c r="E16" s="43"/>
      <c r="F16" s="42"/>
      <c r="G16" s="43"/>
    </row>
    <row r="17" spans="1:7" s="45" customFormat="1" ht="12.75" customHeight="1" hidden="1">
      <c r="A17" s="46" t="s">
        <v>30</v>
      </c>
      <c r="B17" s="40">
        <v>2560</v>
      </c>
      <c r="C17" s="41" t="s">
        <v>277</v>
      </c>
      <c r="D17" s="42"/>
      <c r="E17" s="43"/>
      <c r="F17" s="42"/>
      <c r="G17" s="43"/>
    </row>
    <row r="18" spans="1:7" s="45" customFormat="1" ht="12.75" customHeight="1" hidden="1">
      <c r="A18" s="46" t="s">
        <v>30</v>
      </c>
      <c r="B18" s="47">
        <v>2650</v>
      </c>
      <c r="C18" s="41" t="s">
        <v>35</v>
      </c>
      <c r="D18" s="42"/>
      <c r="E18" s="43"/>
      <c r="F18" s="42"/>
      <c r="G18" s="43"/>
    </row>
    <row r="19" spans="1:7" s="45" customFormat="1" ht="22.5" customHeight="1" hidden="1">
      <c r="A19" s="46" t="s">
        <v>30</v>
      </c>
      <c r="B19" s="40">
        <v>2710</v>
      </c>
      <c r="C19" s="41" t="s">
        <v>42</v>
      </c>
      <c r="D19" s="42"/>
      <c r="E19" s="43"/>
      <c r="F19" s="42"/>
      <c r="G19" s="43"/>
    </row>
    <row r="20" spans="1:7" s="45" customFormat="1" ht="25.5" customHeight="1" hidden="1">
      <c r="A20" s="39" t="s">
        <v>30</v>
      </c>
      <c r="B20" s="40">
        <v>2820</v>
      </c>
      <c r="C20" s="48" t="s">
        <v>280</v>
      </c>
      <c r="D20" s="42"/>
      <c r="E20" s="43"/>
      <c r="F20" s="42"/>
      <c r="G20" s="43"/>
    </row>
    <row r="21" spans="1:7" s="45" customFormat="1" ht="37.5" customHeight="1" hidden="1">
      <c r="A21" s="39" t="s">
        <v>30</v>
      </c>
      <c r="B21" s="40">
        <v>2830</v>
      </c>
      <c r="C21" s="48" t="s">
        <v>18</v>
      </c>
      <c r="D21" s="42"/>
      <c r="E21" s="43"/>
      <c r="F21" s="42"/>
      <c r="G21" s="43"/>
    </row>
    <row r="22" spans="1:7" s="45" customFormat="1" ht="12.75" customHeight="1" hidden="1">
      <c r="A22" s="46" t="s">
        <v>30</v>
      </c>
      <c r="B22" s="47">
        <v>2850</v>
      </c>
      <c r="C22" s="48" t="s">
        <v>33</v>
      </c>
      <c r="D22" s="42"/>
      <c r="E22" s="43"/>
      <c r="F22" s="42"/>
      <c r="G22" s="43"/>
    </row>
    <row r="23" spans="1:7" s="45" customFormat="1" ht="12.75" customHeight="1" hidden="1">
      <c r="A23" s="46" t="s">
        <v>30</v>
      </c>
      <c r="B23" s="47">
        <v>3000</v>
      </c>
      <c r="C23" s="48" t="s">
        <v>276</v>
      </c>
      <c r="D23" s="42"/>
      <c r="E23" s="43"/>
      <c r="F23" s="42"/>
      <c r="G23" s="43"/>
    </row>
    <row r="24" spans="1:7" s="36" customFormat="1" ht="12.75" customHeight="1">
      <c r="A24" s="46" t="s">
        <v>30</v>
      </c>
      <c r="B24" s="49">
        <v>3020</v>
      </c>
      <c r="C24" s="50" t="s">
        <v>38</v>
      </c>
      <c r="D24" s="51">
        <v>4000</v>
      </c>
      <c r="E24" s="52"/>
      <c r="F24" s="51"/>
      <c r="G24" s="52"/>
    </row>
    <row r="25" spans="1:7" s="36" customFormat="1" ht="12.75" customHeight="1" hidden="1">
      <c r="A25" s="46" t="s">
        <v>30</v>
      </c>
      <c r="B25" s="49">
        <v>3030</v>
      </c>
      <c r="C25" s="50" t="s">
        <v>5</v>
      </c>
      <c r="D25" s="51"/>
      <c r="E25" s="52"/>
      <c r="F25" s="51"/>
      <c r="G25" s="52"/>
    </row>
    <row r="26" spans="1:7" s="36" customFormat="1" ht="12.75" customHeight="1" hidden="1">
      <c r="A26" s="46" t="s">
        <v>30</v>
      </c>
      <c r="B26" s="49">
        <v>3110</v>
      </c>
      <c r="C26" s="50" t="s">
        <v>4</v>
      </c>
      <c r="D26" s="51"/>
      <c r="E26" s="52"/>
      <c r="F26" s="51"/>
      <c r="G26" s="52"/>
    </row>
    <row r="27" spans="1:7" s="36" customFormat="1" ht="12.75" customHeight="1" hidden="1">
      <c r="A27" s="46" t="s">
        <v>30</v>
      </c>
      <c r="B27" s="49">
        <v>3240</v>
      </c>
      <c r="C27" s="50" t="s">
        <v>39</v>
      </c>
      <c r="D27" s="51"/>
      <c r="E27" s="52"/>
      <c r="F27" s="51"/>
      <c r="G27" s="52"/>
    </row>
    <row r="28" spans="1:7" s="36" customFormat="1" ht="12.75" customHeight="1" hidden="1">
      <c r="A28" s="46" t="s">
        <v>30</v>
      </c>
      <c r="B28" s="49">
        <v>3260</v>
      </c>
      <c r="C28" s="50" t="s">
        <v>305</v>
      </c>
      <c r="D28" s="51"/>
      <c r="E28" s="52"/>
      <c r="F28" s="51"/>
      <c r="G28" s="52"/>
    </row>
    <row r="29" spans="1:7" s="36" customFormat="1" ht="12.75" customHeight="1">
      <c r="A29" s="46" t="s">
        <v>30</v>
      </c>
      <c r="B29" s="49">
        <v>4010</v>
      </c>
      <c r="C29" s="50" t="s">
        <v>2</v>
      </c>
      <c r="D29" s="51">
        <v>2320000</v>
      </c>
      <c r="E29" s="52"/>
      <c r="F29" s="51">
        <v>1687100</v>
      </c>
      <c r="G29" s="52"/>
    </row>
    <row r="30" spans="1:7" s="36" customFormat="1" ht="12.75" customHeight="1">
      <c r="A30" s="46" t="s">
        <v>30</v>
      </c>
      <c r="B30" s="49">
        <v>4040</v>
      </c>
      <c r="C30" s="50" t="s">
        <v>3</v>
      </c>
      <c r="D30" s="51">
        <v>170000</v>
      </c>
      <c r="E30" s="52"/>
      <c r="F30" s="51">
        <v>127000</v>
      </c>
      <c r="G30" s="52"/>
    </row>
    <row r="31" spans="1:7" s="36" customFormat="1" ht="12.75" customHeight="1">
      <c r="A31" s="46" t="s">
        <v>30</v>
      </c>
      <c r="B31" s="49">
        <v>4110</v>
      </c>
      <c r="C31" s="50" t="s">
        <v>9</v>
      </c>
      <c r="D31" s="51">
        <v>440000</v>
      </c>
      <c r="E31" s="52"/>
      <c r="F31" s="51">
        <v>300000</v>
      </c>
      <c r="G31" s="52"/>
    </row>
    <row r="32" spans="1:11" s="36" customFormat="1" ht="12.75" customHeight="1">
      <c r="A32" s="46" t="s">
        <v>30</v>
      </c>
      <c r="B32" s="49">
        <v>4120</v>
      </c>
      <c r="C32" s="50" t="s">
        <v>10</v>
      </c>
      <c r="D32" s="51">
        <v>61000</v>
      </c>
      <c r="E32" s="52"/>
      <c r="F32" s="51">
        <v>40000</v>
      </c>
      <c r="G32" s="52"/>
      <c r="K32" s="93">
        <f>D29+D30+D31+D32+D35</f>
        <v>3001000</v>
      </c>
    </row>
    <row r="33" spans="1:7" s="36" customFormat="1" ht="12.75" customHeight="1" hidden="1">
      <c r="A33" s="46" t="s">
        <v>30</v>
      </c>
      <c r="B33" s="49">
        <v>4130</v>
      </c>
      <c r="C33" s="50" t="s">
        <v>19</v>
      </c>
      <c r="D33" s="51"/>
      <c r="E33" s="52"/>
      <c r="F33" s="51"/>
      <c r="G33" s="52"/>
    </row>
    <row r="34" spans="1:7" s="36" customFormat="1" ht="12.75" customHeight="1">
      <c r="A34" s="46" t="s">
        <v>30</v>
      </c>
      <c r="B34" s="49">
        <v>4140</v>
      </c>
      <c r="C34" s="50" t="s">
        <v>32</v>
      </c>
      <c r="D34" s="51">
        <v>30000</v>
      </c>
      <c r="E34" s="52"/>
      <c r="F34" s="51"/>
      <c r="G34" s="52"/>
    </row>
    <row r="35" spans="1:7" s="36" customFormat="1" ht="12.75" customHeight="1">
      <c r="A35" s="46" t="s">
        <v>30</v>
      </c>
      <c r="B35" s="49">
        <v>4170</v>
      </c>
      <c r="C35" s="50" t="s">
        <v>36</v>
      </c>
      <c r="D35" s="51">
        <v>10000</v>
      </c>
      <c r="E35" s="52"/>
      <c r="F35" s="51">
        <v>9000</v>
      </c>
      <c r="G35" s="52"/>
    </row>
    <row r="36" spans="1:7" s="36" customFormat="1" ht="12.75" customHeight="1">
      <c r="A36" s="46" t="s">
        <v>30</v>
      </c>
      <c r="B36" s="49">
        <v>4210</v>
      </c>
      <c r="C36" s="50" t="s">
        <v>20</v>
      </c>
      <c r="D36" s="51">
        <v>215000</v>
      </c>
      <c r="E36" s="52"/>
      <c r="F36" s="51">
        <v>152000</v>
      </c>
      <c r="G36" s="52"/>
    </row>
    <row r="37" spans="1:7" s="36" customFormat="1" ht="12.75" customHeight="1" hidden="1">
      <c r="A37" s="46" t="s">
        <v>30</v>
      </c>
      <c r="B37" s="49">
        <v>4220</v>
      </c>
      <c r="C37" s="50" t="s">
        <v>21</v>
      </c>
      <c r="D37" s="51"/>
      <c r="E37" s="52"/>
      <c r="F37" s="51">
        <v>4200</v>
      </c>
      <c r="G37" s="52"/>
    </row>
    <row r="38" spans="1:7" s="36" customFormat="1" ht="12.75" customHeight="1">
      <c r="A38" s="46" t="s">
        <v>30</v>
      </c>
      <c r="B38" s="49">
        <v>4240</v>
      </c>
      <c r="C38" s="50" t="s">
        <v>22</v>
      </c>
      <c r="D38" s="51">
        <v>10000</v>
      </c>
      <c r="E38" s="52"/>
      <c r="F38" s="51">
        <v>3000</v>
      </c>
      <c r="G38" s="52"/>
    </row>
    <row r="39" spans="1:7" s="36" customFormat="1" ht="12.75" customHeight="1">
      <c r="A39" s="46" t="s">
        <v>30</v>
      </c>
      <c r="B39" s="49">
        <v>4260</v>
      </c>
      <c r="C39" s="50" t="s">
        <v>23</v>
      </c>
      <c r="D39" s="51">
        <v>57500</v>
      </c>
      <c r="E39" s="52"/>
      <c r="F39" s="51">
        <v>70000</v>
      </c>
      <c r="G39" s="52"/>
    </row>
    <row r="40" spans="1:7" s="36" customFormat="1" ht="12.75" customHeight="1">
      <c r="A40" s="46" t="s">
        <v>30</v>
      </c>
      <c r="B40" s="49">
        <v>4270</v>
      </c>
      <c r="C40" s="50" t="s">
        <v>24</v>
      </c>
      <c r="D40" s="332">
        <v>11000</v>
      </c>
      <c r="E40" s="52"/>
      <c r="F40" s="51">
        <v>35000</v>
      </c>
      <c r="G40" s="52"/>
    </row>
    <row r="41" spans="1:7" s="36" customFormat="1" ht="12.75" customHeight="1">
      <c r="A41" s="46" t="s">
        <v>30</v>
      </c>
      <c r="B41" s="49">
        <v>4280</v>
      </c>
      <c r="C41" s="50" t="s">
        <v>281</v>
      </c>
      <c r="D41" s="51">
        <v>8000</v>
      </c>
      <c r="E41" s="52"/>
      <c r="F41" s="51">
        <v>4600</v>
      </c>
      <c r="G41" s="52"/>
    </row>
    <row r="42" spans="1:7" s="45" customFormat="1" ht="12.75" customHeight="1">
      <c r="A42" s="46" t="s">
        <v>30</v>
      </c>
      <c r="B42" s="49">
        <v>4300</v>
      </c>
      <c r="C42" s="53" t="s">
        <v>25</v>
      </c>
      <c r="D42" s="42">
        <v>240000</v>
      </c>
      <c r="E42" s="43"/>
      <c r="F42" s="42">
        <v>85000</v>
      </c>
      <c r="G42" s="43"/>
    </row>
    <row r="43" spans="1:7" s="45" customFormat="1" ht="12.75" customHeight="1" hidden="1">
      <c r="A43" s="46" t="s">
        <v>30</v>
      </c>
      <c r="B43" s="49">
        <v>4308</v>
      </c>
      <c r="C43" s="53" t="s">
        <v>25</v>
      </c>
      <c r="D43" s="42"/>
      <c r="E43" s="43"/>
      <c r="F43" s="42"/>
      <c r="G43" s="43"/>
    </row>
    <row r="44" spans="1:7" s="45" customFormat="1" ht="12.75" customHeight="1" hidden="1">
      <c r="A44" s="46" t="s">
        <v>30</v>
      </c>
      <c r="B44" s="49">
        <v>4309</v>
      </c>
      <c r="C44" s="53" t="s">
        <v>25</v>
      </c>
      <c r="D44" s="42"/>
      <c r="E44" s="43"/>
      <c r="F44" s="42"/>
      <c r="G44" s="43"/>
    </row>
    <row r="45" spans="1:7" s="45" customFormat="1" ht="12.75" customHeight="1" hidden="1">
      <c r="A45" s="46" t="s">
        <v>30</v>
      </c>
      <c r="B45" s="49">
        <v>4330</v>
      </c>
      <c r="C45" s="53" t="s">
        <v>37</v>
      </c>
      <c r="D45" s="42"/>
      <c r="E45" s="43"/>
      <c r="F45" s="42"/>
      <c r="G45" s="43"/>
    </row>
    <row r="46" spans="1:7" s="45" customFormat="1" ht="12.75" customHeight="1">
      <c r="A46" s="46" t="s">
        <v>30</v>
      </c>
      <c r="B46" s="49">
        <v>4350</v>
      </c>
      <c r="C46" s="53" t="s">
        <v>40</v>
      </c>
      <c r="D46" s="42">
        <v>11000</v>
      </c>
      <c r="E46" s="43"/>
      <c r="F46" s="42">
        <v>3000</v>
      </c>
      <c r="G46" s="43"/>
    </row>
    <row r="47" spans="1:7" s="45" customFormat="1" ht="12.75" customHeight="1">
      <c r="A47" s="46" t="s">
        <v>30</v>
      </c>
      <c r="B47" s="49">
        <v>4360</v>
      </c>
      <c r="C47" s="53" t="s">
        <v>265</v>
      </c>
      <c r="D47" s="42">
        <v>5000</v>
      </c>
      <c r="E47" s="43"/>
      <c r="F47" s="42">
        <v>3000</v>
      </c>
      <c r="G47" s="43"/>
    </row>
    <row r="48" spans="1:7" s="45" customFormat="1" ht="12.75" customHeight="1">
      <c r="A48" s="46" t="s">
        <v>30</v>
      </c>
      <c r="B48" s="49">
        <v>4370</v>
      </c>
      <c r="C48" s="53" t="s">
        <v>266</v>
      </c>
      <c r="D48" s="42">
        <v>20000</v>
      </c>
      <c r="E48" s="43"/>
      <c r="F48" s="42">
        <v>15000</v>
      </c>
      <c r="G48" s="43"/>
    </row>
    <row r="49" spans="1:7" s="45" customFormat="1" ht="12.75" customHeight="1" hidden="1">
      <c r="A49" s="46" t="s">
        <v>30</v>
      </c>
      <c r="B49" s="49">
        <v>4390</v>
      </c>
      <c r="C49" s="53" t="s">
        <v>267</v>
      </c>
      <c r="D49" s="42"/>
      <c r="E49" s="43"/>
      <c r="F49" s="42"/>
      <c r="G49" s="43"/>
    </row>
    <row r="50" spans="1:7" s="45" customFormat="1" ht="12.75" customHeight="1">
      <c r="A50" s="46" t="s">
        <v>30</v>
      </c>
      <c r="B50" s="49">
        <v>4400</v>
      </c>
      <c r="C50" s="53" t="s">
        <v>268</v>
      </c>
      <c r="D50" s="42">
        <v>29000</v>
      </c>
      <c r="E50" s="43"/>
      <c r="F50" s="42">
        <v>21000</v>
      </c>
      <c r="G50" s="43"/>
    </row>
    <row r="51" spans="1:7" s="36" customFormat="1" ht="12.75" customHeight="1">
      <c r="A51" s="46" t="s">
        <v>30</v>
      </c>
      <c r="B51" s="49">
        <v>4410</v>
      </c>
      <c r="C51" s="50" t="s">
        <v>6</v>
      </c>
      <c r="D51" s="51">
        <v>37000</v>
      </c>
      <c r="E51" s="52"/>
      <c r="F51" s="51"/>
      <c r="G51" s="52"/>
    </row>
    <row r="52" spans="1:7" s="36" customFormat="1" ht="12.75" customHeight="1">
      <c r="A52" s="46" t="s">
        <v>30</v>
      </c>
      <c r="B52" s="49">
        <v>4420</v>
      </c>
      <c r="C52" s="50" t="s">
        <v>7</v>
      </c>
      <c r="D52" s="51">
        <v>6000</v>
      </c>
      <c r="E52" s="52"/>
      <c r="F52" s="51"/>
      <c r="G52" s="52"/>
    </row>
    <row r="53" spans="1:7" s="45" customFormat="1" ht="12.75" customHeight="1">
      <c r="A53" s="46" t="s">
        <v>30</v>
      </c>
      <c r="B53" s="49">
        <v>4430</v>
      </c>
      <c r="C53" s="53" t="s">
        <v>8</v>
      </c>
      <c r="D53" s="42">
        <v>4000</v>
      </c>
      <c r="E53" s="43"/>
      <c r="F53" s="42">
        <v>3000</v>
      </c>
      <c r="G53" s="43"/>
    </row>
    <row r="54" spans="1:7" s="36" customFormat="1" ht="12.75" customHeight="1">
      <c r="A54" s="46" t="s">
        <v>30</v>
      </c>
      <c r="B54" s="49">
        <v>4440</v>
      </c>
      <c r="C54" s="50" t="s">
        <v>26</v>
      </c>
      <c r="D54" s="51">
        <v>28000</v>
      </c>
      <c r="E54" s="52"/>
      <c r="F54" s="51"/>
      <c r="G54" s="52"/>
    </row>
    <row r="55" spans="1:7" s="36" customFormat="1" ht="12.75" customHeight="1" hidden="1">
      <c r="A55" s="46" t="s">
        <v>30</v>
      </c>
      <c r="B55" s="49">
        <v>4520</v>
      </c>
      <c r="C55" s="94" t="s">
        <v>306</v>
      </c>
      <c r="D55" s="51"/>
      <c r="E55" s="52"/>
      <c r="F55" s="51"/>
      <c r="G55" s="52"/>
    </row>
    <row r="56" spans="1:7" s="36" customFormat="1" ht="12.75" customHeight="1" hidden="1">
      <c r="A56" s="46" t="s">
        <v>30</v>
      </c>
      <c r="B56" s="49">
        <v>4580</v>
      </c>
      <c r="C56" s="50" t="s">
        <v>27</v>
      </c>
      <c r="D56" s="51"/>
      <c r="E56" s="52"/>
      <c r="F56" s="51"/>
      <c r="G56" s="52"/>
    </row>
    <row r="57" spans="1:7" s="36" customFormat="1" ht="12.75" customHeight="1">
      <c r="A57" s="46" t="s">
        <v>30</v>
      </c>
      <c r="B57" s="49">
        <v>4700</v>
      </c>
      <c r="C57" s="54" t="s">
        <v>269</v>
      </c>
      <c r="D57" s="51">
        <v>27000</v>
      </c>
      <c r="E57" s="52"/>
      <c r="F57" s="51">
        <v>12400</v>
      </c>
      <c r="G57" s="52"/>
    </row>
    <row r="58" spans="1:7" s="45" customFormat="1" ht="24.75" customHeight="1" hidden="1">
      <c r="A58" s="39" t="s">
        <v>30</v>
      </c>
      <c r="B58" s="64">
        <v>4740</v>
      </c>
      <c r="C58" s="55" t="s">
        <v>282</v>
      </c>
      <c r="D58" s="42"/>
      <c r="E58" s="43"/>
      <c r="F58" s="42"/>
      <c r="G58" s="43"/>
    </row>
    <row r="59" spans="1:7" s="45" customFormat="1" ht="12.75" customHeight="1" hidden="1">
      <c r="A59" s="46" t="s">
        <v>30</v>
      </c>
      <c r="B59" s="49">
        <v>4750</v>
      </c>
      <c r="C59" s="55" t="s">
        <v>270</v>
      </c>
      <c r="D59" s="42"/>
      <c r="E59" s="43"/>
      <c r="F59" s="42"/>
      <c r="G59" s="43"/>
    </row>
    <row r="60" spans="1:7" s="36" customFormat="1" ht="12.75" customHeight="1" hidden="1">
      <c r="A60" s="46" t="s">
        <v>30</v>
      </c>
      <c r="B60" s="49">
        <v>4810</v>
      </c>
      <c r="C60" s="50" t="s">
        <v>11</v>
      </c>
      <c r="D60" s="51"/>
      <c r="E60" s="52"/>
      <c r="F60" s="51"/>
      <c r="G60" s="52"/>
    </row>
    <row r="61" spans="1:7" s="36" customFormat="1" ht="12.75" customHeight="1" hidden="1">
      <c r="A61" s="46" t="s">
        <v>30</v>
      </c>
      <c r="B61" s="49">
        <v>6050</v>
      </c>
      <c r="C61" s="50" t="s">
        <v>28</v>
      </c>
      <c r="D61" s="51"/>
      <c r="E61" s="52"/>
      <c r="F61" s="51"/>
      <c r="G61" s="52"/>
    </row>
    <row r="62" spans="1:7" s="36" customFormat="1" ht="12.75" customHeight="1" hidden="1">
      <c r="A62" s="46" t="s">
        <v>30</v>
      </c>
      <c r="B62" s="49">
        <v>6058</v>
      </c>
      <c r="C62" s="50" t="s">
        <v>283</v>
      </c>
      <c r="D62" s="51"/>
      <c r="E62" s="52"/>
      <c r="F62" s="51"/>
      <c r="G62" s="52"/>
    </row>
    <row r="63" spans="1:7" s="36" customFormat="1" ht="12.75" customHeight="1" hidden="1">
      <c r="A63" s="46" t="s">
        <v>30</v>
      </c>
      <c r="B63" s="49">
        <v>6059</v>
      </c>
      <c r="C63" s="50" t="s">
        <v>28</v>
      </c>
      <c r="D63" s="51"/>
      <c r="E63" s="52"/>
      <c r="F63" s="51"/>
      <c r="G63" s="52"/>
    </row>
    <row r="64" spans="1:7" s="36" customFormat="1" ht="12.75" customHeight="1">
      <c r="A64" s="46" t="s">
        <v>30</v>
      </c>
      <c r="B64" s="49">
        <v>6060</v>
      </c>
      <c r="C64" s="50" t="s">
        <v>29</v>
      </c>
      <c r="D64" s="51">
        <v>15000</v>
      </c>
      <c r="E64" s="52"/>
      <c r="F64" s="51">
        <v>32000</v>
      </c>
      <c r="G64" s="52"/>
    </row>
    <row r="65" spans="1:7" s="36" customFormat="1" ht="12.75" customHeight="1" hidden="1">
      <c r="A65" s="46" t="s">
        <v>30</v>
      </c>
      <c r="B65" s="49">
        <v>6130</v>
      </c>
      <c r="C65" s="50" t="s">
        <v>284</v>
      </c>
      <c r="D65" s="51"/>
      <c r="E65" s="52"/>
      <c r="F65" s="51"/>
      <c r="G65" s="52"/>
    </row>
    <row r="66" spans="1:7" s="45" customFormat="1" ht="37.5" customHeight="1" hidden="1">
      <c r="A66" s="39" t="s">
        <v>30</v>
      </c>
      <c r="B66" s="40">
        <v>6210</v>
      </c>
      <c r="C66" s="41" t="s">
        <v>331</v>
      </c>
      <c r="D66" s="42"/>
      <c r="E66" s="43"/>
      <c r="F66" s="42"/>
      <c r="G66" s="43"/>
    </row>
    <row r="67" spans="1:7" s="45" customFormat="1" ht="37.5" customHeight="1" hidden="1">
      <c r="A67" s="39" t="s">
        <v>30</v>
      </c>
      <c r="B67" s="40">
        <v>6230</v>
      </c>
      <c r="C67" s="41" t="s">
        <v>307</v>
      </c>
      <c r="D67" s="42"/>
      <c r="E67" s="43"/>
      <c r="F67" s="42"/>
      <c r="G67" s="43"/>
    </row>
    <row r="68" spans="1:7" s="45" customFormat="1" ht="37.5" customHeight="1" hidden="1">
      <c r="A68" s="39" t="s">
        <v>30</v>
      </c>
      <c r="B68" s="40">
        <v>6300</v>
      </c>
      <c r="C68" s="41" t="s">
        <v>125</v>
      </c>
      <c r="D68" s="42"/>
      <c r="E68" s="43"/>
      <c r="F68" s="42"/>
      <c r="G68" s="43"/>
    </row>
    <row r="69" spans="1:7" s="45" customFormat="1" ht="37.5" customHeight="1" hidden="1">
      <c r="A69" s="39" t="s">
        <v>30</v>
      </c>
      <c r="B69" s="40">
        <v>6610</v>
      </c>
      <c r="C69" s="41" t="s">
        <v>285</v>
      </c>
      <c r="D69" s="42"/>
      <c r="E69" s="43"/>
      <c r="F69" s="42"/>
      <c r="G69" s="43"/>
    </row>
    <row r="70" spans="1:7" s="45" customFormat="1" ht="37.5" customHeight="1" hidden="1">
      <c r="A70" s="39" t="s">
        <v>30</v>
      </c>
      <c r="B70" s="40">
        <v>6620</v>
      </c>
      <c r="C70" s="41" t="s">
        <v>286</v>
      </c>
      <c r="D70" s="42"/>
      <c r="E70" s="43"/>
      <c r="F70" s="42"/>
      <c r="G70" s="43"/>
    </row>
    <row r="71" spans="1:7" s="45" customFormat="1" ht="37.5" customHeight="1" hidden="1">
      <c r="A71" s="39" t="s">
        <v>30</v>
      </c>
      <c r="B71" s="40">
        <v>6630</v>
      </c>
      <c r="C71" s="41" t="s">
        <v>287</v>
      </c>
      <c r="D71" s="42"/>
      <c r="E71" s="43"/>
      <c r="F71" s="42"/>
      <c r="G71" s="43"/>
    </row>
    <row r="72" spans="1:7" s="36" customFormat="1" ht="12.75" customHeight="1" hidden="1">
      <c r="A72" s="46" t="s">
        <v>30</v>
      </c>
      <c r="B72" s="49">
        <v>8550</v>
      </c>
      <c r="C72" s="50" t="s">
        <v>41</v>
      </c>
      <c r="D72" s="51"/>
      <c r="E72" s="52"/>
      <c r="F72" s="51"/>
      <c r="G72" s="52"/>
    </row>
    <row r="73" spans="1:7" ht="15" customHeight="1">
      <c r="A73" s="56"/>
      <c r="B73" s="56"/>
      <c r="C73" s="57" t="s">
        <v>12</v>
      </c>
      <c r="D73" s="58">
        <f>SUM(D13:D72)</f>
        <v>3758500</v>
      </c>
      <c r="E73" s="58">
        <f>SUM(E13:E72)</f>
        <v>0</v>
      </c>
      <c r="F73" s="58">
        <f>SUM(F13:F72)</f>
        <v>2606300</v>
      </c>
      <c r="G73" s="58">
        <f>SUM(G13:G72)</f>
        <v>0</v>
      </c>
    </row>
  </sheetData>
  <sheetProtection/>
  <mergeCells count="2">
    <mergeCell ref="D10:E10"/>
    <mergeCell ref="F10:G10"/>
  </mergeCells>
  <printOptions/>
  <pageMargins left="0.75" right="0.75" top="1" bottom="1" header="0.5" footer="0.5"/>
  <pageSetup horizontalDpi="360" verticalDpi="360" orientation="portrait" paperSize="9" scale="5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G73"/>
  <sheetViews>
    <sheetView view="pageBreakPreview" zoomScaleSheetLayoutView="100" zoomScalePageLayoutView="0" workbookViewId="0" topLeftCell="A2">
      <selection activeCell="C77" sqref="C77"/>
    </sheetView>
  </sheetViews>
  <sheetFormatPr defaultColWidth="9.00390625" defaultRowHeight="12.75"/>
  <cols>
    <col min="1" max="1" width="3.875" style="60" customWidth="1"/>
    <col min="2" max="2" width="5.25390625" style="60" customWidth="1"/>
    <col min="3" max="3" width="51.375" style="60" customWidth="1"/>
    <col min="4" max="4" width="11.125" style="60" customWidth="1"/>
    <col min="5" max="5" width="10.75390625" style="60" customWidth="1"/>
    <col min="6" max="6" width="11.125" style="60" hidden="1" customWidth="1"/>
    <col min="7" max="7" width="10.75390625" style="60" hidden="1" customWidth="1"/>
    <col min="8" max="8" width="3.375" style="60" customWidth="1"/>
    <col min="9" max="9" width="2.875" style="60" customWidth="1"/>
    <col min="10" max="10" width="3.875" style="60" customWidth="1"/>
    <col min="11" max="16384" width="9.125" style="60" customWidth="1"/>
  </cols>
  <sheetData>
    <row r="1" s="26" customFormat="1" ht="12.75" hidden="1"/>
    <row r="2" s="26" customFormat="1" ht="12.75">
      <c r="D2" s="34" t="str">
        <f>'010.01008'!D2</f>
        <v>Zał. Nr 2d</v>
      </c>
    </row>
    <row r="3" spans="1:3" s="36" customFormat="1" ht="27.75" customHeight="1">
      <c r="A3" s="35" t="str">
        <f>'010.01008'!A3</f>
        <v>Plan wydatków budżetu na 2014 r.</v>
      </c>
      <c r="B3" s="35"/>
      <c r="C3" s="35"/>
    </row>
    <row r="4" spans="4:5" s="36" customFormat="1" ht="12.75">
      <c r="D4" s="37" t="s">
        <v>135</v>
      </c>
      <c r="E4" s="18">
        <f>'750,75023'!E4+1</f>
        <v>19</v>
      </c>
    </row>
    <row r="5" spans="3:5" s="36" customFormat="1" ht="11.25" customHeight="1" hidden="1">
      <c r="C5" s="18"/>
      <c r="E5" s="36" t="s">
        <v>16</v>
      </c>
    </row>
    <row r="7" spans="1:3" s="36" customFormat="1" ht="12.75">
      <c r="A7" s="18" t="s">
        <v>0</v>
      </c>
      <c r="B7" s="18"/>
      <c r="C7" s="36" t="s">
        <v>58</v>
      </c>
    </row>
    <row r="9" spans="1:3" s="36" customFormat="1" ht="12.75">
      <c r="A9" s="18" t="s">
        <v>1</v>
      </c>
      <c r="B9" s="18"/>
      <c r="C9" s="36" t="s">
        <v>300</v>
      </c>
    </row>
    <row r="10" spans="4:7" s="36" customFormat="1" ht="12.75">
      <c r="D10" s="339" t="s">
        <v>15</v>
      </c>
      <c r="E10" s="339"/>
      <c r="F10" s="338" t="s">
        <v>332</v>
      </c>
      <c r="G10" s="338"/>
    </row>
    <row r="11" spans="4:7" s="36" customFormat="1" ht="12.75">
      <c r="D11" s="18" t="s">
        <v>13</v>
      </c>
      <c r="E11" s="97" t="s">
        <v>14</v>
      </c>
      <c r="F11" s="36" t="s">
        <v>13</v>
      </c>
      <c r="G11" s="38" t="s">
        <v>14</v>
      </c>
    </row>
    <row r="13" spans="1:7" s="45" customFormat="1" ht="37.5" customHeight="1" hidden="1">
      <c r="A13" s="39" t="s">
        <v>30</v>
      </c>
      <c r="B13" s="40">
        <v>2310</v>
      </c>
      <c r="C13" s="41" t="s">
        <v>31</v>
      </c>
      <c r="D13" s="42"/>
      <c r="E13" s="43"/>
      <c r="F13" s="42"/>
      <c r="G13" s="43"/>
    </row>
    <row r="14" spans="1:7" s="45" customFormat="1" ht="37.5" customHeight="1" hidden="1">
      <c r="A14" s="39" t="s">
        <v>30</v>
      </c>
      <c r="B14" s="40">
        <v>2320</v>
      </c>
      <c r="C14" s="41" t="s">
        <v>278</v>
      </c>
      <c r="D14" s="42"/>
      <c r="E14" s="43"/>
      <c r="F14" s="42"/>
      <c r="G14" s="43"/>
    </row>
    <row r="15" spans="1:7" s="45" customFormat="1" ht="37.5" customHeight="1" hidden="1">
      <c r="A15" s="39" t="s">
        <v>30</v>
      </c>
      <c r="B15" s="40">
        <v>2330</v>
      </c>
      <c r="C15" s="41" t="s">
        <v>279</v>
      </c>
      <c r="D15" s="42"/>
      <c r="E15" s="43"/>
      <c r="F15" s="42"/>
      <c r="G15" s="43"/>
    </row>
    <row r="16" spans="1:7" s="45" customFormat="1" ht="12.75" customHeight="1" hidden="1">
      <c r="A16" s="46" t="s">
        <v>30</v>
      </c>
      <c r="B16" s="40">
        <v>2480</v>
      </c>
      <c r="C16" s="41" t="s">
        <v>124</v>
      </c>
      <c r="D16" s="42"/>
      <c r="E16" s="43"/>
      <c r="F16" s="42"/>
      <c r="G16" s="43"/>
    </row>
    <row r="17" spans="1:7" s="45" customFormat="1" ht="12.75" customHeight="1" hidden="1">
      <c r="A17" s="46" t="s">
        <v>30</v>
      </c>
      <c r="B17" s="40">
        <v>2560</v>
      </c>
      <c r="C17" s="41" t="s">
        <v>277</v>
      </c>
      <c r="D17" s="42"/>
      <c r="E17" s="43"/>
      <c r="F17" s="42"/>
      <c r="G17" s="43"/>
    </row>
    <row r="18" spans="1:7" s="45" customFormat="1" ht="12.75" customHeight="1" hidden="1">
      <c r="A18" s="46" t="s">
        <v>30</v>
      </c>
      <c r="B18" s="47">
        <v>2650</v>
      </c>
      <c r="C18" s="41" t="s">
        <v>35</v>
      </c>
      <c r="D18" s="42"/>
      <c r="E18" s="43"/>
      <c r="F18" s="42"/>
      <c r="G18" s="43"/>
    </row>
    <row r="19" spans="1:7" s="45" customFormat="1" ht="22.5" customHeight="1" hidden="1">
      <c r="A19" s="46" t="s">
        <v>30</v>
      </c>
      <c r="B19" s="40">
        <v>2710</v>
      </c>
      <c r="C19" s="41" t="s">
        <v>42</v>
      </c>
      <c r="D19" s="42"/>
      <c r="E19" s="43"/>
      <c r="F19" s="42"/>
      <c r="G19" s="43"/>
    </row>
    <row r="20" spans="1:7" s="45" customFormat="1" ht="25.5" customHeight="1" hidden="1">
      <c r="A20" s="39" t="s">
        <v>30</v>
      </c>
      <c r="B20" s="40">
        <v>2820</v>
      </c>
      <c r="C20" s="48" t="s">
        <v>280</v>
      </c>
      <c r="D20" s="42"/>
      <c r="E20" s="43"/>
      <c r="F20" s="42"/>
      <c r="G20" s="43"/>
    </row>
    <row r="21" spans="1:7" s="45" customFormat="1" ht="37.5" customHeight="1" hidden="1">
      <c r="A21" s="39" t="s">
        <v>30</v>
      </c>
      <c r="B21" s="40">
        <v>2830</v>
      </c>
      <c r="C21" s="48" t="s">
        <v>18</v>
      </c>
      <c r="D21" s="42"/>
      <c r="E21" s="43"/>
      <c r="F21" s="42"/>
      <c r="G21" s="43"/>
    </row>
    <row r="22" spans="1:7" s="45" customFormat="1" ht="12.75" customHeight="1" hidden="1">
      <c r="A22" s="46" t="s">
        <v>30</v>
      </c>
      <c r="B22" s="47">
        <v>2850</v>
      </c>
      <c r="C22" s="48" t="s">
        <v>33</v>
      </c>
      <c r="D22" s="42"/>
      <c r="E22" s="43"/>
      <c r="F22" s="42"/>
      <c r="G22" s="43"/>
    </row>
    <row r="23" spans="1:7" s="45" customFormat="1" ht="12.75" customHeight="1" hidden="1">
      <c r="A23" s="46" t="s">
        <v>30</v>
      </c>
      <c r="B23" s="47">
        <v>3000</v>
      </c>
      <c r="C23" s="48" t="s">
        <v>276</v>
      </c>
      <c r="D23" s="42"/>
      <c r="E23" s="43"/>
      <c r="F23" s="42"/>
      <c r="G23" s="43"/>
    </row>
    <row r="24" spans="1:7" s="36" customFormat="1" ht="12.75" customHeight="1" hidden="1">
      <c r="A24" s="46" t="s">
        <v>30</v>
      </c>
      <c r="B24" s="49">
        <v>3020</v>
      </c>
      <c r="C24" s="50" t="s">
        <v>38</v>
      </c>
      <c r="D24" s="51"/>
      <c r="E24" s="52"/>
      <c r="F24" s="51"/>
      <c r="G24" s="52"/>
    </row>
    <row r="25" spans="1:7" s="36" customFormat="1" ht="12.75" customHeight="1" hidden="1">
      <c r="A25" s="46" t="s">
        <v>30</v>
      </c>
      <c r="B25" s="49">
        <v>3030</v>
      </c>
      <c r="C25" s="50" t="s">
        <v>5</v>
      </c>
      <c r="D25" s="51"/>
      <c r="E25" s="52"/>
      <c r="F25" s="51"/>
      <c r="G25" s="52"/>
    </row>
    <row r="26" spans="1:7" s="36" customFormat="1" ht="12.75" customHeight="1" hidden="1">
      <c r="A26" s="46" t="s">
        <v>30</v>
      </c>
      <c r="B26" s="49">
        <v>3110</v>
      </c>
      <c r="C26" s="50" t="s">
        <v>4</v>
      </c>
      <c r="D26" s="51"/>
      <c r="E26" s="52"/>
      <c r="F26" s="51"/>
      <c r="G26" s="52"/>
    </row>
    <row r="27" spans="1:7" s="36" customFormat="1" ht="12.75" customHeight="1" hidden="1">
      <c r="A27" s="46" t="s">
        <v>30</v>
      </c>
      <c r="B27" s="49">
        <v>3240</v>
      </c>
      <c r="C27" s="50" t="s">
        <v>39</v>
      </c>
      <c r="D27" s="51"/>
      <c r="E27" s="52"/>
      <c r="F27" s="51"/>
      <c r="G27" s="52"/>
    </row>
    <row r="28" spans="1:7" s="36" customFormat="1" ht="12.75" customHeight="1" hidden="1">
      <c r="A28" s="46" t="s">
        <v>30</v>
      </c>
      <c r="B28" s="49">
        <v>3260</v>
      </c>
      <c r="C28" s="50" t="s">
        <v>305</v>
      </c>
      <c r="D28" s="51"/>
      <c r="E28" s="52"/>
      <c r="F28" s="51"/>
      <c r="G28" s="52"/>
    </row>
    <row r="29" spans="1:7" s="36" customFormat="1" ht="12.75" customHeight="1" hidden="1">
      <c r="A29" s="46" t="s">
        <v>30</v>
      </c>
      <c r="B29" s="49">
        <v>4010</v>
      </c>
      <c r="C29" s="50" t="s">
        <v>2</v>
      </c>
      <c r="D29" s="51"/>
      <c r="E29" s="52"/>
      <c r="F29" s="51"/>
      <c r="G29" s="52"/>
    </row>
    <row r="30" spans="1:7" s="36" customFormat="1" ht="12.75" customHeight="1" hidden="1">
      <c r="A30" s="46" t="s">
        <v>30</v>
      </c>
      <c r="B30" s="49">
        <v>4040</v>
      </c>
      <c r="C30" s="50" t="s">
        <v>3</v>
      </c>
      <c r="D30" s="51"/>
      <c r="E30" s="52"/>
      <c r="F30" s="51"/>
      <c r="G30" s="52"/>
    </row>
    <row r="31" spans="1:7" s="36" customFormat="1" ht="12.75" customHeight="1" hidden="1">
      <c r="A31" s="46" t="s">
        <v>30</v>
      </c>
      <c r="B31" s="49">
        <v>4110</v>
      </c>
      <c r="C31" s="50" t="s">
        <v>9</v>
      </c>
      <c r="D31" s="51"/>
      <c r="E31" s="52"/>
      <c r="F31" s="51"/>
      <c r="G31" s="52"/>
    </row>
    <row r="32" spans="1:7" s="36" customFormat="1" ht="12.75" customHeight="1" hidden="1">
      <c r="A32" s="46" t="s">
        <v>30</v>
      </c>
      <c r="B32" s="49">
        <v>4120</v>
      </c>
      <c r="C32" s="50" t="s">
        <v>10</v>
      </c>
      <c r="D32" s="51"/>
      <c r="E32" s="52"/>
      <c r="F32" s="51"/>
      <c r="G32" s="52"/>
    </row>
    <row r="33" spans="1:7" s="36" customFormat="1" ht="12.75" customHeight="1" hidden="1">
      <c r="A33" s="46" t="s">
        <v>30</v>
      </c>
      <c r="B33" s="49">
        <v>4130</v>
      </c>
      <c r="C33" s="50" t="s">
        <v>19</v>
      </c>
      <c r="D33" s="51"/>
      <c r="E33" s="52"/>
      <c r="F33" s="51"/>
      <c r="G33" s="52"/>
    </row>
    <row r="34" spans="1:7" s="36" customFormat="1" ht="12.75" customHeight="1" hidden="1">
      <c r="A34" s="46" t="s">
        <v>30</v>
      </c>
      <c r="B34" s="49">
        <v>4140</v>
      </c>
      <c r="C34" s="50" t="s">
        <v>32</v>
      </c>
      <c r="D34" s="51"/>
      <c r="E34" s="52"/>
      <c r="F34" s="51"/>
      <c r="G34" s="52"/>
    </row>
    <row r="35" spans="1:7" s="36" customFormat="1" ht="12.75" customHeight="1" hidden="1">
      <c r="A35" s="46" t="s">
        <v>30</v>
      </c>
      <c r="B35" s="49">
        <v>4170</v>
      </c>
      <c r="C35" s="50" t="s">
        <v>36</v>
      </c>
      <c r="D35" s="51"/>
      <c r="E35" s="52"/>
      <c r="F35" s="51">
        <v>7500</v>
      </c>
      <c r="G35" s="52"/>
    </row>
    <row r="36" spans="1:7" s="36" customFormat="1" ht="12.75" customHeight="1">
      <c r="A36" s="46" t="s">
        <v>30</v>
      </c>
      <c r="B36" s="49">
        <v>4210</v>
      </c>
      <c r="C36" s="50" t="s">
        <v>20</v>
      </c>
      <c r="D36" s="51">
        <v>45000</v>
      </c>
      <c r="E36" s="52"/>
      <c r="F36" s="51">
        <v>26000</v>
      </c>
      <c r="G36" s="52"/>
    </row>
    <row r="37" spans="1:7" s="36" customFormat="1" ht="12.75" customHeight="1" hidden="1">
      <c r="A37" s="46" t="s">
        <v>30</v>
      </c>
      <c r="B37" s="49">
        <v>4220</v>
      </c>
      <c r="C37" s="50" t="s">
        <v>21</v>
      </c>
      <c r="D37" s="51"/>
      <c r="E37" s="52"/>
      <c r="F37" s="51"/>
      <c r="G37" s="52"/>
    </row>
    <row r="38" spans="1:7" s="36" customFormat="1" ht="12.75" customHeight="1" hidden="1">
      <c r="A38" s="46" t="s">
        <v>30</v>
      </c>
      <c r="B38" s="49">
        <v>4240</v>
      </c>
      <c r="C38" s="50" t="s">
        <v>22</v>
      </c>
      <c r="D38" s="51"/>
      <c r="E38" s="52"/>
      <c r="F38" s="51"/>
      <c r="G38" s="52"/>
    </row>
    <row r="39" spans="1:7" s="36" customFormat="1" ht="12.75" customHeight="1" hidden="1">
      <c r="A39" s="46" t="s">
        <v>30</v>
      </c>
      <c r="B39" s="49">
        <v>4260</v>
      </c>
      <c r="C39" s="50" t="s">
        <v>23</v>
      </c>
      <c r="D39" s="51"/>
      <c r="E39" s="52"/>
      <c r="F39" s="51"/>
      <c r="G39" s="52"/>
    </row>
    <row r="40" spans="1:7" s="36" customFormat="1" ht="12.75" customHeight="1" hidden="1">
      <c r="A40" s="46" t="s">
        <v>30</v>
      </c>
      <c r="B40" s="49">
        <v>4270</v>
      </c>
      <c r="C40" s="50" t="s">
        <v>24</v>
      </c>
      <c r="D40" s="51"/>
      <c r="E40" s="52"/>
      <c r="F40" s="51"/>
      <c r="G40" s="52"/>
    </row>
    <row r="41" spans="1:7" s="36" customFormat="1" ht="12.75" customHeight="1" hidden="1">
      <c r="A41" s="46" t="s">
        <v>30</v>
      </c>
      <c r="B41" s="49">
        <v>4280</v>
      </c>
      <c r="C41" s="50" t="s">
        <v>281</v>
      </c>
      <c r="D41" s="51"/>
      <c r="E41" s="52"/>
      <c r="F41" s="51"/>
      <c r="G41" s="52"/>
    </row>
    <row r="42" spans="1:7" s="45" customFormat="1" ht="12.75" customHeight="1">
      <c r="A42" s="46" t="s">
        <v>30</v>
      </c>
      <c r="B42" s="49">
        <v>4300</v>
      </c>
      <c r="C42" s="53" t="s">
        <v>25</v>
      </c>
      <c r="D42" s="42">
        <v>100000</v>
      </c>
      <c r="E42" s="43"/>
      <c r="F42" s="42">
        <v>50000</v>
      </c>
      <c r="G42" s="43"/>
    </row>
    <row r="43" spans="1:7" s="45" customFormat="1" ht="12.75" customHeight="1" hidden="1">
      <c r="A43" s="46" t="s">
        <v>30</v>
      </c>
      <c r="B43" s="49">
        <v>4308</v>
      </c>
      <c r="C43" s="53" t="s">
        <v>25</v>
      </c>
      <c r="D43" s="42"/>
      <c r="E43" s="43"/>
      <c r="F43" s="42"/>
      <c r="G43" s="43"/>
    </row>
    <row r="44" spans="1:7" s="45" customFormat="1" ht="12.75" customHeight="1" hidden="1">
      <c r="A44" s="46" t="s">
        <v>30</v>
      </c>
      <c r="B44" s="49">
        <v>4309</v>
      </c>
      <c r="C44" s="53" t="s">
        <v>25</v>
      </c>
      <c r="D44" s="42"/>
      <c r="E44" s="43"/>
      <c r="F44" s="42"/>
      <c r="G44" s="43"/>
    </row>
    <row r="45" spans="1:7" s="45" customFormat="1" ht="12.75" customHeight="1" hidden="1">
      <c r="A45" s="46" t="s">
        <v>30</v>
      </c>
      <c r="B45" s="49">
        <v>4330</v>
      </c>
      <c r="C45" s="53" t="s">
        <v>37</v>
      </c>
      <c r="D45" s="42"/>
      <c r="E45" s="43"/>
      <c r="F45" s="42"/>
      <c r="G45" s="43"/>
    </row>
    <row r="46" spans="1:7" s="45" customFormat="1" ht="12.75" customHeight="1" hidden="1">
      <c r="A46" s="46" t="s">
        <v>30</v>
      </c>
      <c r="B46" s="49">
        <v>4350</v>
      </c>
      <c r="C46" s="53" t="s">
        <v>40</v>
      </c>
      <c r="D46" s="42"/>
      <c r="E46" s="43"/>
      <c r="F46" s="42"/>
      <c r="G46" s="43"/>
    </row>
    <row r="47" spans="1:7" s="45" customFormat="1" ht="12.75" customHeight="1" hidden="1">
      <c r="A47" s="46" t="s">
        <v>30</v>
      </c>
      <c r="B47" s="49">
        <v>4360</v>
      </c>
      <c r="C47" s="53" t="s">
        <v>265</v>
      </c>
      <c r="D47" s="42"/>
      <c r="E47" s="43"/>
      <c r="F47" s="42"/>
      <c r="G47" s="43"/>
    </row>
    <row r="48" spans="1:7" s="45" customFormat="1" ht="12.75" customHeight="1" hidden="1">
      <c r="A48" s="46" t="s">
        <v>30</v>
      </c>
      <c r="B48" s="49">
        <v>4370</v>
      </c>
      <c r="C48" s="53" t="s">
        <v>266</v>
      </c>
      <c r="D48" s="42"/>
      <c r="E48" s="43"/>
      <c r="F48" s="42"/>
      <c r="G48" s="43"/>
    </row>
    <row r="49" spans="1:7" s="45" customFormat="1" ht="12.75" customHeight="1" hidden="1">
      <c r="A49" s="46" t="s">
        <v>30</v>
      </c>
      <c r="B49" s="49">
        <v>4390</v>
      </c>
      <c r="C49" s="53" t="s">
        <v>267</v>
      </c>
      <c r="D49" s="42"/>
      <c r="E49" s="43"/>
      <c r="F49" s="42"/>
      <c r="G49" s="43"/>
    </row>
    <row r="50" spans="1:7" s="45" customFormat="1" ht="12.75" customHeight="1" hidden="1">
      <c r="A50" s="46" t="s">
        <v>30</v>
      </c>
      <c r="B50" s="49">
        <v>4400</v>
      </c>
      <c r="C50" s="53" t="s">
        <v>268</v>
      </c>
      <c r="D50" s="42"/>
      <c r="E50" s="43"/>
      <c r="F50" s="42"/>
      <c r="G50" s="43"/>
    </row>
    <row r="51" spans="1:7" s="36" customFormat="1" ht="12.75" customHeight="1" hidden="1">
      <c r="A51" s="46" t="s">
        <v>30</v>
      </c>
      <c r="B51" s="49">
        <v>4410</v>
      </c>
      <c r="C51" s="50" t="s">
        <v>6</v>
      </c>
      <c r="D51" s="51"/>
      <c r="E51" s="52"/>
      <c r="F51" s="51"/>
      <c r="G51" s="52"/>
    </row>
    <row r="52" spans="1:7" s="36" customFormat="1" ht="12.75" customHeight="1" hidden="1">
      <c r="A52" s="46" t="s">
        <v>30</v>
      </c>
      <c r="B52" s="49">
        <v>4420</v>
      </c>
      <c r="C52" s="50" t="s">
        <v>7</v>
      </c>
      <c r="D52" s="51"/>
      <c r="E52" s="52"/>
      <c r="F52" s="51">
        <v>4000</v>
      </c>
      <c r="G52" s="52"/>
    </row>
    <row r="53" spans="1:7" s="45" customFormat="1" ht="12.75" customHeight="1" hidden="1">
      <c r="A53" s="46" t="s">
        <v>30</v>
      </c>
      <c r="B53" s="49">
        <v>4430</v>
      </c>
      <c r="C53" s="53" t="s">
        <v>8</v>
      </c>
      <c r="D53" s="42"/>
      <c r="E53" s="43"/>
      <c r="F53" s="42">
        <v>1000</v>
      </c>
      <c r="G53" s="43"/>
    </row>
    <row r="54" spans="1:7" s="36" customFormat="1" ht="12.75" customHeight="1" hidden="1">
      <c r="A54" s="46" t="s">
        <v>30</v>
      </c>
      <c r="B54" s="49">
        <v>4440</v>
      </c>
      <c r="C54" s="50" t="s">
        <v>26</v>
      </c>
      <c r="D54" s="51"/>
      <c r="E54" s="52"/>
      <c r="F54" s="51"/>
      <c r="G54" s="52"/>
    </row>
    <row r="55" spans="1:7" s="36" customFormat="1" ht="12.75" customHeight="1" hidden="1">
      <c r="A55" s="46" t="s">
        <v>30</v>
      </c>
      <c r="B55" s="49">
        <v>4520</v>
      </c>
      <c r="C55" s="94" t="s">
        <v>306</v>
      </c>
      <c r="D55" s="51"/>
      <c r="E55" s="52"/>
      <c r="F55" s="51"/>
      <c r="G55" s="52"/>
    </row>
    <row r="56" spans="1:7" s="36" customFormat="1" ht="12.75" customHeight="1" hidden="1">
      <c r="A56" s="46" t="s">
        <v>30</v>
      </c>
      <c r="B56" s="49">
        <v>4580</v>
      </c>
      <c r="C56" s="50" t="s">
        <v>27</v>
      </c>
      <c r="D56" s="51"/>
      <c r="E56" s="52"/>
      <c r="F56" s="51"/>
      <c r="G56" s="52"/>
    </row>
    <row r="57" spans="1:7" s="36" customFormat="1" ht="12.75" customHeight="1" hidden="1">
      <c r="A57" s="46" t="s">
        <v>30</v>
      </c>
      <c r="B57" s="49">
        <v>4700</v>
      </c>
      <c r="C57" s="54" t="s">
        <v>269</v>
      </c>
      <c r="D57" s="51"/>
      <c r="E57" s="52"/>
      <c r="F57" s="51"/>
      <c r="G57" s="52"/>
    </row>
    <row r="58" spans="1:7" s="45" customFormat="1" ht="24.75" customHeight="1" hidden="1">
      <c r="A58" s="39" t="s">
        <v>30</v>
      </c>
      <c r="B58" s="64">
        <v>4740</v>
      </c>
      <c r="C58" s="55" t="s">
        <v>282</v>
      </c>
      <c r="D58" s="42"/>
      <c r="E58" s="43"/>
      <c r="F58" s="42"/>
      <c r="G58" s="43"/>
    </row>
    <row r="59" spans="1:7" s="45" customFormat="1" ht="12.75" customHeight="1" hidden="1">
      <c r="A59" s="46" t="s">
        <v>30</v>
      </c>
      <c r="B59" s="49">
        <v>4750</v>
      </c>
      <c r="C59" s="55" t="s">
        <v>270</v>
      </c>
      <c r="D59" s="42"/>
      <c r="E59" s="43"/>
      <c r="F59" s="42"/>
      <c r="G59" s="43"/>
    </row>
    <row r="60" spans="1:7" s="36" customFormat="1" ht="12.75" customHeight="1" hidden="1">
      <c r="A60" s="46" t="s">
        <v>30</v>
      </c>
      <c r="B60" s="49">
        <v>4810</v>
      </c>
      <c r="C60" s="50" t="s">
        <v>11</v>
      </c>
      <c r="D60" s="51"/>
      <c r="E60" s="52"/>
      <c r="F60" s="51"/>
      <c r="G60" s="52"/>
    </row>
    <row r="61" spans="1:7" s="36" customFormat="1" ht="12.75" customHeight="1" hidden="1">
      <c r="A61" s="46" t="s">
        <v>30</v>
      </c>
      <c r="B61" s="49">
        <v>6050</v>
      </c>
      <c r="C61" s="50" t="s">
        <v>28</v>
      </c>
      <c r="D61" s="51"/>
      <c r="E61" s="52"/>
      <c r="F61" s="51"/>
      <c r="G61" s="52"/>
    </row>
    <row r="62" spans="1:7" s="36" customFormat="1" ht="12.75" customHeight="1" hidden="1">
      <c r="A62" s="46" t="s">
        <v>30</v>
      </c>
      <c r="B62" s="49">
        <v>6058</v>
      </c>
      <c r="C62" s="50" t="s">
        <v>283</v>
      </c>
      <c r="D62" s="51"/>
      <c r="E62" s="52"/>
      <c r="F62" s="51"/>
      <c r="G62" s="52"/>
    </row>
    <row r="63" spans="1:7" s="36" customFormat="1" ht="12.75" customHeight="1" hidden="1">
      <c r="A63" s="46" t="s">
        <v>30</v>
      </c>
      <c r="B63" s="49">
        <v>6059</v>
      </c>
      <c r="C63" s="50" t="s">
        <v>28</v>
      </c>
      <c r="D63" s="51"/>
      <c r="E63" s="52"/>
      <c r="F63" s="51"/>
      <c r="G63" s="52"/>
    </row>
    <row r="64" spans="1:7" s="36" customFormat="1" ht="12.75" customHeight="1" hidden="1">
      <c r="A64" s="46" t="s">
        <v>30</v>
      </c>
      <c r="B64" s="49">
        <v>6060</v>
      </c>
      <c r="C64" s="50" t="s">
        <v>29</v>
      </c>
      <c r="D64" s="51"/>
      <c r="E64" s="52"/>
      <c r="F64" s="51"/>
      <c r="G64" s="52"/>
    </row>
    <row r="65" spans="1:7" s="36" customFormat="1" ht="12.75" customHeight="1" hidden="1">
      <c r="A65" s="46" t="s">
        <v>30</v>
      </c>
      <c r="B65" s="49">
        <v>6130</v>
      </c>
      <c r="C65" s="50" t="s">
        <v>284</v>
      </c>
      <c r="D65" s="51"/>
      <c r="E65" s="52"/>
      <c r="F65" s="51"/>
      <c r="G65" s="52"/>
    </row>
    <row r="66" spans="1:7" s="45" customFormat="1" ht="37.5" customHeight="1" hidden="1">
      <c r="A66" s="39" t="s">
        <v>30</v>
      </c>
      <c r="B66" s="40">
        <v>6210</v>
      </c>
      <c r="C66" s="41" t="s">
        <v>331</v>
      </c>
      <c r="D66" s="42"/>
      <c r="E66" s="43"/>
      <c r="F66" s="42"/>
      <c r="G66" s="43"/>
    </row>
    <row r="67" spans="1:7" s="45" customFormat="1" ht="37.5" customHeight="1" hidden="1">
      <c r="A67" s="39" t="s">
        <v>30</v>
      </c>
      <c r="B67" s="40">
        <v>6230</v>
      </c>
      <c r="C67" s="41" t="s">
        <v>307</v>
      </c>
      <c r="D67" s="42"/>
      <c r="E67" s="43"/>
      <c r="F67" s="42"/>
      <c r="G67" s="43"/>
    </row>
    <row r="68" spans="1:7" s="45" customFormat="1" ht="37.5" customHeight="1" hidden="1">
      <c r="A68" s="39" t="s">
        <v>30</v>
      </c>
      <c r="B68" s="40">
        <v>6300</v>
      </c>
      <c r="C68" s="41" t="s">
        <v>125</v>
      </c>
      <c r="D68" s="42"/>
      <c r="E68" s="43"/>
      <c r="F68" s="42"/>
      <c r="G68" s="43"/>
    </row>
    <row r="69" spans="1:7" s="45" customFormat="1" ht="37.5" customHeight="1" hidden="1">
      <c r="A69" s="39" t="s">
        <v>30</v>
      </c>
      <c r="B69" s="40">
        <v>6610</v>
      </c>
      <c r="C69" s="41" t="s">
        <v>285</v>
      </c>
      <c r="D69" s="42"/>
      <c r="E69" s="43"/>
      <c r="F69" s="42"/>
      <c r="G69" s="43"/>
    </row>
    <row r="70" spans="1:7" s="45" customFormat="1" ht="37.5" customHeight="1" hidden="1">
      <c r="A70" s="39" t="s">
        <v>30</v>
      </c>
      <c r="B70" s="40">
        <v>6620</v>
      </c>
      <c r="C70" s="41" t="s">
        <v>286</v>
      </c>
      <c r="D70" s="42"/>
      <c r="E70" s="43"/>
      <c r="F70" s="42"/>
      <c r="G70" s="43"/>
    </row>
    <row r="71" spans="1:7" s="45" customFormat="1" ht="37.5" customHeight="1" hidden="1">
      <c r="A71" s="39" t="s">
        <v>30</v>
      </c>
      <c r="B71" s="40">
        <v>6630</v>
      </c>
      <c r="C71" s="41" t="s">
        <v>287</v>
      </c>
      <c r="D71" s="42"/>
      <c r="E71" s="43"/>
      <c r="F71" s="42"/>
      <c r="G71" s="43"/>
    </row>
    <row r="72" spans="1:7" s="36" customFormat="1" ht="12.75" customHeight="1" hidden="1">
      <c r="A72" s="46" t="s">
        <v>30</v>
      </c>
      <c r="B72" s="49">
        <v>8550</v>
      </c>
      <c r="C72" s="50" t="s">
        <v>41</v>
      </c>
      <c r="D72" s="51"/>
      <c r="E72" s="52"/>
      <c r="F72" s="51"/>
      <c r="G72" s="52"/>
    </row>
    <row r="73" spans="1:7" ht="15" customHeight="1">
      <c r="A73" s="56"/>
      <c r="B73" s="56"/>
      <c r="C73" s="57" t="s">
        <v>12</v>
      </c>
      <c r="D73" s="58">
        <f>SUM(D13:D72)</f>
        <v>145000</v>
      </c>
      <c r="E73" s="58">
        <f>SUM(E13:E72)</f>
        <v>0</v>
      </c>
      <c r="F73" s="58">
        <f>SUM(F13:F72)</f>
        <v>88500</v>
      </c>
      <c r="G73" s="58">
        <f>SUM(G13:G72)</f>
        <v>0</v>
      </c>
    </row>
  </sheetData>
  <sheetProtection/>
  <mergeCells count="2">
    <mergeCell ref="D10:E10"/>
    <mergeCell ref="F10:G10"/>
  </mergeCells>
  <printOptions/>
  <pageMargins left="0.75" right="0.75" top="1" bottom="1" header="0.5" footer="0.5"/>
  <pageSetup horizontalDpi="600" verticalDpi="600" orientation="portrait" paperSize="9" scale="5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G74"/>
  <sheetViews>
    <sheetView view="pageBreakPreview" zoomScaleSheetLayoutView="100" zoomScalePageLayoutView="0" workbookViewId="0" topLeftCell="A2">
      <selection activeCell="K73" sqref="K73"/>
    </sheetView>
  </sheetViews>
  <sheetFormatPr defaultColWidth="9.00390625" defaultRowHeight="12.75"/>
  <cols>
    <col min="1" max="1" width="3.875" style="63" customWidth="1"/>
    <col min="2" max="2" width="5.25390625" style="63" customWidth="1"/>
    <col min="3" max="3" width="51.375" style="63" customWidth="1"/>
    <col min="4" max="4" width="11.125" style="63" customWidth="1"/>
    <col min="5" max="5" width="10.75390625" style="63" customWidth="1"/>
    <col min="6" max="6" width="12.125" style="63" hidden="1" customWidth="1"/>
    <col min="7" max="7" width="10.75390625" style="63" hidden="1" customWidth="1"/>
    <col min="8" max="8" width="3.375" style="63" customWidth="1"/>
    <col min="9" max="9" width="2.875" style="63" customWidth="1"/>
    <col min="10" max="10" width="3.875" style="63" customWidth="1"/>
    <col min="11" max="16384" width="9.125" style="63" customWidth="1"/>
  </cols>
  <sheetData>
    <row r="1" s="26" customFormat="1" ht="12.75" hidden="1"/>
    <row r="2" s="26" customFormat="1" ht="12.75">
      <c r="D2" s="34" t="str">
        <f>'010.01008'!D2</f>
        <v>Zał. Nr 2d</v>
      </c>
    </row>
    <row r="3" spans="1:3" s="36" customFormat="1" ht="27.75" customHeight="1">
      <c r="A3" s="35" t="str">
        <f>'010.01008'!A3</f>
        <v>Plan wydatków budżetu na 2014 r.</v>
      </c>
      <c r="B3" s="35"/>
      <c r="C3" s="35"/>
    </row>
    <row r="4" spans="4:5" s="36" customFormat="1" ht="12.75">
      <c r="D4" s="37" t="s">
        <v>135</v>
      </c>
      <c r="E4" s="36">
        <f>'750.75075'!E4+1</f>
        <v>20</v>
      </c>
    </row>
    <row r="5" spans="3:5" s="36" customFormat="1" ht="11.25" customHeight="1" hidden="1">
      <c r="C5" s="18"/>
      <c r="E5" s="36" t="s">
        <v>16</v>
      </c>
    </row>
    <row r="7" spans="1:3" s="36" customFormat="1" ht="12.75">
      <c r="A7" s="18" t="s">
        <v>0</v>
      </c>
      <c r="B7" s="18"/>
      <c r="C7" s="36" t="s">
        <v>58</v>
      </c>
    </row>
    <row r="9" spans="1:3" s="36" customFormat="1" ht="12.75">
      <c r="A9" s="18" t="s">
        <v>1</v>
      </c>
      <c r="B9" s="18"/>
      <c r="C9" s="36" t="s">
        <v>62</v>
      </c>
    </row>
    <row r="10" spans="4:7" s="36" customFormat="1" ht="12.75">
      <c r="D10" s="339" t="s">
        <v>15</v>
      </c>
      <c r="E10" s="339"/>
      <c r="F10" s="338" t="s">
        <v>332</v>
      </c>
      <c r="G10" s="338"/>
    </row>
    <row r="11" spans="4:7" s="36" customFormat="1" ht="12.75">
      <c r="D11" s="18" t="s">
        <v>13</v>
      </c>
      <c r="E11" s="97" t="s">
        <v>14</v>
      </c>
      <c r="F11" s="36" t="s">
        <v>13</v>
      </c>
      <c r="G11" s="38" t="s">
        <v>14</v>
      </c>
    </row>
    <row r="13" spans="1:7" s="45" customFormat="1" ht="37.5" customHeight="1" hidden="1">
      <c r="A13" s="39" t="s">
        <v>30</v>
      </c>
      <c r="B13" s="40">
        <v>2310</v>
      </c>
      <c r="C13" s="41" t="s">
        <v>31</v>
      </c>
      <c r="D13" s="42"/>
      <c r="E13" s="43"/>
      <c r="F13" s="42"/>
      <c r="G13" s="43"/>
    </row>
    <row r="14" spans="1:7" s="45" customFormat="1" ht="37.5" customHeight="1" hidden="1">
      <c r="A14" s="39" t="s">
        <v>30</v>
      </c>
      <c r="B14" s="40">
        <v>2320</v>
      </c>
      <c r="C14" s="41" t="s">
        <v>278</v>
      </c>
      <c r="D14" s="42"/>
      <c r="E14" s="43"/>
      <c r="F14" s="42"/>
      <c r="G14" s="43"/>
    </row>
    <row r="15" spans="1:7" s="45" customFormat="1" ht="37.5" customHeight="1" hidden="1">
      <c r="A15" s="39" t="s">
        <v>30</v>
      </c>
      <c r="B15" s="40">
        <v>2330</v>
      </c>
      <c r="C15" s="41" t="s">
        <v>279</v>
      </c>
      <c r="D15" s="42"/>
      <c r="E15" s="43"/>
      <c r="F15" s="42"/>
      <c r="G15" s="43"/>
    </row>
    <row r="16" spans="1:7" s="45" customFormat="1" ht="12.75" customHeight="1" hidden="1">
      <c r="A16" s="46" t="s">
        <v>30</v>
      </c>
      <c r="B16" s="40">
        <v>2480</v>
      </c>
      <c r="C16" s="41" t="s">
        <v>124</v>
      </c>
      <c r="D16" s="42"/>
      <c r="E16" s="43"/>
      <c r="F16" s="42"/>
      <c r="G16" s="43"/>
    </row>
    <row r="17" spans="1:7" s="45" customFormat="1" ht="12.75" customHeight="1" hidden="1">
      <c r="A17" s="46" t="s">
        <v>30</v>
      </c>
      <c r="B17" s="40">
        <v>2560</v>
      </c>
      <c r="C17" s="41" t="s">
        <v>277</v>
      </c>
      <c r="D17" s="42"/>
      <c r="E17" s="43"/>
      <c r="F17" s="42"/>
      <c r="G17" s="43"/>
    </row>
    <row r="18" spans="1:7" s="45" customFormat="1" ht="12.75" customHeight="1" hidden="1">
      <c r="A18" s="46" t="s">
        <v>30</v>
      </c>
      <c r="B18" s="47">
        <v>2650</v>
      </c>
      <c r="C18" s="41" t="s">
        <v>35</v>
      </c>
      <c r="D18" s="42"/>
      <c r="E18" s="43"/>
      <c r="F18" s="42"/>
      <c r="G18" s="43"/>
    </row>
    <row r="19" spans="1:7" s="45" customFormat="1" ht="22.5" customHeight="1" hidden="1">
      <c r="A19" s="46" t="s">
        <v>30</v>
      </c>
      <c r="B19" s="40">
        <v>2710</v>
      </c>
      <c r="C19" s="41" t="s">
        <v>42</v>
      </c>
      <c r="D19" s="42"/>
      <c r="E19" s="43"/>
      <c r="F19" s="42"/>
      <c r="G19" s="43"/>
    </row>
    <row r="20" spans="1:7" s="45" customFormat="1" ht="25.5" customHeight="1" hidden="1">
      <c r="A20" s="39" t="s">
        <v>30</v>
      </c>
      <c r="B20" s="40">
        <v>2820</v>
      </c>
      <c r="C20" s="48" t="s">
        <v>280</v>
      </c>
      <c r="D20" s="42"/>
      <c r="E20" s="43"/>
      <c r="F20" s="42"/>
      <c r="G20" s="43"/>
    </row>
    <row r="21" spans="1:7" s="45" customFormat="1" ht="37.5" customHeight="1" hidden="1">
      <c r="A21" s="39" t="s">
        <v>30</v>
      </c>
      <c r="B21" s="40">
        <v>2830</v>
      </c>
      <c r="C21" s="48" t="s">
        <v>18</v>
      </c>
      <c r="D21" s="42"/>
      <c r="E21" s="43"/>
      <c r="F21" s="42"/>
      <c r="G21" s="43"/>
    </row>
    <row r="22" spans="1:7" s="45" customFormat="1" ht="12.75" customHeight="1" hidden="1">
      <c r="A22" s="46" t="s">
        <v>30</v>
      </c>
      <c r="B22" s="47">
        <v>2850</v>
      </c>
      <c r="C22" s="48" t="s">
        <v>33</v>
      </c>
      <c r="D22" s="42"/>
      <c r="E22" s="43"/>
      <c r="F22" s="42"/>
      <c r="G22" s="43"/>
    </row>
    <row r="23" spans="1:7" s="45" customFormat="1" ht="12.75" customHeight="1" hidden="1">
      <c r="A23" s="46" t="s">
        <v>30</v>
      </c>
      <c r="B23" s="47">
        <v>3000</v>
      </c>
      <c r="C23" s="48" t="s">
        <v>276</v>
      </c>
      <c r="D23" s="42"/>
      <c r="E23" s="43"/>
      <c r="F23" s="42"/>
      <c r="G23" s="43"/>
    </row>
    <row r="24" spans="1:7" s="36" customFormat="1" ht="12.75" customHeight="1" hidden="1">
      <c r="A24" s="46" t="s">
        <v>30</v>
      </c>
      <c r="B24" s="49">
        <v>3020</v>
      </c>
      <c r="C24" s="50" t="s">
        <v>38</v>
      </c>
      <c r="D24" s="51"/>
      <c r="E24" s="52"/>
      <c r="F24" s="51"/>
      <c r="G24" s="52"/>
    </row>
    <row r="25" spans="1:7" s="36" customFormat="1" ht="12.75" customHeight="1">
      <c r="A25" s="46" t="s">
        <v>30</v>
      </c>
      <c r="B25" s="49">
        <v>3030</v>
      </c>
      <c r="C25" s="50" t="s">
        <v>5</v>
      </c>
      <c r="D25" s="51">
        <v>2700</v>
      </c>
      <c r="E25" s="52"/>
      <c r="F25" s="51"/>
      <c r="G25" s="52"/>
    </row>
    <row r="26" spans="1:7" s="36" customFormat="1" ht="12.75" customHeight="1" hidden="1">
      <c r="A26" s="46" t="s">
        <v>30</v>
      </c>
      <c r="B26" s="49">
        <v>3110</v>
      </c>
      <c r="C26" s="50" t="s">
        <v>4</v>
      </c>
      <c r="D26" s="51"/>
      <c r="E26" s="52"/>
      <c r="F26" s="51"/>
      <c r="G26" s="52"/>
    </row>
    <row r="27" spans="1:7" s="36" customFormat="1" ht="12.75" customHeight="1" hidden="1">
      <c r="A27" s="46" t="s">
        <v>30</v>
      </c>
      <c r="B27" s="49">
        <v>3240</v>
      </c>
      <c r="C27" s="50" t="s">
        <v>39</v>
      </c>
      <c r="D27" s="51"/>
      <c r="E27" s="52"/>
      <c r="F27" s="51"/>
      <c r="G27" s="52"/>
    </row>
    <row r="28" spans="1:7" s="36" customFormat="1" ht="12.75" customHeight="1" hidden="1">
      <c r="A28" s="46" t="s">
        <v>30</v>
      </c>
      <c r="B28" s="49">
        <v>3260</v>
      </c>
      <c r="C28" s="50" t="s">
        <v>305</v>
      </c>
      <c r="D28" s="51"/>
      <c r="E28" s="52"/>
      <c r="F28" s="51"/>
      <c r="G28" s="52"/>
    </row>
    <row r="29" spans="1:7" s="36" customFormat="1" ht="12.75" customHeight="1" hidden="1">
      <c r="A29" s="46" t="s">
        <v>30</v>
      </c>
      <c r="B29" s="49">
        <v>4010</v>
      </c>
      <c r="C29" s="50" t="s">
        <v>2</v>
      </c>
      <c r="D29" s="51"/>
      <c r="E29" s="52"/>
      <c r="F29" s="51"/>
      <c r="G29" s="52"/>
    </row>
    <row r="30" spans="1:7" s="36" customFormat="1" ht="12.75" customHeight="1" hidden="1">
      <c r="A30" s="46" t="s">
        <v>30</v>
      </c>
      <c r="B30" s="49">
        <v>4040</v>
      </c>
      <c r="C30" s="50" t="s">
        <v>3</v>
      </c>
      <c r="D30" s="51"/>
      <c r="E30" s="52"/>
      <c r="F30" s="51"/>
      <c r="G30" s="52"/>
    </row>
    <row r="31" spans="1:7" s="36" customFormat="1" ht="12.75" customHeight="1" hidden="1">
      <c r="A31" s="46" t="s">
        <v>30</v>
      </c>
      <c r="B31" s="49">
        <v>4110</v>
      </c>
      <c r="C31" s="50" t="s">
        <v>9</v>
      </c>
      <c r="D31" s="51"/>
      <c r="E31" s="52"/>
      <c r="F31" s="51"/>
      <c r="G31" s="52"/>
    </row>
    <row r="32" spans="1:7" s="36" customFormat="1" ht="12.75" customHeight="1" hidden="1">
      <c r="A32" s="46" t="s">
        <v>30</v>
      </c>
      <c r="B32" s="49">
        <v>4120</v>
      </c>
      <c r="C32" s="50" t="s">
        <v>10</v>
      </c>
      <c r="D32" s="51"/>
      <c r="E32" s="52"/>
      <c r="F32" s="51"/>
      <c r="G32" s="52"/>
    </row>
    <row r="33" spans="1:7" s="36" customFormat="1" ht="12.75" customHeight="1" hidden="1">
      <c r="A33" s="46" t="s">
        <v>30</v>
      </c>
      <c r="B33" s="49">
        <v>4130</v>
      </c>
      <c r="C33" s="50" t="s">
        <v>19</v>
      </c>
      <c r="D33" s="51"/>
      <c r="E33" s="52"/>
      <c r="F33" s="51"/>
      <c r="G33" s="52"/>
    </row>
    <row r="34" spans="1:7" s="36" customFormat="1" ht="12.75" customHeight="1" hidden="1">
      <c r="A34" s="46" t="s">
        <v>30</v>
      </c>
      <c r="B34" s="49">
        <v>4140</v>
      </c>
      <c r="C34" s="50" t="s">
        <v>32</v>
      </c>
      <c r="D34" s="51"/>
      <c r="E34" s="52"/>
      <c r="F34" s="51"/>
      <c r="G34" s="52"/>
    </row>
    <row r="35" spans="1:7" s="36" customFormat="1" ht="12.75" customHeight="1">
      <c r="A35" s="46" t="s">
        <v>30</v>
      </c>
      <c r="B35" s="49">
        <v>4170</v>
      </c>
      <c r="C35" s="50" t="s">
        <v>36</v>
      </c>
      <c r="D35" s="51">
        <v>1000</v>
      </c>
      <c r="E35" s="52"/>
      <c r="F35" s="51"/>
      <c r="G35" s="52"/>
    </row>
    <row r="36" spans="1:7" s="36" customFormat="1" ht="12.75" customHeight="1">
      <c r="A36" s="46" t="s">
        <v>30</v>
      </c>
      <c r="B36" s="49">
        <v>4210</v>
      </c>
      <c r="C36" s="50" t="s">
        <v>20</v>
      </c>
      <c r="D36" s="51">
        <v>119100</v>
      </c>
      <c r="E36" s="52"/>
      <c r="F36" s="51">
        <v>72750</v>
      </c>
      <c r="G36" s="52"/>
    </row>
    <row r="37" spans="1:7" s="36" customFormat="1" ht="12.75" customHeight="1" hidden="1">
      <c r="A37" s="46" t="s">
        <v>30</v>
      </c>
      <c r="B37" s="49">
        <v>4220</v>
      </c>
      <c r="C37" s="50" t="s">
        <v>21</v>
      </c>
      <c r="D37" s="51"/>
      <c r="E37" s="52"/>
      <c r="F37" s="51"/>
      <c r="G37" s="52"/>
    </row>
    <row r="38" spans="1:7" s="36" customFormat="1" ht="12.75" customHeight="1" hidden="1">
      <c r="A38" s="46" t="s">
        <v>30</v>
      </c>
      <c r="B38" s="49">
        <v>4240</v>
      </c>
      <c r="C38" s="50" t="s">
        <v>22</v>
      </c>
      <c r="D38" s="51"/>
      <c r="E38" s="52"/>
      <c r="F38" s="51"/>
      <c r="G38" s="52"/>
    </row>
    <row r="39" spans="1:7" s="36" customFormat="1" ht="12.75" customHeight="1">
      <c r="A39" s="46" t="s">
        <v>30</v>
      </c>
      <c r="B39" s="49">
        <v>4260</v>
      </c>
      <c r="C39" s="50" t="s">
        <v>23</v>
      </c>
      <c r="D39" s="51">
        <v>24000</v>
      </c>
      <c r="E39" s="52"/>
      <c r="F39" s="51"/>
      <c r="G39" s="52"/>
    </row>
    <row r="40" spans="1:7" s="36" customFormat="1" ht="12.75" customHeight="1">
      <c r="A40" s="46" t="s">
        <v>30</v>
      </c>
      <c r="B40" s="49">
        <v>4270</v>
      </c>
      <c r="C40" s="50" t="s">
        <v>24</v>
      </c>
      <c r="D40" s="332">
        <v>4000</v>
      </c>
      <c r="E40" s="52"/>
      <c r="F40" s="51"/>
      <c r="G40" s="52"/>
    </row>
    <row r="41" spans="1:7" s="36" customFormat="1" ht="12.75" customHeight="1" hidden="1">
      <c r="A41" s="46" t="s">
        <v>30</v>
      </c>
      <c r="B41" s="49">
        <v>4280</v>
      </c>
      <c r="C41" s="50" t="s">
        <v>281</v>
      </c>
      <c r="D41" s="51"/>
      <c r="E41" s="52"/>
      <c r="F41" s="51"/>
      <c r="G41" s="52"/>
    </row>
    <row r="42" spans="1:7" s="45" customFormat="1" ht="12.75" customHeight="1" hidden="1">
      <c r="A42" s="46" t="s">
        <v>30</v>
      </c>
      <c r="B42" s="49">
        <v>4300</v>
      </c>
      <c r="C42" s="53" t="s">
        <v>25</v>
      </c>
      <c r="D42" s="42"/>
      <c r="E42" s="43"/>
      <c r="F42" s="42">
        <v>72750</v>
      </c>
      <c r="G42" s="43"/>
    </row>
    <row r="43" spans="1:7" s="45" customFormat="1" ht="12.75" customHeight="1">
      <c r="A43" s="46" t="s">
        <v>30</v>
      </c>
      <c r="B43" s="49">
        <v>4300</v>
      </c>
      <c r="C43" s="53" t="s">
        <v>25</v>
      </c>
      <c r="D43" s="42">
        <v>60000</v>
      </c>
      <c r="E43" s="43"/>
      <c r="F43" s="42"/>
      <c r="G43" s="43"/>
    </row>
    <row r="44" spans="1:7" s="45" customFormat="1" ht="12.75" customHeight="1" hidden="1">
      <c r="A44" s="46" t="s">
        <v>30</v>
      </c>
      <c r="B44" s="49">
        <v>4309</v>
      </c>
      <c r="C44" s="53" t="s">
        <v>25</v>
      </c>
      <c r="D44" s="42"/>
      <c r="E44" s="43"/>
      <c r="F44" s="42"/>
      <c r="G44" s="43"/>
    </row>
    <row r="45" spans="1:7" s="45" customFormat="1" ht="12.75" customHeight="1" hidden="1">
      <c r="A45" s="46" t="s">
        <v>30</v>
      </c>
      <c r="B45" s="49">
        <v>4330</v>
      </c>
      <c r="C45" s="53" t="s">
        <v>37</v>
      </c>
      <c r="D45" s="42"/>
      <c r="E45" s="43"/>
      <c r="F45" s="42"/>
      <c r="G45" s="43"/>
    </row>
    <row r="46" spans="1:7" s="45" customFormat="1" ht="12.75" customHeight="1" hidden="1">
      <c r="A46" s="46" t="s">
        <v>30</v>
      </c>
      <c r="B46" s="49">
        <v>4350</v>
      </c>
      <c r="C46" s="53" t="s">
        <v>40</v>
      </c>
      <c r="D46" s="42"/>
      <c r="E46" s="43"/>
      <c r="F46" s="42"/>
      <c r="G46" s="43"/>
    </row>
    <row r="47" spans="1:7" s="45" customFormat="1" ht="12.75" customHeight="1" hidden="1">
      <c r="A47" s="46" t="s">
        <v>30</v>
      </c>
      <c r="B47" s="49">
        <v>4360</v>
      </c>
      <c r="C47" s="53" t="s">
        <v>265</v>
      </c>
      <c r="D47" s="42"/>
      <c r="E47" s="43"/>
      <c r="F47" s="42"/>
      <c r="G47" s="43"/>
    </row>
    <row r="48" spans="1:7" s="45" customFormat="1" ht="12.75" customHeight="1" hidden="1">
      <c r="A48" s="46" t="s">
        <v>30</v>
      </c>
      <c r="B48" s="49">
        <v>4370</v>
      </c>
      <c r="C48" s="53" t="s">
        <v>266</v>
      </c>
      <c r="D48" s="42"/>
      <c r="E48" s="43"/>
      <c r="F48" s="42"/>
      <c r="G48" s="43"/>
    </row>
    <row r="49" spans="1:7" s="45" customFormat="1" ht="12.75" customHeight="1" hidden="1">
      <c r="A49" s="46" t="s">
        <v>30</v>
      </c>
      <c r="B49" s="49">
        <v>4390</v>
      </c>
      <c r="C49" s="53" t="s">
        <v>267</v>
      </c>
      <c r="D49" s="42"/>
      <c r="E49" s="43"/>
      <c r="F49" s="42"/>
      <c r="G49" s="43"/>
    </row>
    <row r="50" spans="1:7" s="45" customFormat="1" ht="12.75" customHeight="1" hidden="1">
      <c r="A50" s="46" t="s">
        <v>30</v>
      </c>
      <c r="B50" s="49">
        <v>4400</v>
      </c>
      <c r="C50" s="53" t="s">
        <v>268</v>
      </c>
      <c r="D50" s="42"/>
      <c r="E50" s="43"/>
      <c r="F50" s="42"/>
      <c r="G50" s="43"/>
    </row>
    <row r="51" spans="1:7" s="36" customFormat="1" ht="12.75" customHeight="1" hidden="1">
      <c r="A51" s="46" t="s">
        <v>30</v>
      </c>
      <c r="B51" s="49">
        <v>4410</v>
      </c>
      <c r="C51" s="50" t="s">
        <v>6</v>
      </c>
      <c r="D51" s="51"/>
      <c r="E51" s="52"/>
      <c r="F51" s="51"/>
      <c r="G51" s="52"/>
    </row>
    <row r="52" spans="1:7" s="36" customFormat="1" ht="12.75" customHeight="1" hidden="1">
      <c r="A52" s="46" t="s">
        <v>30</v>
      </c>
      <c r="B52" s="49">
        <v>4420</v>
      </c>
      <c r="C52" s="50" t="s">
        <v>7</v>
      </c>
      <c r="D52" s="51"/>
      <c r="E52" s="52"/>
      <c r="F52" s="51"/>
      <c r="G52" s="52"/>
    </row>
    <row r="53" spans="1:7" s="45" customFormat="1" ht="12.75" customHeight="1">
      <c r="A53" s="46" t="s">
        <v>30</v>
      </c>
      <c r="B53" s="49">
        <v>4430</v>
      </c>
      <c r="C53" s="53" t="s">
        <v>8</v>
      </c>
      <c r="D53" s="42">
        <v>200</v>
      </c>
      <c r="E53" s="43"/>
      <c r="F53" s="42"/>
      <c r="G53" s="43"/>
    </row>
    <row r="54" spans="1:7" s="36" customFormat="1" ht="12.75" customHeight="1" hidden="1">
      <c r="A54" s="46" t="s">
        <v>30</v>
      </c>
      <c r="B54" s="49">
        <v>4440</v>
      </c>
      <c r="C54" s="50" t="s">
        <v>26</v>
      </c>
      <c r="D54" s="51"/>
      <c r="E54" s="52"/>
      <c r="F54" s="51"/>
      <c r="G54" s="52"/>
    </row>
    <row r="55" spans="1:7" s="36" customFormat="1" ht="12.75" customHeight="1" hidden="1">
      <c r="A55" s="46" t="s">
        <v>30</v>
      </c>
      <c r="B55" s="49">
        <v>4520</v>
      </c>
      <c r="C55" s="94" t="s">
        <v>306</v>
      </c>
      <c r="D55" s="51"/>
      <c r="E55" s="52"/>
      <c r="F55" s="51"/>
      <c r="G55" s="52"/>
    </row>
    <row r="56" spans="1:7" s="36" customFormat="1" ht="12.75" customHeight="1" hidden="1">
      <c r="A56" s="46" t="s">
        <v>30</v>
      </c>
      <c r="B56" s="49">
        <v>4580</v>
      </c>
      <c r="C56" s="50" t="s">
        <v>27</v>
      </c>
      <c r="D56" s="51"/>
      <c r="E56" s="52"/>
      <c r="F56" s="51"/>
      <c r="G56" s="52"/>
    </row>
    <row r="57" spans="1:7" s="36" customFormat="1" ht="12.75" customHeight="1" hidden="1">
      <c r="A57" s="46" t="s">
        <v>30</v>
      </c>
      <c r="B57" s="49">
        <v>4700</v>
      </c>
      <c r="C57" s="54" t="s">
        <v>269</v>
      </c>
      <c r="D57" s="51"/>
      <c r="E57" s="52"/>
      <c r="F57" s="51"/>
      <c r="G57" s="52"/>
    </row>
    <row r="58" spans="1:7" s="45" customFormat="1" ht="24.75" customHeight="1" hidden="1">
      <c r="A58" s="39" t="s">
        <v>30</v>
      </c>
      <c r="B58" s="64">
        <v>4740</v>
      </c>
      <c r="C58" s="55" t="s">
        <v>282</v>
      </c>
      <c r="D58" s="42"/>
      <c r="E58" s="43"/>
      <c r="F58" s="42"/>
      <c r="G58" s="43"/>
    </row>
    <row r="59" spans="1:7" s="45" customFormat="1" ht="12.75" customHeight="1" hidden="1">
      <c r="A59" s="46" t="s">
        <v>30</v>
      </c>
      <c r="B59" s="49">
        <v>4750</v>
      </c>
      <c r="C59" s="55" t="s">
        <v>270</v>
      </c>
      <c r="D59" s="42"/>
      <c r="E59" s="43"/>
      <c r="F59" s="42"/>
      <c r="G59" s="43"/>
    </row>
    <row r="60" spans="1:7" s="36" customFormat="1" ht="12.75" customHeight="1" hidden="1">
      <c r="A60" s="46" t="s">
        <v>30</v>
      </c>
      <c r="B60" s="49">
        <v>4810</v>
      </c>
      <c r="C60" s="50" t="s">
        <v>11</v>
      </c>
      <c r="D60" s="51"/>
      <c r="E60" s="52"/>
      <c r="F60" s="51"/>
      <c r="G60" s="52"/>
    </row>
    <row r="61" spans="1:7" s="36" customFormat="1" ht="12.75" customHeight="1" hidden="1">
      <c r="A61" s="46" t="s">
        <v>30</v>
      </c>
      <c r="B61" s="49">
        <v>6050</v>
      </c>
      <c r="C61" s="50" t="s">
        <v>28</v>
      </c>
      <c r="D61" s="51"/>
      <c r="E61" s="52"/>
      <c r="F61" s="51"/>
      <c r="G61" s="52"/>
    </row>
    <row r="62" spans="1:7" s="36" customFormat="1" ht="12.75" customHeight="1" hidden="1">
      <c r="A62" s="46" t="s">
        <v>30</v>
      </c>
      <c r="B62" s="49">
        <v>6058</v>
      </c>
      <c r="C62" s="50" t="s">
        <v>283</v>
      </c>
      <c r="D62" s="51"/>
      <c r="E62" s="52"/>
      <c r="F62" s="51"/>
      <c r="G62" s="52"/>
    </row>
    <row r="63" spans="1:7" s="36" customFormat="1" ht="12.75" customHeight="1" hidden="1">
      <c r="A63" s="46" t="s">
        <v>30</v>
      </c>
      <c r="B63" s="49">
        <v>6059</v>
      </c>
      <c r="C63" s="50" t="s">
        <v>28</v>
      </c>
      <c r="D63" s="51"/>
      <c r="E63" s="52"/>
      <c r="F63" s="51"/>
      <c r="G63" s="52"/>
    </row>
    <row r="64" spans="1:7" s="36" customFormat="1" ht="12.75" customHeight="1" hidden="1">
      <c r="A64" s="46" t="s">
        <v>30</v>
      </c>
      <c r="B64" s="49">
        <v>6060</v>
      </c>
      <c r="C64" s="50" t="s">
        <v>29</v>
      </c>
      <c r="D64" s="51"/>
      <c r="E64" s="52"/>
      <c r="F64" s="51"/>
      <c r="G64" s="52"/>
    </row>
    <row r="65" spans="1:7" s="36" customFormat="1" ht="12.75" customHeight="1" hidden="1">
      <c r="A65" s="46" t="s">
        <v>30</v>
      </c>
      <c r="B65" s="49">
        <v>6130</v>
      </c>
      <c r="C65" s="50" t="s">
        <v>284</v>
      </c>
      <c r="D65" s="51"/>
      <c r="E65" s="52"/>
      <c r="F65" s="51"/>
      <c r="G65" s="52"/>
    </row>
    <row r="66" spans="1:7" s="45" customFormat="1" ht="37.5" customHeight="1" hidden="1">
      <c r="A66" s="39" t="s">
        <v>30</v>
      </c>
      <c r="B66" s="40">
        <v>6210</v>
      </c>
      <c r="C66" s="41" t="s">
        <v>331</v>
      </c>
      <c r="D66" s="42"/>
      <c r="E66" s="43"/>
      <c r="F66" s="42"/>
      <c r="G66" s="43"/>
    </row>
    <row r="67" spans="1:7" s="45" customFormat="1" ht="37.5" customHeight="1" hidden="1">
      <c r="A67" s="39" t="s">
        <v>30</v>
      </c>
      <c r="B67" s="40">
        <v>6230</v>
      </c>
      <c r="C67" s="41" t="s">
        <v>307</v>
      </c>
      <c r="D67" s="42"/>
      <c r="E67" s="43"/>
      <c r="F67" s="42"/>
      <c r="G67" s="43"/>
    </row>
    <row r="68" spans="1:7" s="45" customFormat="1" ht="37.5" customHeight="1" hidden="1">
      <c r="A68" s="39" t="s">
        <v>30</v>
      </c>
      <c r="B68" s="40">
        <v>6300</v>
      </c>
      <c r="C68" s="41" t="s">
        <v>125</v>
      </c>
      <c r="D68" s="42"/>
      <c r="E68" s="43"/>
      <c r="F68" s="42"/>
      <c r="G68" s="43"/>
    </row>
    <row r="69" spans="1:7" s="45" customFormat="1" ht="37.5" customHeight="1" hidden="1">
      <c r="A69" s="39" t="s">
        <v>30</v>
      </c>
      <c r="B69" s="40">
        <v>6610</v>
      </c>
      <c r="C69" s="41" t="s">
        <v>285</v>
      </c>
      <c r="D69" s="42"/>
      <c r="E69" s="43"/>
      <c r="F69" s="42"/>
      <c r="G69" s="43"/>
    </row>
    <row r="70" spans="1:7" s="45" customFormat="1" ht="37.5" customHeight="1" hidden="1">
      <c r="A70" s="39" t="s">
        <v>30</v>
      </c>
      <c r="B70" s="40">
        <v>6620</v>
      </c>
      <c r="C70" s="41" t="s">
        <v>286</v>
      </c>
      <c r="D70" s="42"/>
      <c r="E70" s="43"/>
      <c r="F70" s="42"/>
      <c r="G70" s="43"/>
    </row>
    <row r="71" spans="1:7" s="45" customFormat="1" ht="37.5" customHeight="1" hidden="1">
      <c r="A71" s="39" t="s">
        <v>30</v>
      </c>
      <c r="B71" s="40">
        <v>6630</v>
      </c>
      <c r="C71" s="41" t="s">
        <v>287</v>
      </c>
      <c r="D71" s="42"/>
      <c r="E71" s="43"/>
      <c r="F71" s="42"/>
      <c r="G71" s="43"/>
    </row>
    <row r="72" spans="1:7" s="36" customFormat="1" ht="12.75" customHeight="1" hidden="1">
      <c r="A72" s="46" t="s">
        <v>30</v>
      </c>
      <c r="B72" s="49">
        <v>8550</v>
      </c>
      <c r="C72" s="50" t="s">
        <v>41</v>
      </c>
      <c r="D72" s="51"/>
      <c r="E72" s="52"/>
      <c r="F72" s="51"/>
      <c r="G72" s="52"/>
    </row>
    <row r="73" spans="1:7" s="60" customFormat="1" ht="15" customHeight="1">
      <c r="A73" s="56"/>
      <c r="B73" s="56"/>
      <c r="C73" s="57" t="s">
        <v>12</v>
      </c>
      <c r="D73" s="58">
        <f>SUM(D13:D72)</f>
        <v>211000</v>
      </c>
      <c r="E73" s="58">
        <f>SUM(E13:E72)</f>
        <v>0</v>
      </c>
      <c r="F73" s="58">
        <f>SUM(F13:F72)</f>
        <v>145500</v>
      </c>
      <c r="G73" s="58">
        <f>SUM(G13:G72)</f>
        <v>0</v>
      </c>
    </row>
    <row r="74" spans="1:7" ht="24" customHeight="1">
      <c r="A74" s="60"/>
      <c r="B74" s="60"/>
      <c r="C74" s="62" t="s">
        <v>107</v>
      </c>
      <c r="D74" s="72">
        <f>'750,75011'!D73+'750,75022'!D73+'750,75023'!D73+'750.75075'!D73+'750,75095'!D73</f>
        <v>4412713</v>
      </c>
      <c r="E74" s="72">
        <f>'750,75011'!E73+'750,75022'!E73+'750,75023'!E73+'750.75075'!E73+'750,75095'!E73</f>
        <v>46713</v>
      </c>
      <c r="F74" s="72">
        <f>'750,75011'!F73+'750,75022'!F73+'750,75023'!F73+'750.75075'!F73+'750,75095'!F73</f>
        <v>3100124</v>
      </c>
      <c r="G74" s="72">
        <f>'750,75011'!G73+'750,75022'!G73+'750,75023'!G73+'750.75075'!G73+'750,75095'!G73</f>
        <v>39824</v>
      </c>
    </row>
  </sheetData>
  <sheetProtection/>
  <mergeCells count="2">
    <mergeCell ref="D10:E10"/>
    <mergeCell ref="F10:G10"/>
  </mergeCells>
  <printOptions/>
  <pageMargins left="0.75" right="0.75" top="1" bottom="1" header="0.5" footer="0.5"/>
  <pageSetup horizontalDpi="360" verticalDpi="360" orientation="portrait" paperSize="9" scale="58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G74"/>
  <sheetViews>
    <sheetView view="pageBreakPreview" zoomScaleSheetLayoutView="100" zoomScalePageLayoutView="0" workbookViewId="0" topLeftCell="A2">
      <selection activeCell="K88" sqref="K88"/>
    </sheetView>
  </sheetViews>
  <sheetFormatPr defaultColWidth="9.00390625" defaultRowHeight="12.75"/>
  <cols>
    <col min="1" max="1" width="3.875" style="63" customWidth="1"/>
    <col min="2" max="2" width="5.25390625" style="63" customWidth="1"/>
    <col min="3" max="3" width="51.375" style="63" customWidth="1"/>
    <col min="4" max="4" width="11.125" style="63" customWidth="1"/>
    <col min="5" max="5" width="10.75390625" style="63" customWidth="1"/>
    <col min="6" max="6" width="11.125" style="63" hidden="1" customWidth="1"/>
    <col min="7" max="7" width="10.75390625" style="63" hidden="1" customWidth="1"/>
    <col min="8" max="8" width="3.375" style="63" customWidth="1"/>
    <col min="9" max="9" width="2.875" style="63" customWidth="1"/>
    <col min="10" max="10" width="3.875" style="63" customWidth="1"/>
    <col min="11" max="16384" width="9.125" style="63" customWidth="1"/>
  </cols>
  <sheetData>
    <row r="1" s="26" customFormat="1" ht="12.75" hidden="1"/>
    <row r="2" s="26" customFormat="1" ht="12.75">
      <c r="D2" s="34" t="str">
        <f>'010.01008'!D2</f>
        <v>Zał. Nr 2d</v>
      </c>
    </row>
    <row r="3" spans="1:3" s="36" customFormat="1" ht="27.75" customHeight="1">
      <c r="A3" s="35" t="str">
        <f>'010.01008'!A3</f>
        <v>Plan wydatków budżetu na 2014 r.</v>
      </c>
      <c r="B3" s="35"/>
      <c r="C3" s="35"/>
    </row>
    <row r="4" spans="4:5" s="36" customFormat="1" ht="12.75">
      <c r="D4" s="37" t="s">
        <v>135</v>
      </c>
      <c r="E4" s="36">
        <f>'750,75095'!E4+1</f>
        <v>21</v>
      </c>
    </row>
    <row r="5" spans="3:5" s="36" customFormat="1" ht="11.25" customHeight="1" hidden="1">
      <c r="C5" s="18"/>
      <c r="E5" s="36" t="s">
        <v>16</v>
      </c>
    </row>
    <row r="7" spans="1:3" s="36" customFormat="1" ht="12.75">
      <c r="A7" s="18" t="s">
        <v>0</v>
      </c>
      <c r="B7" s="18"/>
      <c r="C7" s="36" t="s">
        <v>63</v>
      </c>
    </row>
    <row r="9" spans="1:3" s="36" customFormat="1" ht="12.75">
      <c r="A9" s="18" t="s">
        <v>1</v>
      </c>
      <c r="B9" s="18"/>
      <c r="C9" s="36" t="s">
        <v>64</v>
      </c>
    </row>
    <row r="10" spans="4:7" s="36" customFormat="1" ht="12.75">
      <c r="D10" s="339" t="s">
        <v>15</v>
      </c>
      <c r="E10" s="339"/>
      <c r="F10" s="338" t="s">
        <v>332</v>
      </c>
      <c r="G10" s="338"/>
    </row>
    <row r="11" spans="4:7" s="36" customFormat="1" ht="12.75">
      <c r="D11" s="18" t="s">
        <v>13</v>
      </c>
      <c r="E11" s="97" t="s">
        <v>14</v>
      </c>
      <c r="F11" s="36" t="s">
        <v>13</v>
      </c>
      <c r="G11" s="38" t="s">
        <v>14</v>
      </c>
    </row>
    <row r="13" spans="1:7" s="45" customFormat="1" ht="37.5" customHeight="1" hidden="1">
      <c r="A13" s="39" t="s">
        <v>30</v>
      </c>
      <c r="B13" s="40">
        <v>2310</v>
      </c>
      <c r="C13" s="41" t="s">
        <v>31</v>
      </c>
      <c r="D13" s="42"/>
      <c r="E13" s="43"/>
      <c r="F13" s="42"/>
      <c r="G13" s="43"/>
    </row>
    <row r="14" spans="1:7" s="45" customFormat="1" ht="37.5" customHeight="1" hidden="1">
      <c r="A14" s="39" t="s">
        <v>30</v>
      </c>
      <c r="B14" s="40">
        <v>2320</v>
      </c>
      <c r="C14" s="41" t="s">
        <v>278</v>
      </c>
      <c r="D14" s="42"/>
      <c r="E14" s="43"/>
      <c r="F14" s="42"/>
      <c r="G14" s="43"/>
    </row>
    <row r="15" spans="1:7" s="45" customFormat="1" ht="37.5" customHeight="1" hidden="1">
      <c r="A15" s="39" t="s">
        <v>30</v>
      </c>
      <c r="B15" s="40">
        <v>2330</v>
      </c>
      <c r="C15" s="41" t="s">
        <v>279</v>
      </c>
      <c r="D15" s="42"/>
      <c r="E15" s="43"/>
      <c r="F15" s="42"/>
      <c r="G15" s="43"/>
    </row>
    <row r="16" spans="1:7" s="45" customFormat="1" ht="12.75" customHeight="1" hidden="1">
      <c r="A16" s="46" t="s">
        <v>30</v>
      </c>
      <c r="B16" s="40">
        <v>2480</v>
      </c>
      <c r="C16" s="41" t="s">
        <v>124</v>
      </c>
      <c r="D16" s="42"/>
      <c r="E16" s="43"/>
      <c r="F16" s="42"/>
      <c r="G16" s="43"/>
    </row>
    <row r="17" spans="1:7" s="45" customFormat="1" ht="12.75" customHeight="1" hidden="1">
      <c r="A17" s="46" t="s">
        <v>30</v>
      </c>
      <c r="B17" s="40">
        <v>2560</v>
      </c>
      <c r="C17" s="41" t="s">
        <v>277</v>
      </c>
      <c r="D17" s="42"/>
      <c r="E17" s="43"/>
      <c r="F17" s="42"/>
      <c r="G17" s="43"/>
    </row>
    <row r="18" spans="1:7" s="45" customFormat="1" ht="12.75" customHeight="1" hidden="1">
      <c r="A18" s="46" t="s">
        <v>30</v>
      </c>
      <c r="B18" s="47">
        <v>2650</v>
      </c>
      <c r="C18" s="41" t="s">
        <v>35</v>
      </c>
      <c r="D18" s="42"/>
      <c r="E18" s="43"/>
      <c r="F18" s="42"/>
      <c r="G18" s="43"/>
    </row>
    <row r="19" spans="1:7" s="45" customFormat="1" ht="22.5" customHeight="1" hidden="1">
      <c r="A19" s="46" t="s">
        <v>30</v>
      </c>
      <c r="B19" s="40">
        <v>2710</v>
      </c>
      <c r="C19" s="41" t="s">
        <v>42</v>
      </c>
      <c r="D19" s="42"/>
      <c r="E19" s="43"/>
      <c r="F19" s="42"/>
      <c r="G19" s="43"/>
    </row>
    <row r="20" spans="1:7" s="45" customFormat="1" ht="25.5" customHeight="1" hidden="1">
      <c r="A20" s="39" t="s">
        <v>30</v>
      </c>
      <c r="B20" s="40">
        <v>2820</v>
      </c>
      <c r="C20" s="48" t="s">
        <v>280</v>
      </c>
      <c r="D20" s="42"/>
      <c r="E20" s="43"/>
      <c r="F20" s="42"/>
      <c r="G20" s="43"/>
    </row>
    <row r="21" spans="1:7" s="45" customFormat="1" ht="37.5" customHeight="1" hidden="1">
      <c r="A21" s="39" t="s">
        <v>30</v>
      </c>
      <c r="B21" s="40">
        <v>2830</v>
      </c>
      <c r="C21" s="48" t="s">
        <v>18</v>
      </c>
      <c r="D21" s="42"/>
      <c r="E21" s="43"/>
      <c r="F21" s="42"/>
      <c r="G21" s="43"/>
    </row>
    <row r="22" spans="1:7" s="45" customFormat="1" ht="12.75" customHeight="1" hidden="1">
      <c r="A22" s="46" t="s">
        <v>30</v>
      </c>
      <c r="B22" s="47">
        <v>2850</v>
      </c>
      <c r="C22" s="48" t="s">
        <v>33</v>
      </c>
      <c r="D22" s="42"/>
      <c r="E22" s="43"/>
      <c r="F22" s="42"/>
      <c r="G22" s="43"/>
    </row>
    <row r="23" spans="1:7" s="45" customFormat="1" ht="12.75" customHeight="1" hidden="1">
      <c r="A23" s="46" t="s">
        <v>30</v>
      </c>
      <c r="B23" s="47">
        <v>3000</v>
      </c>
      <c r="C23" s="48" t="s">
        <v>276</v>
      </c>
      <c r="D23" s="42"/>
      <c r="E23" s="43"/>
      <c r="F23" s="42"/>
      <c r="G23" s="43"/>
    </row>
    <row r="24" spans="1:7" s="36" customFormat="1" ht="12.75" customHeight="1" hidden="1">
      <c r="A24" s="46" t="s">
        <v>30</v>
      </c>
      <c r="B24" s="49">
        <v>3020</v>
      </c>
      <c r="C24" s="50" t="s">
        <v>38</v>
      </c>
      <c r="D24" s="51"/>
      <c r="E24" s="52"/>
      <c r="F24" s="51"/>
      <c r="G24" s="52"/>
    </row>
    <row r="25" spans="1:7" s="36" customFormat="1" ht="12.75" customHeight="1" hidden="1">
      <c r="A25" s="46" t="s">
        <v>30</v>
      </c>
      <c r="B25" s="49">
        <v>3030</v>
      </c>
      <c r="C25" s="50" t="s">
        <v>5</v>
      </c>
      <c r="D25" s="51"/>
      <c r="E25" s="52"/>
      <c r="F25" s="51"/>
      <c r="G25" s="52"/>
    </row>
    <row r="26" spans="1:7" s="36" customFormat="1" ht="12.75" customHeight="1" hidden="1">
      <c r="A26" s="46" t="s">
        <v>30</v>
      </c>
      <c r="B26" s="49">
        <v>3110</v>
      </c>
      <c r="C26" s="50" t="s">
        <v>4</v>
      </c>
      <c r="D26" s="51"/>
      <c r="E26" s="52"/>
      <c r="F26" s="51"/>
      <c r="G26" s="52"/>
    </row>
    <row r="27" spans="1:7" s="36" customFormat="1" ht="12.75" customHeight="1" hidden="1">
      <c r="A27" s="46" t="s">
        <v>30</v>
      </c>
      <c r="B27" s="49">
        <v>3240</v>
      </c>
      <c r="C27" s="50" t="s">
        <v>39</v>
      </c>
      <c r="D27" s="51"/>
      <c r="E27" s="52"/>
      <c r="F27" s="51"/>
      <c r="G27" s="52"/>
    </row>
    <row r="28" spans="1:7" s="36" customFormat="1" ht="12.75" customHeight="1" hidden="1">
      <c r="A28" s="46" t="s">
        <v>30</v>
      </c>
      <c r="B28" s="49">
        <v>3260</v>
      </c>
      <c r="C28" s="50" t="s">
        <v>305</v>
      </c>
      <c r="D28" s="51"/>
      <c r="E28" s="52"/>
      <c r="F28" s="51"/>
      <c r="G28" s="52"/>
    </row>
    <row r="29" spans="1:7" s="36" customFormat="1" ht="12.75" customHeight="1">
      <c r="A29" s="46" t="s">
        <v>30</v>
      </c>
      <c r="B29" s="49">
        <v>4010</v>
      </c>
      <c r="C29" s="50" t="s">
        <v>2</v>
      </c>
      <c r="D29" s="51">
        <v>2516</v>
      </c>
      <c r="E29" s="52">
        <f>D29</f>
        <v>2516</v>
      </c>
      <c r="F29" s="51">
        <v>2542</v>
      </c>
      <c r="G29" s="52">
        <f>F29</f>
        <v>2542</v>
      </c>
    </row>
    <row r="30" spans="1:7" s="36" customFormat="1" ht="12.75" customHeight="1" hidden="1">
      <c r="A30" s="46" t="s">
        <v>30</v>
      </c>
      <c r="B30" s="49">
        <v>4040</v>
      </c>
      <c r="C30" s="50" t="s">
        <v>3</v>
      </c>
      <c r="D30" s="51"/>
      <c r="E30" s="52"/>
      <c r="F30" s="51"/>
      <c r="G30" s="52"/>
    </row>
    <row r="31" spans="1:7" s="36" customFormat="1" ht="12.75" customHeight="1">
      <c r="A31" s="46" t="s">
        <v>30</v>
      </c>
      <c r="B31" s="49">
        <v>4110</v>
      </c>
      <c r="C31" s="50" t="s">
        <v>9</v>
      </c>
      <c r="D31" s="51">
        <v>424</v>
      </c>
      <c r="E31" s="52">
        <f>D31</f>
        <v>424</v>
      </c>
      <c r="F31" s="51">
        <v>396</v>
      </c>
      <c r="G31" s="52">
        <f>F31</f>
        <v>396</v>
      </c>
    </row>
    <row r="32" spans="1:7" s="36" customFormat="1" ht="12.75" customHeight="1">
      <c r="A32" s="46" t="s">
        <v>30</v>
      </c>
      <c r="B32" s="49">
        <v>4120</v>
      </c>
      <c r="C32" s="50" t="s">
        <v>10</v>
      </c>
      <c r="D32" s="51">
        <v>60</v>
      </c>
      <c r="E32" s="52">
        <f>D32</f>
        <v>60</v>
      </c>
      <c r="F32" s="51">
        <v>62</v>
      </c>
      <c r="G32" s="52">
        <f>F32</f>
        <v>62</v>
      </c>
    </row>
    <row r="33" spans="1:7" s="36" customFormat="1" ht="12.75" customHeight="1" hidden="1">
      <c r="A33" s="46" t="s">
        <v>30</v>
      </c>
      <c r="B33" s="49">
        <v>4130</v>
      </c>
      <c r="C33" s="50" t="s">
        <v>19</v>
      </c>
      <c r="D33" s="51"/>
      <c r="E33" s="52"/>
      <c r="F33" s="51"/>
      <c r="G33" s="52"/>
    </row>
    <row r="34" spans="1:7" s="36" customFormat="1" ht="12.75" customHeight="1" hidden="1">
      <c r="A34" s="46" t="s">
        <v>30</v>
      </c>
      <c r="B34" s="49">
        <v>4140</v>
      </c>
      <c r="C34" s="50" t="s">
        <v>32</v>
      </c>
      <c r="D34" s="51"/>
      <c r="E34" s="52"/>
      <c r="F34" s="51"/>
      <c r="G34" s="52"/>
    </row>
    <row r="35" spans="1:7" s="36" customFormat="1" ht="12.75" customHeight="1" hidden="1">
      <c r="A35" s="46" t="s">
        <v>30</v>
      </c>
      <c r="B35" s="49">
        <v>4170</v>
      </c>
      <c r="C35" s="50" t="s">
        <v>36</v>
      </c>
      <c r="D35" s="51"/>
      <c r="E35" s="52"/>
      <c r="F35" s="51"/>
      <c r="G35" s="52"/>
    </row>
    <row r="36" spans="1:7" s="36" customFormat="1" ht="12.75" customHeight="1" hidden="1">
      <c r="A36" s="46" t="s">
        <v>30</v>
      </c>
      <c r="B36" s="49">
        <v>4210</v>
      </c>
      <c r="C36" s="50" t="s">
        <v>20</v>
      </c>
      <c r="D36" s="51"/>
      <c r="E36" s="52"/>
      <c r="F36" s="51"/>
      <c r="G36" s="52"/>
    </row>
    <row r="37" spans="1:7" s="36" customFormat="1" ht="12.75" customHeight="1" hidden="1">
      <c r="A37" s="46" t="s">
        <v>30</v>
      </c>
      <c r="B37" s="49">
        <v>4220</v>
      </c>
      <c r="C37" s="50" t="s">
        <v>21</v>
      </c>
      <c r="D37" s="51"/>
      <c r="E37" s="52"/>
      <c r="F37" s="51"/>
      <c r="G37" s="52"/>
    </row>
    <row r="38" spans="1:7" s="36" customFormat="1" ht="12.75" customHeight="1" hidden="1">
      <c r="A38" s="46" t="s">
        <v>30</v>
      </c>
      <c r="B38" s="49">
        <v>4240</v>
      </c>
      <c r="C38" s="50" t="s">
        <v>22</v>
      </c>
      <c r="D38" s="51"/>
      <c r="E38" s="52"/>
      <c r="F38" s="51"/>
      <c r="G38" s="52"/>
    </row>
    <row r="39" spans="1:7" s="36" customFormat="1" ht="12.75" customHeight="1" hidden="1">
      <c r="A39" s="46" t="s">
        <v>30</v>
      </c>
      <c r="B39" s="49">
        <v>4260</v>
      </c>
      <c r="C39" s="50" t="s">
        <v>23</v>
      </c>
      <c r="D39" s="51"/>
      <c r="E39" s="52"/>
      <c r="F39" s="51"/>
      <c r="G39" s="52"/>
    </row>
    <row r="40" spans="1:7" s="36" customFormat="1" ht="12.75" customHeight="1" hidden="1">
      <c r="A40" s="46" t="s">
        <v>30</v>
      </c>
      <c r="B40" s="49">
        <v>4270</v>
      </c>
      <c r="C40" s="50" t="s">
        <v>24</v>
      </c>
      <c r="D40" s="51"/>
      <c r="E40" s="52"/>
      <c r="F40" s="51"/>
      <c r="G40" s="52"/>
    </row>
    <row r="41" spans="1:7" s="36" customFormat="1" ht="12.75" customHeight="1" hidden="1">
      <c r="A41" s="46" t="s">
        <v>30</v>
      </c>
      <c r="B41" s="49">
        <v>4280</v>
      </c>
      <c r="C41" s="50" t="s">
        <v>281</v>
      </c>
      <c r="D41" s="51"/>
      <c r="E41" s="52"/>
      <c r="F41" s="51"/>
      <c r="G41" s="52"/>
    </row>
    <row r="42" spans="1:7" s="45" customFormat="1" ht="12.75" customHeight="1" hidden="1">
      <c r="A42" s="46" t="s">
        <v>30</v>
      </c>
      <c r="B42" s="49">
        <v>4300</v>
      </c>
      <c r="C42" s="53" t="s">
        <v>25</v>
      </c>
      <c r="D42" s="42"/>
      <c r="E42" s="43"/>
      <c r="F42" s="42"/>
      <c r="G42" s="43"/>
    </row>
    <row r="43" spans="1:7" s="45" customFormat="1" ht="12.75" customHeight="1" hidden="1">
      <c r="A43" s="46" t="s">
        <v>30</v>
      </c>
      <c r="B43" s="49">
        <v>4308</v>
      </c>
      <c r="C43" s="53" t="s">
        <v>25</v>
      </c>
      <c r="D43" s="42"/>
      <c r="E43" s="43"/>
      <c r="F43" s="42"/>
      <c r="G43" s="43"/>
    </row>
    <row r="44" spans="1:7" s="45" customFormat="1" ht="12.75" customHeight="1" hidden="1">
      <c r="A44" s="46" t="s">
        <v>30</v>
      </c>
      <c r="B44" s="49">
        <v>4309</v>
      </c>
      <c r="C44" s="53" t="s">
        <v>25</v>
      </c>
      <c r="D44" s="42"/>
      <c r="E44" s="43"/>
      <c r="F44" s="42"/>
      <c r="G44" s="43"/>
    </row>
    <row r="45" spans="1:7" s="45" customFormat="1" ht="12.75" customHeight="1" hidden="1">
      <c r="A45" s="46" t="s">
        <v>30</v>
      </c>
      <c r="B45" s="49">
        <v>4330</v>
      </c>
      <c r="C45" s="53" t="s">
        <v>37</v>
      </c>
      <c r="D45" s="42"/>
      <c r="E45" s="43"/>
      <c r="F45" s="42"/>
      <c r="G45" s="43"/>
    </row>
    <row r="46" spans="1:7" s="45" customFormat="1" ht="12.75" customHeight="1" hidden="1">
      <c r="A46" s="46" t="s">
        <v>30</v>
      </c>
      <c r="B46" s="49">
        <v>4350</v>
      </c>
      <c r="C46" s="53" t="s">
        <v>40</v>
      </c>
      <c r="D46" s="42"/>
      <c r="E46" s="43"/>
      <c r="F46" s="42"/>
      <c r="G46" s="43"/>
    </row>
    <row r="47" spans="1:7" s="45" customFormat="1" ht="12.75" customHeight="1" hidden="1">
      <c r="A47" s="46" t="s">
        <v>30</v>
      </c>
      <c r="B47" s="49">
        <v>4360</v>
      </c>
      <c r="C47" s="53" t="s">
        <v>265</v>
      </c>
      <c r="D47" s="42"/>
      <c r="E47" s="43"/>
      <c r="F47" s="42"/>
      <c r="G47" s="43"/>
    </row>
    <row r="48" spans="1:7" s="45" customFormat="1" ht="12.75" customHeight="1" hidden="1">
      <c r="A48" s="46" t="s">
        <v>30</v>
      </c>
      <c r="B48" s="49">
        <v>4370</v>
      </c>
      <c r="C48" s="53" t="s">
        <v>266</v>
      </c>
      <c r="D48" s="42"/>
      <c r="E48" s="43"/>
      <c r="F48" s="42"/>
      <c r="G48" s="43"/>
    </row>
    <row r="49" spans="1:7" s="45" customFormat="1" ht="12.75" customHeight="1" hidden="1">
      <c r="A49" s="46" t="s">
        <v>30</v>
      </c>
      <c r="B49" s="49">
        <v>4390</v>
      </c>
      <c r="C49" s="53" t="s">
        <v>267</v>
      </c>
      <c r="D49" s="42"/>
      <c r="E49" s="43"/>
      <c r="F49" s="42"/>
      <c r="G49" s="43"/>
    </row>
    <row r="50" spans="1:7" s="45" customFormat="1" ht="12.75" customHeight="1" hidden="1">
      <c r="A50" s="46" t="s">
        <v>30</v>
      </c>
      <c r="B50" s="49">
        <v>4400</v>
      </c>
      <c r="C50" s="53" t="s">
        <v>268</v>
      </c>
      <c r="D50" s="42"/>
      <c r="E50" s="43"/>
      <c r="F50" s="42"/>
      <c r="G50" s="43"/>
    </row>
    <row r="51" spans="1:7" s="36" customFormat="1" ht="12.75" customHeight="1" hidden="1">
      <c r="A51" s="46" t="s">
        <v>30</v>
      </c>
      <c r="B51" s="49">
        <v>4410</v>
      </c>
      <c r="C51" s="50" t="s">
        <v>6</v>
      </c>
      <c r="D51" s="51"/>
      <c r="E51" s="52"/>
      <c r="F51" s="51"/>
      <c r="G51" s="52"/>
    </row>
    <row r="52" spans="1:7" s="36" customFormat="1" ht="12.75" customHeight="1" hidden="1">
      <c r="A52" s="46" t="s">
        <v>30</v>
      </c>
      <c r="B52" s="49">
        <v>4420</v>
      </c>
      <c r="C52" s="50" t="s">
        <v>7</v>
      </c>
      <c r="D52" s="51"/>
      <c r="E52" s="52"/>
      <c r="F52" s="51"/>
      <c r="G52" s="52"/>
    </row>
    <row r="53" spans="1:7" s="45" customFormat="1" ht="12.75" customHeight="1" hidden="1">
      <c r="A53" s="46" t="s">
        <v>30</v>
      </c>
      <c r="B53" s="49">
        <v>4430</v>
      </c>
      <c r="C53" s="53" t="s">
        <v>8</v>
      </c>
      <c r="D53" s="42"/>
      <c r="E53" s="43"/>
      <c r="F53" s="42"/>
      <c r="G53" s="43"/>
    </row>
    <row r="54" spans="1:7" s="36" customFormat="1" ht="12.75" customHeight="1" hidden="1">
      <c r="A54" s="46" t="s">
        <v>30</v>
      </c>
      <c r="B54" s="49">
        <v>4440</v>
      </c>
      <c r="C54" s="50" t="s">
        <v>26</v>
      </c>
      <c r="D54" s="51"/>
      <c r="E54" s="52"/>
      <c r="F54" s="51"/>
      <c r="G54" s="52"/>
    </row>
    <row r="55" spans="1:7" s="36" customFormat="1" ht="12.75" customHeight="1" hidden="1">
      <c r="A55" s="46" t="s">
        <v>30</v>
      </c>
      <c r="B55" s="49">
        <v>4520</v>
      </c>
      <c r="C55" s="94" t="s">
        <v>306</v>
      </c>
      <c r="D55" s="51"/>
      <c r="E55" s="52"/>
      <c r="F55" s="51"/>
      <c r="G55" s="52"/>
    </row>
    <row r="56" spans="1:7" s="36" customFormat="1" ht="12.75" customHeight="1" hidden="1">
      <c r="A56" s="46" t="s">
        <v>30</v>
      </c>
      <c r="B56" s="49">
        <v>4580</v>
      </c>
      <c r="C56" s="50" t="s">
        <v>27</v>
      </c>
      <c r="D56" s="51"/>
      <c r="E56" s="52"/>
      <c r="F56" s="51"/>
      <c r="G56" s="52"/>
    </row>
    <row r="57" spans="1:7" s="36" customFormat="1" ht="12.75" customHeight="1" hidden="1">
      <c r="A57" s="46" t="s">
        <v>30</v>
      </c>
      <c r="B57" s="49">
        <v>4700</v>
      </c>
      <c r="C57" s="54" t="s">
        <v>269</v>
      </c>
      <c r="D57" s="51"/>
      <c r="E57" s="52"/>
      <c r="F57" s="51"/>
      <c r="G57" s="52"/>
    </row>
    <row r="58" spans="1:7" s="45" customFormat="1" ht="24.75" customHeight="1" hidden="1">
      <c r="A58" s="39" t="s">
        <v>30</v>
      </c>
      <c r="B58" s="64">
        <v>4740</v>
      </c>
      <c r="C58" s="55" t="s">
        <v>282</v>
      </c>
      <c r="D58" s="42"/>
      <c r="E58" s="43"/>
      <c r="F58" s="42"/>
      <c r="G58" s="43"/>
    </row>
    <row r="59" spans="1:7" s="45" customFormat="1" ht="12.75" customHeight="1" hidden="1">
      <c r="A59" s="46" t="s">
        <v>30</v>
      </c>
      <c r="B59" s="49">
        <v>4750</v>
      </c>
      <c r="C59" s="55" t="s">
        <v>270</v>
      </c>
      <c r="D59" s="42"/>
      <c r="E59" s="43"/>
      <c r="F59" s="42"/>
      <c r="G59" s="43"/>
    </row>
    <row r="60" spans="1:7" s="36" customFormat="1" ht="12.75" customHeight="1" hidden="1">
      <c r="A60" s="46" t="s">
        <v>30</v>
      </c>
      <c r="B60" s="49">
        <v>4810</v>
      </c>
      <c r="C60" s="50" t="s">
        <v>11</v>
      </c>
      <c r="D60" s="51"/>
      <c r="E60" s="52"/>
      <c r="F60" s="51"/>
      <c r="G60" s="52"/>
    </row>
    <row r="61" spans="1:7" s="36" customFormat="1" ht="12.75" customHeight="1" hidden="1">
      <c r="A61" s="46" t="s">
        <v>30</v>
      </c>
      <c r="B61" s="49">
        <v>6050</v>
      </c>
      <c r="C61" s="50" t="s">
        <v>28</v>
      </c>
      <c r="D61" s="51"/>
      <c r="E61" s="52"/>
      <c r="F61" s="51"/>
      <c r="G61" s="52"/>
    </row>
    <row r="62" spans="1:7" s="36" customFormat="1" ht="12.75" customHeight="1" hidden="1">
      <c r="A62" s="46" t="s">
        <v>30</v>
      </c>
      <c r="B62" s="49">
        <v>6058</v>
      </c>
      <c r="C62" s="50" t="s">
        <v>283</v>
      </c>
      <c r="D62" s="51"/>
      <c r="E62" s="52"/>
      <c r="F62" s="51"/>
      <c r="G62" s="52"/>
    </row>
    <row r="63" spans="1:7" s="36" customFormat="1" ht="12.75" customHeight="1" hidden="1">
      <c r="A63" s="46" t="s">
        <v>30</v>
      </c>
      <c r="B63" s="49">
        <v>6059</v>
      </c>
      <c r="C63" s="50" t="s">
        <v>28</v>
      </c>
      <c r="D63" s="51"/>
      <c r="E63" s="52"/>
      <c r="F63" s="51"/>
      <c r="G63" s="52"/>
    </row>
    <row r="64" spans="1:7" s="36" customFormat="1" ht="12.75" customHeight="1" hidden="1">
      <c r="A64" s="46" t="s">
        <v>30</v>
      </c>
      <c r="B64" s="49">
        <v>6060</v>
      </c>
      <c r="C64" s="50" t="s">
        <v>29</v>
      </c>
      <c r="D64" s="51"/>
      <c r="E64" s="52"/>
      <c r="F64" s="51"/>
      <c r="G64" s="52"/>
    </row>
    <row r="65" spans="1:7" s="36" customFormat="1" ht="12.75" customHeight="1" hidden="1">
      <c r="A65" s="46" t="s">
        <v>30</v>
      </c>
      <c r="B65" s="49">
        <v>6130</v>
      </c>
      <c r="C65" s="50" t="s">
        <v>284</v>
      </c>
      <c r="D65" s="51"/>
      <c r="E65" s="52"/>
      <c r="F65" s="51"/>
      <c r="G65" s="52"/>
    </row>
    <row r="66" spans="1:7" s="45" customFormat="1" ht="37.5" customHeight="1" hidden="1">
      <c r="A66" s="39" t="s">
        <v>30</v>
      </c>
      <c r="B66" s="40">
        <v>6210</v>
      </c>
      <c r="C66" s="41" t="s">
        <v>331</v>
      </c>
      <c r="D66" s="42"/>
      <c r="E66" s="43"/>
      <c r="F66" s="42"/>
      <c r="G66" s="43"/>
    </row>
    <row r="67" spans="1:7" s="45" customFormat="1" ht="37.5" customHeight="1" hidden="1">
      <c r="A67" s="39" t="s">
        <v>30</v>
      </c>
      <c r="B67" s="40">
        <v>6230</v>
      </c>
      <c r="C67" s="41" t="s">
        <v>307</v>
      </c>
      <c r="D67" s="42"/>
      <c r="E67" s="43"/>
      <c r="F67" s="42"/>
      <c r="G67" s="43"/>
    </row>
    <row r="68" spans="1:7" s="45" customFormat="1" ht="37.5" customHeight="1" hidden="1">
      <c r="A68" s="39" t="s">
        <v>30</v>
      </c>
      <c r="B68" s="40">
        <v>6300</v>
      </c>
      <c r="C68" s="41" t="s">
        <v>125</v>
      </c>
      <c r="D68" s="42"/>
      <c r="E68" s="43"/>
      <c r="F68" s="42"/>
      <c r="G68" s="43"/>
    </row>
    <row r="69" spans="1:7" s="45" customFormat="1" ht="37.5" customHeight="1" hidden="1">
      <c r="A69" s="39" t="s">
        <v>30</v>
      </c>
      <c r="B69" s="40">
        <v>6610</v>
      </c>
      <c r="C69" s="41" t="s">
        <v>285</v>
      </c>
      <c r="D69" s="42"/>
      <c r="E69" s="43"/>
      <c r="F69" s="42"/>
      <c r="G69" s="43"/>
    </row>
    <row r="70" spans="1:7" s="45" customFormat="1" ht="37.5" customHeight="1" hidden="1">
      <c r="A70" s="39" t="s">
        <v>30</v>
      </c>
      <c r="B70" s="40">
        <v>6620</v>
      </c>
      <c r="C70" s="41" t="s">
        <v>286</v>
      </c>
      <c r="D70" s="42"/>
      <c r="E70" s="43"/>
      <c r="F70" s="42"/>
      <c r="G70" s="43"/>
    </row>
    <row r="71" spans="1:7" s="45" customFormat="1" ht="37.5" customHeight="1" hidden="1">
      <c r="A71" s="39" t="s">
        <v>30</v>
      </c>
      <c r="B71" s="40">
        <v>6630</v>
      </c>
      <c r="C71" s="41" t="s">
        <v>287</v>
      </c>
      <c r="D71" s="42"/>
      <c r="E71" s="43"/>
      <c r="F71" s="42"/>
      <c r="G71" s="43"/>
    </row>
    <row r="72" spans="1:7" s="36" customFormat="1" ht="12.75" customHeight="1" hidden="1">
      <c r="A72" s="46" t="s">
        <v>30</v>
      </c>
      <c r="B72" s="49">
        <v>8550</v>
      </c>
      <c r="C72" s="50" t="s">
        <v>41</v>
      </c>
      <c r="D72" s="51"/>
      <c r="E72" s="52"/>
      <c r="F72" s="51"/>
      <c r="G72" s="52"/>
    </row>
    <row r="73" spans="1:7" s="60" customFormat="1" ht="15" customHeight="1">
      <c r="A73" s="56"/>
      <c r="B73" s="56"/>
      <c r="C73" s="57" t="s">
        <v>12</v>
      </c>
      <c r="D73" s="58">
        <f>SUM(D13:D72)</f>
        <v>3000</v>
      </c>
      <c r="E73" s="58">
        <f>SUM(E13:E72)</f>
        <v>3000</v>
      </c>
      <c r="F73" s="58">
        <f>SUM(F13:F72)</f>
        <v>3000</v>
      </c>
      <c r="G73" s="58">
        <f>SUM(G13:G72)</f>
        <v>3000</v>
      </c>
    </row>
    <row r="74" spans="1:7" ht="24" customHeight="1">
      <c r="A74" s="60"/>
      <c r="B74" s="60"/>
      <c r="C74" s="62" t="s">
        <v>108</v>
      </c>
      <c r="D74" s="72">
        <f>D73</f>
        <v>3000</v>
      </c>
      <c r="E74" s="72">
        <f>E73</f>
        <v>3000</v>
      </c>
      <c r="F74" s="72">
        <f>F73</f>
        <v>3000</v>
      </c>
      <c r="G74" s="72">
        <f>G73</f>
        <v>3000</v>
      </c>
    </row>
  </sheetData>
  <sheetProtection/>
  <mergeCells count="2">
    <mergeCell ref="D10:E10"/>
    <mergeCell ref="F10:G10"/>
  </mergeCells>
  <printOptions/>
  <pageMargins left="0.75" right="0.75" top="1" bottom="1" header="0.5" footer="0.5"/>
  <pageSetup horizontalDpi="360" verticalDpi="360" orientation="portrait" paperSize="9" scale="58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G74"/>
  <sheetViews>
    <sheetView zoomScalePageLayoutView="0" workbookViewId="0" topLeftCell="A2">
      <selection activeCell="E6" sqref="E6"/>
    </sheetView>
  </sheetViews>
  <sheetFormatPr defaultColWidth="9.00390625" defaultRowHeight="12.75"/>
  <cols>
    <col min="1" max="1" width="3.875" style="63" customWidth="1"/>
    <col min="2" max="2" width="5.25390625" style="63" customWidth="1"/>
    <col min="3" max="3" width="51.375" style="63" customWidth="1"/>
    <col min="4" max="4" width="11.125" style="63" customWidth="1"/>
    <col min="5" max="5" width="10.75390625" style="63" customWidth="1"/>
    <col min="6" max="6" width="11.125" style="63" hidden="1" customWidth="1"/>
    <col min="7" max="7" width="10.75390625" style="63" hidden="1" customWidth="1"/>
    <col min="8" max="8" width="3.375" style="63" customWidth="1"/>
    <col min="9" max="9" width="2.875" style="63" customWidth="1"/>
    <col min="10" max="10" width="3.875" style="63" customWidth="1"/>
    <col min="11" max="16384" width="9.125" style="63" customWidth="1"/>
  </cols>
  <sheetData>
    <row r="1" s="26" customFormat="1" ht="12.75" hidden="1"/>
    <row r="2" s="26" customFormat="1" ht="12.75">
      <c r="D2" s="34" t="str">
        <f>'010.01008'!D2</f>
        <v>Zał. Nr 2d</v>
      </c>
    </row>
    <row r="3" spans="1:3" s="36" customFormat="1" ht="27.75" customHeight="1">
      <c r="A3" s="35" t="str">
        <f>'010.01008'!A3</f>
        <v>Plan wydatków budżetu na 2014 r.</v>
      </c>
      <c r="B3" s="35"/>
      <c r="C3" s="35"/>
    </row>
    <row r="4" spans="4:5" s="36" customFormat="1" ht="12.75">
      <c r="D4" s="37" t="s">
        <v>135</v>
      </c>
      <c r="E4" s="36">
        <f>'751,75101'!E4+1</f>
        <v>22</v>
      </c>
    </row>
    <row r="5" spans="3:5" s="36" customFormat="1" ht="11.25" customHeight="1" hidden="1">
      <c r="C5" s="18"/>
      <c r="E5" s="36" t="s">
        <v>16</v>
      </c>
    </row>
    <row r="7" spans="1:3" s="36" customFormat="1" ht="12.75">
      <c r="A7" s="18" t="s">
        <v>0</v>
      </c>
      <c r="B7" s="18"/>
      <c r="C7" t="s">
        <v>513</v>
      </c>
    </row>
    <row r="9" spans="1:3" s="36" customFormat="1" ht="12.75">
      <c r="A9" s="18" t="s">
        <v>1</v>
      </c>
      <c r="B9" s="18"/>
      <c r="C9" t="s">
        <v>514</v>
      </c>
    </row>
    <row r="10" spans="4:7" s="36" customFormat="1" ht="12.75">
      <c r="D10" s="339" t="s">
        <v>15</v>
      </c>
      <c r="E10" s="339"/>
      <c r="F10" s="338" t="s">
        <v>332</v>
      </c>
      <c r="G10" s="338"/>
    </row>
    <row r="11" spans="4:7" s="36" customFormat="1" ht="12.75">
      <c r="D11" s="18" t="s">
        <v>13</v>
      </c>
      <c r="E11" s="97" t="s">
        <v>14</v>
      </c>
      <c r="F11" s="36" t="s">
        <v>13</v>
      </c>
      <c r="G11" s="38" t="s">
        <v>14</v>
      </c>
    </row>
    <row r="13" spans="1:7" s="45" customFormat="1" ht="37.5" customHeight="1" hidden="1">
      <c r="A13" s="39" t="s">
        <v>30</v>
      </c>
      <c r="B13" s="40">
        <v>2310</v>
      </c>
      <c r="C13" s="41" t="s">
        <v>31</v>
      </c>
      <c r="D13" s="42"/>
      <c r="E13" s="43"/>
      <c r="F13" s="42"/>
      <c r="G13" s="43"/>
    </row>
    <row r="14" spans="1:7" s="45" customFormat="1" ht="37.5" customHeight="1" hidden="1">
      <c r="A14" s="39" t="s">
        <v>30</v>
      </c>
      <c r="B14" s="40">
        <v>2320</v>
      </c>
      <c r="C14" s="41" t="s">
        <v>278</v>
      </c>
      <c r="D14" s="42"/>
      <c r="E14" s="43"/>
      <c r="F14" s="42"/>
      <c r="G14" s="43"/>
    </row>
    <row r="15" spans="1:7" s="45" customFormat="1" ht="37.5" customHeight="1" hidden="1">
      <c r="A15" s="39" t="s">
        <v>30</v>
      </c>
      <c r="B15" s="40">
        <v>2330</v>
      </c>
      <c r="C15" s="41" t="s">
        <v>279</v>
      </c>
      <c r="D15" s="42"/>
      <c r="E15" s="43"/>
      <c r="F15" s="42"/>
      <c r="G15" s="43"/>
    </row>
    <row r="16" spans="1:7" s="45" customFormat="1" ht="12.75" customHeight="1" hidden="1">
      <c r="A16" s="46" t="s">
        <v>30</v>
      </c>
      <c r="B16" s="40">
        <v>2480</v>
      </c>
      <c r="C16" s="41" t="s">
        <v>124</v>
      </c>
      <c r="D16" s="42"/>
      <c r="E16" s="43"/>
      <c r="F16" s="42"/>
      <c r="G16" s="43"/>
    </row>
    <row r="17" spans="1:7" s="45" customFormat="1" ht="12.75" customHeight="1" hidden="1">
      <c r="A17" s="46" t="s">
        <v>30</v>
      </c>
      <c r="B17" s="40">
        <v>2560</v>
      </c>
      <c r="C17" s="41" t="s">
        <v>277</v>
      </c>
      <c r="D17" s="42"/>
      <c r="E17" s="43"/>
      <c r="F17" s="42"/>
      <c r="G17" s="43"/>
    </row>
    <row r="18" spans="1:7" s="45" customFormat="1" ht="12.75" customHeight="1" hidden="1">
      <c r="A18" s="46" t="s">
        <v>30</v>
      </c>
      <c r="B18" s="47">
        <v>2650</v>
      </c>
      <c r="C18" s="41" t="s">
        <v>35</v>
      </c>
      <c r="D18" s="42"/>
      <c r="E18" s="43"/>
      <c r="F18" s="42"/>
      <c r="G18" s="43"/>
    </row>
    <row r="19" spans="1:7" s="45" customFormat="1" ht="22.5" customHeight="1" hidden="1">
      <c r="A19" s="46" t="s">
        <v>30</v>
      </c>
      <c r="B19" s="40">
        <v>2710</v>
      </c>
      <c r="C19" s="41" t="s">
        <v>42</v>
      </c>
      <c r="D19" s="42"/>
      <c r="E19" s="43"/>
      <c r="F19" s="42"/>
      <c r="G19" s="43"/>
    </row>
    <row r="20" spans="1:7" s="45" customFormat="1" ht="25.5" customHeight="1" hidden="1">
      <c r="A20" s="39" t="s">
        <v>30</v>
      </c>
      <c r="B20" s="40">
        <v>2820</v>
      </c>
      <c r="C20" s="48" t="s">
        <v>280</v>
      </c>
      <c r="D20" s="42"/>
      <c r="E20" s="43"/>
      <c r="F20" s="42"/>
      <c r="G20" s="43"/>
    </row>
    <row r="21" spans="1:7" s="45" customFormat="1" ht="37.5" customHeight="1" hidden="1">
      <c r="A21" s="39" t="s">
        <v>30</v>
      </c>
      <c r="B21" s="40">
        <v>2830</v>
      </c>
      <c r="C21" s="48" t="s">
        <v>18</v>
      </c>
      <c r="D21" s="42"/>
      <c r="E21" s="43"/>
      <c r="F21" s="42"/>
      <c r="G21" s="43"/>
    </row>
    <row r="22" spans="1:7" s="45" customFormat="1" ht="12.75" customHeight="1" hidden="1">
      <c r="A22" s="46" t="s">
        <v>30</v>
      </c>
      <c r="B22" s="47">
        <v>2850</v>
      </c>
      <c r="C22" s="48" t="s">
        <v>33</v>
      </c>
      <c r="D22" s="42"/>
      <c r="E22" s="43"/>
      <c r="F22" s="42"/>
      <c r="G22" s="43"/>
    </row>
    <row r="23" spans="1:7" s="45" customFormat="1" ht="12.75" customHeight="1" hidden="1">
      <c r="A23" s="46" t="s">
        <v>30</v>
      </c>
      <c r="B23" s="47">
        <v>3000</v>
      </c>
      <c r="C23" s="48" t="s">
        <v>276</v>
      </c>
      <c r="D23" s="42"/>
      <c r="E23" s="43"/>
      <c r="F23" s="42"/>
      <c r="G23" s="43"/>
    </row>
    <row r="24" spans="1:7" s="36" customFormat="1" ht="12.75" customHeight="1" hidden="1">
      <c r="A24" s="46" t="s">
        <v>30</v>
      </c>
      <c r="B24" s="49">
        <v>3020</v>
      </c>
      <c r="C24" s="50" t="s">
        <v>38</v>
      </c>
      <c r="D24" s="51"/>
      <c r="E24" s="52"/>
      <c r="F24" s="51"/>
      <c r="G24" s="52"/>
    </row>
    <row r="25" spans="1:7" s="36" customFormat="1" ht="12.75" customHeight="1" hidden="1">
      <c r="A25" s="46" t="s">
        <v>30</v>
      </c>
      <c r="B25" s="49">
        <v>3030</v>
      </c>
      <c r="C25" s="50" t="s">
        <v>5</v>
      </c>
      <c r="D25" s="51"/>
      <c r="E25" s="52"/>
      <c r="F25" s="51"/>
      <c r="G25" s="52"/>
    </row>
    <row r="26" spans="1:7" s="36" customFormat="1" ht="12.75" customHeight="1" hidden="1">
      <c r="A26" s="46" t="s">
        <v>30</v>
      </c>
      <c r="B26" s="49">
        <v>3110</v>
      </c>
      <c r="C26" s="50" t="s">
        <v>4</v>
      </c>
      <c r="D26" s="51"/>
      <c r="E26" s="52"/>
      <c r="F26" s="51"/>
      <c r="G26" s="52"/>
    </row>
    <row r="27" spans="1:7" s="36" customFormat="1" ht="12.75" customHeight="1" hidden="1">
      <c r="A27" s="46" t="s">
        <v>30</v>
      </c>
      <c r="B27" s="49">
        <v>3240</v>
      </c>
      <c r="C27" s="50" t="s">
        <v>39</v>
      </c>
      <c r="D27" s="51"/>
      <c r="E27" s="52"/>
      <c r="F27" s="51"/>
      <c r="G27" s="52"/>
    </row>
    <row r="28" spans="1:7" s="36" customFormat="1" ht="12.75" customHeight="1" hidden="1">
      <c r="A28" s="46" t="s">
        <v>30</v>
      </c>
      <c r="B28" s="49">
        <v>3260</v>
      </c>
      <c r="C28" s="50" t="s">
        <v>305</v>
      </c>
      <c r="D28" s="51"/>
      <c r="E28" s="52"/>
      <c r="F28" s="51"/>
      <c r="G28" s="52"/>
    </row>
    <row r="29" spans="1:7" s="36" customFormat="1" ht="12.75" customHeight="1" hidden="1">
      <c r="A29" s="46" t="s">
        <v>30</v>
      </c>
      <c r="B29" s="49">
        <v>4010</v>
      </c>
      <c r="C29" s="50" t="s">
        <v>2</v>
      </c>
      <c r="D29" s="51"/>
      <c r="E29" s="52">
        <f>D29</f>
        <v>0</v>
      </c>
      <c r="F29" s="51">
        <v>2542</v>
      </c>
      <c r="G29" s="52">
        <f>F29</f>
        <v>2542</v>
      </c>
    </row>
    <row r="30" spans="1:7" s="36" customFormat="1" ht="12.75" customHeight="1" hidden="1">
      <c r="A30" s="46" t="s">
        <v>30</v>
      </c>
      <c r="B30" s="49">
        <v>4040</v>
      </c>
      <c r="C30" s="50" t="s">
        <v>3</v>
      </c>
      <c r="D30" s="51"/>
      <c r="E30" s="52"/>
      <c r="F30" s="51"/>
      <c r="G30" s="52"/>
    </row>
    <row r="31" spans="1:7" s="36" customFormat="1" ht="12.75" customHeight="1" hidden="1">
      <c r="A31" s="46" t="s">
        <v>30</v>
      </c>
      <c r="B31" s="49">
        <v>4110</v>
      </c>
      <c r="C31" s="50" t="s">
        <v>9</v>
      </c>
      <c r="D31" s="51"/>
      <c r="E31" s="52">
        <f>D31</f>
        <v>0</v>
      </c>
      <c r="F31" s="51">
        <v>396</v>
      </c>
      <c r="G31" s="52">
        <f>F31</f>
        <v>396</v>
      </c>
    </row>
    <row r="32" spans="1:7" s="36" customFormat="1" ht="12.75" customHeight="1" hidden="1">
      <c r="A32" s="46" t="s">
        <v>30</v>
      </c>
      <c r="B32" s="49">
        <v>4120</v>
      </c>
      <c r="C32" s="50" t="s">
        <v>10</v>
      </c>
      <c r="D32" s="51"/>
      <c r="E32" s="52">
        <f>D32</f>
        <v>0</v>
      </c>
      <c r="F32" s="51">
        <v>62</v>
      </c>
      <c r="G32" s="52">
        <f>F32</f>
        <v>62</v>
      </c>
    </row>
    <row r="33" spans="1:7" s="36" customFormat="1" ht="12.75" customHeight="1" hidden="1">
      <c r="A33" s="46" t="s">
        <v>30</v>
      </c>
      <c r="B33" s="49">
        <v>4130</v>
      </c>
      <c r="C33" s="50" t="s">
        <v>19</v>
      </c>
      <c r="D33" s="51"/>
      <c r="E33" s="52">
        <f aca="true" t="shared" si="0" ref="E33:E42">D33</f>
        <v>0</v>
      </c>
      <c r="F33" s="51"/>
      <c r="G33" s="52"/>
    </row>
    <row r="34" spans="1:7" s="36" customFormat="1" ht="12.75" customHeight="1" hidden="1">
      <c r="A34" s="46" t="s">
        <v>30</v>
      </c>
      <c r="B34" s="49">
        <v>4140</v>
      </c>
      <c r="C34" s="50" t="s">
        <v>32</v>
      </c>
      <c r="D34" s="51"/>
      <c r="E34" s="52">
        <f t="shared" si="0"/>
        <v>0</v>
      </c>
      <c r="F34" s="51"/>
      <c r="G34" s="52"/>
    </row>
    <row r="35" spans="1:7" s="36" customFormat="1" ht="12.75" customHeight="1" hidden="1">
      <c r="A35" s="46" t="s">
        <v>30</v>
      </c>
      <c r="B35" s="49">
        <v>4170</v>
      </c>
      <c r="C35" s="50" t="s">
        <v>36</v>
      </c>
      <c r="D35" s="51"/>
      <c r="E35" s="52">
        <f t="shared" si="0"/>
        <v>0</v>
      </c>
      <c r="F35" s="51"/>
      <c r="G35" s="52"/>
    </row>
    <row r="36" spans="1:7" s="36" customFormat="1" ht="12.75" customHeight="1" hidden="1">
      <c r="A36" s="46" t="s">
        <v>30</v>
      </c>
      <c r="B36" s="49">
        <v>4210</v>
      </c>
      <c r="C36" s="50" t="s">
        <v>20</v>
      </c>
      <c r="D36" s="51"/>
      <c r="E36" s="52">
        <f t="shared" si="0"/>
        <v>0</v>
      </c>
      <c r="F36" s="51"/>
      <c r="G36" s="52"/>
    </row>
    <row r="37" spans="1:7" s="36" customFormat="1" ht="12.75" customHeight="1" hidden="1">
      <c r="A37" s="46" t="s">
        <v>30</v>
      </c>
      <c r="B37" s="49">
        <v>4220</v>
      </c>
      <c r="C37" s="50" t="s">
        <v>21</v>
      </c>
      <c r="D37" s="51"/>
      <c r="E37" s="52">
        <f t="shared" si="0"/>
        <v>0</v>
      </c>
      <c r="F37" s="51"/>
      <c r="G37" s="52"/>
    </row>
    <row r="38" spans="1:7" s="36" customFormat="1" ht="12.75" customHeight="1" hidden="1">
      <c r="A38" s="46" t="s">
        <v>30</v>
      </c>
      <c r="B38" s="49">
        <v>4240</v>
      </c>
      <c r="C38" s="50" t="s">
        <v>22</v>
      </c>
      <c r="D38" s="51"/>
      <c r="E38" s="52">
        <f t="shared" si="0"/>
        <v>0</v>
      </c>
      <c r="F38" s="51"/>
      <c r="G38" s="52"/>
    </row>
    <row r="39" spans="1:7" s="36" customFormat="1" ht="12.75" customHeight="1" hidden="1">
      <c r="A39" s="46" t="s">
        <v>30</v>
      </c>
      <c r="B39" s="49">
        <v>4260</v>
      </c>
      <c r="C39" s="50" t="s">
        <v>23</v>
      </c>
      <c r="D39" s="51"/>
      <c r="E39" s="52">
        <f t="shared" si="0"/>
        <v>0</v>
      </c>
      <c r="F39" s="51"/>
      <c r="G39" s="52"/>
    </row>
    <row r="40" spans="1:7" s="36" customFormat="1" ht="12.75" customHeight="1" hidden="1">
      <c r="A40" s="46" t="s">
        <v>30</v>
      </c>
      <c r="B40" s="49">
        <v>4270</v>
      </c>
      <c r="C40" s="50" t="s">
        <v>24</v>
      </c>
      <c r="D40" s="51"/>
      <c r="E40" s="52">
        <f t="shared" si="0"/>
        <v>0</v>
      </c>
      <c r="F40" s="51"/>
      <c r="G40" s="52"/>
    </row>
    <row r="41" spans="1:7" s="36" customFormat="1" ht="12.75" customHeight="1" hidden="1">
      <c r="A41" s="46" t="s">
        <v>30</v>
      </c>
      <c r="B41" s="49">
        <v>4280</v>
      </c>
      <c r="C41" s="50" t="s">
        <v>281</v>
      </c>
      <c r="D41" s="51"/>
      <c r="E41" s="52">
        <f t="shared" si="0"/>
        <v>0</v>
      </c>
      <c r="F41" s="51"/>
      <c r="G41" s="52"/>
    </row>
    <row r="42" spans="1:7" s="45" customFormat="1" ht="12.75" customHeight="1">
      <c r="A42" s="46" t="s">
        <v>30</v>
      </c>
      <c r="B42" s="49">
        <v>4300</v>
      </c>
      <c r="C42" s="53" t="s">
        <v>25</v>
      </c>
      <c r="D42" s="42">
        <v>300</v>
      </c>
      <c r="E42" s="52">
        <f t="shared" si="0"/>
        <v>300</v>
      </c>
      <c r="F42" s="42"/>
      <c r="G42" s="43"/>
    </row>
    <row r="43" spans="1:7" s="45" customFormat="1" ht="12.75" customHeight="1" hidden="1">
      <c r="A43" s="46" t="s">
        <v>30</v>
      </c>
      <c r="B43" s="49">
        <v>4308</v>
      </c>
      <c r="C43" s="53" t="s">
        <v>25</v>
      </c>
      <c r="D43" s="42"/>
      <c r="E43" s="43"/>
      <c r="F43" s="42"/>
      <c r="G43" s="43"/>
    </row>
    <row r="44" spans="1:7" s="45" customFormat="1" ht="12.75" customHeight="1" hidden="1">
      <c r="A44" s="46" t="s">
        <v>30</v>
      </c>
      <c r="B44" s="49">
        <v>4309</v>
      </c>
      <c r="C44" s="53" t="s">
        <v>25</v>
      </c>
      <c r="D44" s="42"/>
      <c r="E44" s="43"/>
      <c r="F44" s="42"/>
      <c r="G44" s="43"/>
    </row>
    <row r="45" spans="1:7" s="45" customFormat="1" ht="12.75" customHeight="1" hidden="1">
      <c r="A45" s="46" t="s">
        <v>30</v>
      </c>
      <c r="B45" s="49">
        <v>4330</v>
      </c>
      <c r="C45" s="53" t="s">
        <v>37</v>
      </c>
      <c r="D45" s="42"/>
      <c r="E45" s="43"/>
      <c r="F45" s="42"/>
      <c r="G45" s="43"/>
    </row>
    <row r="46" spans="1:7" s="45" customFormat="1" ht="12.75" customHeight="1" hidden="1">
      <c r="A46" s="46" t="s">
        <v>30</v>
      </c>
      <c r="B46" s="49">
        <v>4350</v>
      </c>
      <c r="C46" s="53" t="s">
        <v>40</v>
      </c>
      <c r="D46" s="42"/>
      <c r="E46" s="43"/>
      <c r="F46" s="42"/>
      <c r="G46" s="43"/>
    </row>
    <row r="47" spans="1:7" s="45" customFormat="1" ht="12.75" customHeight="1" hidden="1">
      <c r="A47" s="46" t="s">
        <v>30</v>
      </c>
      <c r="B47" s="49">
        <v>4360</v>
      </c>
      <c r="C47" s="53" t="s">
        <v>265</v>
      </c>
      <c r="D47" s="42"/>
      <c r="E47" s="43"/>
      <c r="F47" s="42"/>
      <c r="G47" s="43"/>
    </row>
    <row r="48" spans="1:7" s="45" customFormat="1" ht="12.75" customHeight="1" hidden="1">
      <c r="A48" s="46" t="s">
        <v>30</v>
      </c>
      <c r="B48" s="49">
        <v>4370</v>
      </c>
      <c r="C48" s="53" t="s">
        <v>266</v>
      </c>
      <c r="D48" s="42"/>
      <c r="E48" s="43"/>
      <c r="F48" s="42"/>
      <c r="G48" s="43"/>
    </row>
    <row r="49" spans="1:7" s="45" customFormat="1" ht="12.75" customHeight="1" hidden="1">
      <c r="A49" s="46" t="s">
        <v>30</v>
      </c>
      <c r="B49" s="49">
        <v>4390</v>
      </c>
      <c r="C49" s="53" t="s">
        <v>267</v>
      </c>
      <c r="D49" s="42"/>
      <c r="E49" s="43"/>
      <c r="F49" s="42"/>
      <c r="G49" s="43"/>
    </row>
    <row r="50" spans="1:7" s="45" customFormat="1" ht="12.75" customHeight="1" hidden="1">
      <c r="A50" s="46" t="s">
        <v>30</v>
      </c>
      <c r="B50" s="49">
        <v>4400</v>
      </c>
      <c r="C50" s="53" t="s">
        <v>268</v>
      </c>
      <c r="D50" s="42"/>
      <c r="E50" s="43"/>
      <c r="F50" s="42"/>
      <c r="G50" s="43"/>
    </row>
    <row r="51" spans="1:7" s="36" customFormat="1" ht="12.75" customHeight="1" hidden="1">
      <c r="A51" s="46" t="s">
        <v>30</v>
      </c>
      <c r="B51" s="49">
        <v>4410</v>
      </c>
      <c r="C51" s="50" t="s">
        <v>6</v>
      </c>
      <c r="D51" s="51"/>
      <c r="E51" s="52"/>
      <c r="F51" s="51"/>
      <c r="G51" s="52"/>
    </row>
    <row r="52" spans="1:7" s="36" customFormat="1" ht="12.75" customHeight="1" hidden="1">
      <c r="A52" s="46" t="s">
        <v>30</v>
      </c>
      <c r="B52" s="49">
        <v>4420</v>
      </c>
      <c r="C52" s="50" t="s">
        <v>7</v>
      </c>
      <c r="D52" s="51"/>
      <c r="E52" s="52"/>
      <c r="F52" s="51"/>
      <c r="G52" s="52"/>
    </row>
    <row r="53" spans="1:7" s="45" customFormat="1" ht="12.75" customHeight="1" hidden="1">
      <c r="A53" s="46" t="s">
        <v>30</v>
      </c>
      <c r="B53" s="49">
        <v>4430</v>
      </c>
      <c r="C53" s="53" t="s">
        <v>8</v>
      </c>
      <c r="D53" s="42"/>
      <c r="E53" s="43"/>
      <c r="F53" s="42"/>
      <c r="G53" s="43"/>
    </row>
    <row r="54" spans="1:7" s="36" customFormat="1" ht="12.75" customHeight="1" hidden="1">
      <c r="A54" s="46" t="s">
        <v>30</v>
      </c>
      <c r="B54" s="49">
        <v>4440</v>
      </c>
      <c r="C54" s="50" t="s">
        <v>26</v>
      </c>
      <c r="D54" s="51"/>
      <c r="E54" s="52"/>
      <c r="F54" s="51"/>
      <c r="G54" s="52"/>
    </row>
    <row r="55" spans="1:7" s="36" customFormat="1" ht="12.75" customHeight="1" hidden="1">
      <c r="A55" s="46" t="s">
        <v>30</v>
      </c>
      <c r="B55" s="49">
        <v>4520</v>
      </c>
      <c r="C55" s="94" t="s">
        <v>306</v>
      </c>
      <c r="D55" s="51"/>
      <c r="E55" s="52"/>
      <c r="F55" s="51"/>
      <c r="G55" s="52"/>
    </row>
    <row r="56" spans="1:7" s="36" customFormat="1" ht="12.75" customHeight="1" hidden="1">
      <c r="A56" s="46" t="s">
        <v>30</v>
      </c>
      <c r="B56" s="49">
        <v>4580</v>
      </c>
      <c r="C56" s="50" t="s">
        <v>27</v>
      </c>
      <c r="D56" s="51"/>
      <c r="E56" s="52"/>
      <c r="F56" s="51"/>
      <c r="G56" s="52"/>
    </row>
    <row r="57" spans="1:7" s="36" customFormat="1" ht="12.75" customHeight="1" hidden="1">
      <c r="A57" s="46" t="s">
        <v>30</v>
      </c>
      <c r="B57" s="49">
        <v>4700</v>
      </c>
      <c r="C57" s="54" t="s">
        <v>269</v>
      </c>
      <c r="D57" s="51"/>
      <c r="E57" s="52"/>
      <c r="F57" s="51"/>
      <c r="G57" s="52"/>
    </row>
    <row r="58" spans="1:7" s="45" customFormat="1" ht="24.75" customHeight="1" hidden="1">
      <c r="A58" s="39" t="s">
        <v>30</v>
      </c>
      <c r="B58" s="64">
        <v>4740</v>
      </c>
      <c r="C58" s="55" t="s">
        <v>282</v>
      </c>
      <c r="D58" s="42"/>
      <c r="E58" s="43"/>
      <c r="F58" s="42"/>
      <c r="G58" s="43"/>
    </row>
    <row r="59" spans="1:7" s="45" customFormat="1" ht="12.75" customHeight="1" hidden="1">
      <c r="A59" s="46" t="s">
        <v>30</v>
      </c>
      <c r="B59" s="49">
        <v>4750</v>
      </c>
      <c r="C59" s="55" t="s">
        <v>270</v>
      </c>
      <c r="D59" s="42"/>
      <c r="E59" s="43"/>
      <c r="F59" s="42"/>
      <c r="G59" s="43"/>
    </row>
    <row r="60" spans="1:7" s="36" customFormat="1" ht="12.75" customHeight="1" hidden="1">
      <c r="A60" s="46" t="s">
        <v>30</v>
      </c>
      <c r="B60" s="49">
        <v>4810</v>
      </c>
      <c r="C60" s="50" t="s">
        <v>11</v>
      </c>
      <c r="D60" s="51"/>
      <c r="E60" s="52"/>
      <c r="F60" s="51"/>
      <c r="G60" s="52"/>
    </row>
    <row r="61" spans="1:7" s="36" customFormat="1" ht="12.75" customHeight="1" hidden="1">
      <c r="A61" s="46" t="s">
        <v>30</v>
      </c>
      <c r="B61" s="49">
        <v>6050</v>
      </c>
      <c r="C61" s="50" t="s">
        <v>28</v>
      </c>
      <c r="D61" s="51"/>
      <c r="E61" s="52"/>
      <c r="F61" s="51"/>
      <c r="G61" s="52"/>
    </row>
    <row r="62" spans="1:7" s="36" customFormat="1" ht="12.75" customHeight="1" hidden="1">
      <c r="A62" s="46" t="s">
        <v>30</v>
      </c>
      <c r="B62" s="49">
        <v>6058</v>
      </c>
      <c r="C62" s="50" t="s">
        <v>283</v>
      </c>
      <c r="D62" s="51"/>
      <c r="E62" s="52"/>
      <c r="F62" s="51"/>
      <c r="G62" s="52"/>
    </row>
    <row r="63" spans="1:7" s="36" customFormat="1" ht="12.75" customHeight="1" hidden="1">
      <c r="A63" s="46" t="s">
        <v>30</v>
      </c>
      <c r="B63" s="49">
        <v>6059</v>
      </c>
      <c r="C63" s="50" t="s">
        <v>28</v>
      </c>
      <c r="D63" s="51"/>
      <c r="E63" s="52"/>
      <c r="F63" s="51"/>
      <c r="G63" s="52"/>
    </row>
    <row r="64" spans="1:7" s="36" customFormat="1" ht="12.75" customHeight="1" hidden="1">
      <c r="A64" s="46" t="s">
        <v>30</v>
      </c>
      <c r="B64" s="49">
        <v>6060</v>
      </c>
      <c r="C64" s="50" t="s">
        <v>29</v>
      </c>
      <c r="D64" s="51"/>
      <c r="E64" s="52"/>
      <c r="F64" s="51"/>
      <c r="G64" s="52"/>
    </row>
    <row r="65" spans="1:7" s="36" customFormat="1" ht="12.75" customHeight="1" hidden="1">
      <c r="A65" s="46" t="s">
        <v>30</v>
      </c>
      <c r="B65" s="49">
        <v>6130</v>
      </c>
      <c r="C65" s="50" t="s">
        <v>284</v>
      </c>
      <c r="D65" s="51"/>
      <c r="E65" s="52"/>
      <c r="F65" s="51"/>
      <c r="G65" s="52"/>
    </row>
    <row r="66" spans="1:7" s="45" customFormat="1" ht="37.5" customHeight="1" hidden="1">
      <c r="A66" s="39" t="s">
        <v>30</v>
      </c>
      <c r="B66" s="40">
        <v>6210</v>
      </c>
      <c r="C66" s="41" t="s">
        <v>331</v>
      </c>
      <c r="D66" s="42"/>
      <c r="E66" s="43"/>
      <c r="F66" s="42"/>
      <c r="G66" s="43"/>
    </row>
    <row r="67" spans="1:7" s="45" customFormat="1" ht="37.5" customHeight="1" hidden="1">
      <c r="A67" s="39" t="s">
        <v>30</v>
      </c>
      <c r="B67" s="40">
        <v>6230</v>
      </c>
      <c r="C67" s="41" t="s">
        <v>307</v>
      </c>
      <c r="D67" s="42"/>
      <c r="E67" s="43"/>
      <c r="F67" s="42"/>
      <c r="G67" s="43"/>
    </row>
    <row r="68" spans="1:7" s="45" customFormat="1" ht="37.5" customHeight="1" hidden="1">
      <c r="A68" s="39" t="s">
        <v>30</v>
      </c>
      <c r="B68" s="40">
        <v>6300</v>
      </c>
      <c r="C68" s="41" t="s">
        <v>125</v>
      </c>
      <c r="D68" s="42"/>
      <c r="E68" s="43"/>
      <c r="F68" s="42"/>
      <c r="G68" s="43"/>
    </row>
    <row r="69" spans="1:7" s="45" customFormat="1" ht="37.5" customHeight="1" hidden="1">
      <c r="A69" s="39" t="s">
        <v>30</v>
      </c>
      <c r="B69" s="40">
        <v>6610</v>
      </c>
      <c r="C69" s="41" t="s">
        <v>285</v>
      </c>
      <c r="D69" s="42"/>
      <c r="E69" s="43"/>
      <c r="F69" s="42"/>
      <c r="G69" s="43"/>
    </row>
    <row r="70" spans="1:7" s="45" customFormat="1" ht="37.5" customHeight="1" hidden="1">
      <c r="A70" s="39" t="s">
        <v>30</v>
      </c>
      <c r="B70" s="40">
        <v>6620</v>
      </c>
      <c r="C70" s="41" t="s">
        <v>286</v>
      </c>
      <c r="D70" s="42"/>
      <c r="E70" s="43"/>
      <c r="F70" s="42"/>
      <c r="G70" s="43"/>
    </row>
    <row r="71" spans="1:7" s="45" customFormat="1" ht="37.5" customHeight="1" hidden="1">
      <c r="A71" s="39" t="s">
        <v>30</v>
      </c>
      <c r="B71" s="40">
        <v>6630</v>
      </c>
      <c r="C71" s="41" t="s">
        <v>287</v>
      </c>
      <c r="D71" s="42"/>
      <c r="E71" s="43"/>
      <c r="F71" s="42"/>
      <c r="G71" s="43"/>
    </row>
    <row r="72" spans="1:7" s="36" customFormat="1" ht="12.75" customHeight="1" hidden="1">
      <c r="A72" s="46" t="s">
        <v>30</v>
      </c>
      <c r="B72" s="49">
        <v>8550</v>
      </c>
      <c r="C72" s="50" t="s">
        <v>41</v>
      </c>
      <c r="D72" s="51"/>
      <c r="E72" s="52"/>
      <c r="F72" s="51"/>
      <c r="G72" s="52"/>
    </row>
    <row r="73" spans="1:7" s="60" customFormat="1" ht="15" customHeight="1">
      <c r="A73" s="56"/>
      <c r="B73" s="56"/>
      <c r="C73" s="57" t="s">
        <v>12</v>
      </c>
      <c r="D73" s="58">
        <f>SUM(D13:D72)</f>
        <v>300</v>
      </c>
      <c r="E73" s="58">
        <f>SUM(E13:E72)</f>
        <v>300</v>
      </c>
      <c r="F73" s="58">
        <f>SUM(F13:F72)</f>
        <v>3000</v>
      </c>
      <c r="G73" s="58">
        <f>SUM(G13:G72)</f>
        <v>3000</v>
      </c>
    </row>
    <row r="74" spans="1:7" ht="24" customHeight="1">
      <c r="A74" s="60"/>
      <c r="B74" s="60"/>
      <c r="C74" s="62" t="s">
        <v>515</v>
      </c>
      <c r="D74" s="72">
        <f>D73</f>
        <v>300</v>
      </c>
      <c r="E74" s="72">
        <f>E73</f>
        <v>300</v>
      </c>
      <c r="F74" s="72">
        <f>F73</f>
        <v>3000</v>
      </c>
      <c r="G74" s="72">
        <f>G73</f>
        <v>3000</v>
      </c>
    </row>
  </sheetData>
  <sheetProtection/>
  <mergeCells count="2">
    <mergeCell ref="D10:E10"/>
    <mergeCell ref="F10:G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G73"/>
  <sheetViews>
    <sheetView view="pageBreakPreview" zoomScaleSheetLayoutView="100" zoomScalePageLayoutView="0" workbookViewId="0" topLeftCell="A2">
      <selection activeCell="L79" sqref="L79"/>
    </sheetView>
  </sheetViews>
  <sheetFormatPr defaultColWidth="9.00390625" defaultRowHeight="12.75"/>
  <cols>
    <col min="1" max="1" width="3.875" style="60" customWidth="1"/>
    <col min="2" max="2" width="5.25390625" style="60" customWidth="1"/>
    <col min="3" max="3" width="51.375" style="60" customWidth="1"/>
    <col min="4" max="4" width="11.125" style="60" customWidth="1"/>
    <col min="5" max="5" width="10.75390625" style="60" customWidth="1"/>
    <col min="6" max="6" width="11.125" style="60" hidden="1" customWidth="1"/>
    <col min="7" max="7" width="10.75390625" style="60" hidden="1" customWidth="1"/>
    <col min="8" max="8" width="3.375" style="60" customWidth="1"/>
    <col min="9" max="9" width="2.875" style="60" customWidth="1"/>
    <col min="10" max="10" width="3.875" style="60" customWidth="1"/>
    <col min="11" max="16384" width="9.125" style="60" customWidth="1"/>
  </cols>
  <sheetData>
    <row r="1" s="26" customFormat="1" ht="12.75" hidden="1"/>
    <row r="2" s="26" customFormat="1" ht="12.75">
      <c r="D2" s="34" t="str">
        <f>'010.01008'!D2</f>
        <v>Zał. Nr 2d</v>
      </c>
    </row>
    <row r="3" spans="1:3" s="36" customFormat="1" ht="27.75" customHeight="1">
      <c r="A3" s="35" t="str">
        <f>'010.01008'!A3</f>
        <v>Plan wydatków budżetu na 2014 r.</v>
      </c>
      <c r="B3" s="35"/>
      <c r="C3" s="35"/>
    </row>
    <row r="4" spans="4:5" s="36" customFormat="1" ht="12.75">
      <c r="D4" s="37" t="s">
        <v>135</v>
      </c>
      <c r="E4" s="36">
        <f>'752,75212'!E4+1</f>
        <v>23</v>
      </c>
    </row>
    <row r="5" spans="3:5" s="36" customFormat="1" ht="11.25" customHeight="1" hidden="1">
      <c r="C5" s="18"/>
      <c r="E5" s="36" t="s">
        <v>16</v>
      </c>
    </row>
    <row r="7" spans="1:3" s="36" customFormat="1" ht="12.75">
      <c r="A7" s="18" t="s">
        <v>0</v>
      </c>
      <c r="B7" s="18"/>
      <c r="C7" s="36" t="s">
        <v>65</v>
      </c>
    </row>
    <row r="9" spans="1:3" s="36" customFormat="1" ht="12.75">
      <c r="A9" s="18" t="s">
        <v>1</v>
      </c>
      <c r="B9" s="18"/>
      <c r="C9" t="s">
        <v>326</v>
      </c>
    </row>
    <row r="10" spans="4:7" s="36" customFormat="1" ht="12.75">
      <c r="D10" s="339" t="s">
        <v>15</v>
      </c>
      <c r="E10" s="339"/>
      <c r="F10" s="338" t="s">
        <v>332</v>
      </c>
      <c r="G10" s="338"/>
    </row>
    <row r="11" spans="4:7" s="36" customFormat="1" ht="12.75">
      <c r="D11" s="18" t="s">
        <v>13</v>
      </c>
      <c r="E11" s="97" t="s">
        <v>14</v>
      </c>
      <c r="F11" s="36" t="s">
        <v>13</v>
      </c>
      <c r="G11" s="38" t="s">
        <v>14</v>
      </c>
    </row>
    <row r="13" spans="1:7" s="45" customFormat="1" ht="37.5" customHeight="1" hidden="1">
      <c r="A13" s="39" t="s">
        <v>30</v>
      </c>
      <c r="B13" s="40">
        <v>2310</v>
      </c>
      <c r="C13" s="41" t="s">
        <v>31</v>
      </c>
      <c r="D13" s="42"/>
      <c r="E13" s="43"/>
      <c r="F13" s="42"/>
      <c r="G13" s="43"/>
    </row>
    <row r="14" spans="1:7" s="45" customFormat="1" ht="37.5" customHeight="1" hidden="1">
      <c r="A14" s="39" t="s">
        <v>30</v>
      </c>
      <c r="B14" s="40">
        <v>2320</v>
      </c>
      <c r="C14" s="41" t="s">
        <v>278</v>
      </c>
      <c r="D14" s="42"/>
      <c r="E14" s="43"/>
      <c r="F14" s="42"/>
      <c r="G14" s="43"/>
    </row>
    <row r="15" spans="1:7" s="45" customFormat="1" ht="37.5" customHeight="1" hidden="1">
      <c r="A15" s="39" t="s">
        <v>30</v>
      </c>
      <c r="B15" s="40">
        <v>2330</v>
      </c>
      <c r="C15" s="41" t="s">
        <v>279</v>
      </c>
      <c r="D15" s="42"/>
      <c r="E15" s="43"/>
      <c r="F15" s="42"/>
      <c r="G15" s="43"/>
    </row>
    <row r="16" spans="1:7" s="45" customFormat="1" ht="12.75" customHeight="1" hidden="1">
      <c r="A16" s="46" t="s">
        <v>30</v>
      </c>
      <c r="B16" s="40">
        <v>2480</v>
      </c>
      <c r="C16" s="41" t="s">
        <v>124</v>
      </c>
      <c r="D16" s="42"/>
      <c r="E16" s="43"/>
      <c r="F16" s="42"/>
      <c r="G16" s="43"/>
    </row>
    <row r="17" spans="1:7" s="45" customFormat="1" ht="12.75" customHeight="1" hidden="1">
      <c r="A17" s="46" t="s">
        <v>30</v>
      </c>
      <c r="B17" s="40">
        <v>2560</v>
      </c>
      <c r="C17" s="41" t="s">
        <v>277</v>
      </c>
      <c r="D17" s="42"/>
      <c r="E17" s="43"/>
      <c r="F17" s="42"/>
      <c r="G17" s="43"/>
    </row>
    <row r="18" spans="1:7" s="45" customFormat="1" ht="12.75" customHeight="1" hidden="1">
      <c r="A18" s="46" t="s">
        <v>30</v>
      </c>
      <c r="B18" s="47">
        <v>2650</v>
      </c>
      <c r="C18" s="41" t="s">
        <v>35</v>
      </c>
      <c r="D18" s="42"/>
      <c r="E18" s="43"/>
      <c r="F18" s="42"/>
      <c r="G18" s="43"/>
    </row>
    <row r="19" spans="1:7" s="45" customFormat="1" ht="22.5" customHeight="1" hidden="1">
      <c r="A19" s="46" t="s">
        <v>30</v>
      </c>
      <c r="B19" s="40">
        <v>2710</v>
      </c>
      <c r="C19" s="41" t="s">
        <v>42</v>
      </c>
      <c r="D19" s="42"/>
      <c r="E19" s="43"/>
      <c r="F19" s="42"/>
      <c r="G19" s="43"/>
    </row>
    <row r="20" spans="1:7" s="45" customFormat="1" ht="25.5" customHeight="1" hidden="1">
      <c r="A20" s="39" t="s">
        <v>30</v>
      </c>
      <c r="B20" s="40">
        <v>2820</v>
      </c>
      <c r="C20" s="48" t="s">
        <v>280</v>
      </c>
      <c r="D20" s="42"/>
      <c r="E20" s="43"/>
      <c r="F20" s="42"/>
      <c r="G20" s="43"/>
    </row>
    <row r="21" spans="1:7" s="45" customFormat="1" ht="37.5" customHeight="1" hidden="1">
      <c r="A21" s="39" t="s">
        <v>30</v>
      </c>
      <c r="B21" s="40">
        <v>2830</v>
      </c>
      <c r="C21" s="48" t="s">
        <v>18</v>
      </c>
      <c r="D21" s="42"/>
      <c r="E21" s="43"/>
      <c r="F21" s="42"/>
      <c r="G21" s="43"/>
    </row>
    <row r="22" spans="1:7" s="45" customFormat="1" ht="12.75" customHeight="1" hidden="1">
      <c r="A22" s="46" t="s">
        <v>30</v>
      </c>
      <c r="B22" s="47">
        <v>2850</v>
      </c>
      <c r="C22" s="48" t="s">
        <v>33</v>
      </c>
      <c r="D22" s="42"/>
      <c r="E22" s="43"/>
      <c r="F22" s="42"/>
      <c r="G22" s="43"/>
    </row>
    <row r="23" spans="1:7" s="45" customFormat="1" ht="12.75" customHeight="1">
      <c r="A23" s="46" t="s">
        <v>30</v>
      </c>
      <c r="B23" s="47">
        <v>3000</v>
      </c>
      <c r="C23" s="48" t="s">
        <v>276</v>
      </c>
      <c r="D23" s="42">
        <v>10000</v>
      </c>
      <c r="E23" s="43"/>
      <c r="F23" s="42">
        <v>5000</v>
      </c>
      <c r="G23" s="43"/>
    </row>
    <row r="24" spans="1:7" s="36" customFormat="1" ht="12.75" customHeight="1" hidden="1">
      <c r="A24" s="46" t="s">
        <v>30</v>
      </c>
      <c r="B24" s="49">
        <v>3020</v>
      </c>
      <c r="C24" s="50" t="s">
        <v>38</v>
      </c>
      <c r="D24" s="51"/>
      <c r="E24" s="52"/>
      <c r="F24" s="51"/>
      <c r="G24" s="52"/>
    </row>
    <row r="25" spans="1:7" s="36" customFormat="1" ht="12.75" customHeight="1" hidden="1">
      <c r="A25" s="46" t="s">
        <v>30</v>
      </c>
      <c r="B25" s="49">
        <v>3030</v>
      </c>
      <c r="C25" s="50" t="s">
        <v>5</v>
      </c>
      <c r="D25" s="51"/>
      <c r="E25" s="52"/>
      <c r="F25" s="51"/>
      <c r="G25" s="52"/>
    </row>
    <row r="26" spans="1:7" s="36" customFormat="1" ht="12.75" customHeight="1" hidden="1">
      <c r="A26" s="46" t="s">
        <v>30</v>
      </c>
      <c r="B26" s="49">
        <v>3110</v>
      </c>
      <c r="C26" s="50" t="s">
        <v>4</v>
      </c>
      <c r="D26" s="51"/>
      <c r="E26" s="52"/>
      <c r="F26" s="51"/>
      <c r="G26" s="52"/>
    </row>
    <row r="27" spans="1:7" s="36" customFormat="1" ht="12.75" customHeight="1" hidden="1">
      <c r="A27" s="46" t="s">
        <v>30</v>
      </c>
      <c r="B27" s="49">
        <v>3240</v>
      </c>
      <c r="C27" s="50" t="s">
        <v>39</v>
      </c>
      <c r="D27" s="51"/>
      <c r="E27" s="52"/>
      <c r="F27" s="51"/>
      <c r="G27" s="52"/>
    </row>
    <row r="28" spans="1:7" s="36" customFormat="1" ht="12.75" customHeight="1" hidden="1">
      <c r="A28" s="46" t="s">
        <v>30</v>
      </c>
      <c r="B28" s="49">
        <v>3260</v>
      </c>
      <c r="C28" s="50" t="s">
        <v>305</v>
      </c>
      <c r="D28" s="51"/>
      <c r="E28" s="52"/>
      <c r="F28" s="51"/>
      <c r="G28" s="52"/>
    </row>
    <row r="29" spans="1:7" s="36" customFormat="1" ht="12.75" customHeight="1" hidden="1">
      <c r="A29" s="46" t="s">
        <v>30</v>
      </c>
      <c r="B29" s="49">
        <v>4010</v>
      </c>
      <c r="C29" s="50" t="s">
        <v>2</v>
      </c>
      <c r="D29" s="51"/>
      <c r="E29" s="52"/>
      <c r="F29" s="51"/>
      <c r="G29" s="52"/>
    </row>
    <row r="30" spans="1:7" s="36" customFormat="1" ht="12.75" customHeight="1" hidden="1">
      <c r="A30" s="46" t="s">
        <v>30</v>
      </c>
      <c r="B30" s="49">
        <v>4040</v>
      </c>
      <c r="C30" s="50" t="s">
        <v>3</v>
      </c>
      <c r="D30" s="51"/>
      <c r="E30" s="52"/>
      <c r="F30" s="51"/>
      <c r="G30" s="52"/>
    </row>
    <row r="31" spans="1:7" s="36" customFormat="1" ht="12.75" customHeight="1" hidden="1">
      <c r="A31" s="46" t="s">
        <v>30</v>
      </c>
      <c r="B31" s="49">
        <v>4110</v>
      </c>
      <c r="C31" s="50" t="s">
        <v>9</v>
      </c>
      <c r="D31" s="51"/>
      <c r="E31" s="52"/>
      <c r="F31" s="51"/>
      <c r="G31" s="52"/>
    </row>
    <row r="32" spans="1:7" s="36" customFormat="1" ht="12.75" customHeight="1" hidden="1">
      <c r="A32" s="46" t="s">
        <v>30</v>
      </c>
      <c r="B32" s="49">
        <v>4120</v>
      </c>
      <c r="C32" s="50" t="s">
        <v>10</v>
      </c>
      <c r="D32" s="51"/>
      <c r="E32" s="52"/>
      <c r="F32" s="51"/>
      <c r="G32" s="52"/>
    </row>
    <row r="33" spans="1:7" s="36" customFormat="1" ht="12.75" customHeight="1" hidden="1">
      <c r="A33" s="46" t="s">
        <v>30</v>
      </c>
      <c r="B33" s="49">
        <v>4130</v>
      </c>
      <c r="C33" s="50" t="s">
        <v>19</v>
      </c>
      <c r="D33" s="51"/>
      <c r="E33" s="52"/>
      <c r="F33" s="51"/>
      <c r="G33" s="52"/>
    </row>
    <row r="34" spans="1:7" s="36" customFormat="1" ht="12.75" customHeight="1" hidden="1">
      <c r="A34" s="46" t="s">
        <v>30</v>
      </c>
      <c r="B34" s="49">
        <v>4140</v>
      </c>
      <c r="C34" s="50" t="s">
        <v>32</v>
      </c>
      <c r="D34" s="51"/>
      <c r="E34" s="52"/>
      <c r="F34" s="51"/>
      <c r="G34" s="52"/>
    </row>
    <row r="35" spans="1:7" s="36" customFormat="1" ht="12.75" customHeight="1" hidden="1">
      <c r="A35" s="46" t="s">
        <v>30</v>
      </c>
      <c r="B35" s="49">
        <v>4170</v>
      </c>
      <c r="C35" s="50" t="s">
        <v>36</v>
      </c>
      <c r="D35" s="51"/>
      <c r="E35" s="52"/>
      <c r="F35" s="51"/>
      <c r="G35" s="52"/>
    </row>
    <row r="36" spans="1:7" s="36" customFormat="1" ht="12.75" customHeight="1" hidden="1">
      <c r="A36" s="46" t="s">
        <v>30</v>
      </c>
      <c r="B36" s="49">
        <v>4210</v>
      </c>
      <c r="C36" s="50" t="s">
        <v>20</v>
      </c>
      <c r="D36" s="51"/>
      <c r="E36" s="52"/>
      <c r="F36" s="51"/>
      <c r="G36" s="52"/>
    </row>
    <row r="37" spans="1:7" s="36" customFormat="1" ht="12.75" customHeight="1" hidden="1">
      <c r="A37" s="46" t="s">
        <v>30</v>
      </c>
      <c r="B37" s="49">
        <v>4220</v>
      </c>
      <c r="C37" s="50" t="s">
        <v>21</v>
      </c>
      <c r="D37" s="51"/>
      <c r="E37" s="52"/>
      <c r="F37" s="51"/>
      <c r="G37" s="52"/>
    </row>
    <row r="38" spans="1:7" s="36" customFormat="1" ht="12.75" customHeight="1" hidden="1">
      <c r="A38" s="46" t="s">
        <v>30</v>
      </c>
      <c r="B38" s="49">
        <v>4240</v>
      </c>
      <c r="C38" s="50" t="s">
        <v>22</v>
      </c>
      <c r="D38" s="51"/>
      <c r="E38" s="52"/>
      <c r="F38" s="51"/>
      <c r="G38" s="52"/>
    </row>
    <row r="39" spans="1:7" s="36" customFormat="1" ht="12.75" customHeight="1" hidden="1">
      <c r="A39" s="46" t="s">
        <v>30</v>
      </c>
      <c r="B39" s="49">
        <v>4260</v>
      </c>
      <c r="C39" s="50" t="s">
        <v>23</v>
      </c>
      <c r="D39" s="51"/>
      <c r="E39" s="52"/>
      <c r="F39" s="51"/>
      <c r="G39" s="52"/>
    </row>
    <row r="40" spans="1:7" s="36" customFormat="1" ht="12.75" customHeight="1" hidden="1">
      <c r="A40" s="46" t="s">
        <v>30</v>
      </c>
      <c r="B40" s="49">
        <v>4270</v>
      </c>
      <c r="C40" s="50" t="s">
        <v>24</v>
      </c>
      <c r="D40" s="51"/>
      <c r="E40" s="52"/>
      <c r="F40" s="51"/>
      <c r="G40" s="52"/>
    </row>
    <row r="41" spans="1:7" s="36" customFormat="1" ht="12.75" customHeight="1" hidden="1">
      <c r="A41" s="46" t="s">
        <v>30</v>
      </c>
      <c r="B41" s="49">
        <v>4280</v>
      </c>
      <c r="C41" s="50" t="s">
        <v>281</v>
      </c>
      <c r="D41" s="51"/>
      <c r="E41" s="52"/>
      <c r="F41" s="51"/>
      <c r="G41" s="52"/>
    </row>
    <row r="42" spans="1:7" s="45" customFormat="1" ht="12.75" customHeight="1" hidden="1">
      <c r="A42" s="46" t="s">
        <v>30</v>
      </c>
      <c r="B42" s="49">
        <v>4300</v>
      </c>
      <c r="C42" s="53" t="s">
        <v>25</v>
      </c>
      <c r="D42" s="42"/>
      <c r="E42" s="43"/>
      <c r="F42" s="42"/>
      <c r="G42" s="43"/>
    </row>
    <row r="43" spans="1:7" s="45" customFormat="1" ht="12.75" customHeight="1" hidden="1">
      <c r="A43" s="46" t="s">
        <v>30</v>
      </c>
      <c r="B43" s="49">
        <v>4308</v>
      </c>
      <c r="C43" s="53" t="s">
        <v>25</v>
      </c>
      <c r="D43" s="42"/>
      <c r="E43" s="43"/>
      <c r="F43" s="42"/>
      <c r="G43" s="43"/>
    </row>
    <row r="44" spans="1:7" s="45" customFormat="1" ht="12.75" customHeight="1" hidden="1">
      <c r="A44" s="46" t="s">
        <v>30</v>
      </c>
      <c r="B44" s="49">
        <v>4309</v>
      </c>
      <c r="C44" s="53" t="s">
        <v>25</v>
      </c>
      <c r="D44" s="42"/>
      <c r="E44" s="43"/>
      <c r="F44" s="42"/>
      <c r="G44" s="43"/>
    </row>
    <row r="45" spans="1:7" s="45" customFormat="1" ht="12.75" customHeight="1" hidden="1">
      <c r="A45" s="46" t="s">
        <v>30</v>
      </c>
      <c r="B45" s="49">
        <v>4330</v>
      </c>
      <c r="C45" s="53" t="s">
        <v>37</v>
      </c>
      <c r="D45" s="42"/>
      <c r="E45" s="43"/>
      <c r="F45" s="42"/>
      <c r="G45" s="43"/>
    </row>
    <row r="46" spans="1:7" s="45" customFormat="1" ht="12.75" customHeight="1" hidden="1">
      <c r="A46" s="46" t="s">
        <v>30</v>
      </c>
      <c r="B46" s="49">
        <v>4350</v>
      </c>
      <c r="C46" s="53" t="s">
        <v>40</v>
      </c>
      <c r="D46" s="42"/>
      <c r="E46" s="43"/>
      <c r="F46" s="42"/>
      <c r="G46" s="43"/>
    </row>
    <row r="47" spans="1:7" s="45" customFormat="1" ht="12.75" customHeight="1" hidden="1">
      <c r="A47" s="46" t="s">
        <v>30</v>
      </c>
      <c r="B47" s="49">
        <v>4360</v>
      </c>
      <c r="C47" s="53" t="s">
        <v>265</v>
      </c>
      <c r="D47" s="42"/>
      <c r="E47" s="43"/>
      <c r="F47" s="42"/>
      <c r="G47" s="43"/>
    </row>
    <row r="48" spans="1:7" s="45" customFormat="1" ht="12.75" customHeight="1" hidden="1">
      <c r="A48" s="46" t="s">
        <v>30</v>
      </c>
      <c r="B48" s="49">
        <v>4370</v>
      </c>
      <c r="C48" s="53" t="s">
        <v>266</v>
      </c>
      <c r="D48" s="42"/>
      <c r="E48" s="43"/>
      <c r="F48" s="42"/>
      <c r="G48" s="43"/>
    </row>
    <row r="49" spans="1:7" s="45" customFormat="1" ht="12.75" customHeight="1" hidden="1">
      <c r="A49" s="46" t="s">
        <v>30</v>
      </c>
      <c r="B49" s="49">
        <v>4390</v>
      </c>
      <c r="C49" s="53" t="s">
        <v>267</v>
      </c>
      <c r="D49" s="42"/>
      <c r="E49" s="43"/>
      <c r="F49" s="42"/>
      <c r="G49" s="43"/>
    </row>
    <row r="50" spans="1:7" s="45" customFormat="1" ht="12.75" customHeight="1" hidden="1">
      <c r="A50" s="46" t="s">
        <v>30</v>
      </c>
      <c r="B50" s="49">
        <v>4400</v>
      </c>
      <c r="C50" s="53" t="s">
        <v>268</v>
      </c>
      <c r="D50" s="42"/>
      <c r="E50" s="43"/>
      <c r="F50" s="42"/>
      <c r="G50" s="43"/>
    </row>
    <row r="51" spans="1:7" s="36" customFormat="1" ht="12.75" customHeight="1" hidden="1">
      <c r="A51" s="46" t="s">
        <v>30</v>
      </c>
      <c r="B51" s="49">
        <v>4410</v>
      </c>
      <c r="C51" s="50" t="s">
        <v>6</v>
      </c>
      <c r="D51" s="51"/>
      <c r="E51" s="52"/>
      <c r="F51" s="51"/>
      <c r="G51" s="52"/>
    </row>
    <row r="52" spans="1:7" s="36" customFormat="1" ht="12.75" customHeight="1" hidden="1">
      <c r="A52" s="46" t="s">
        <v>30</v>
      </c>
      <c r="B52" s="49">
        <v>4420</v>
      </c>
      <c r="C52" s="50" t="s">
        <v>7</v>
      </c>
      <c r="D52" s="51"/>
      <c r="E52" s="52"/>
      <c r="F52" s="51"/>
      <c r="G52" s="52"/>
    </row>
    <row r="53" spans="1:7" s="45" customFormat="1" ht="12.75" customHeight="1" hidden="1">
      <c r="A53" s="46" t="s">
        <v>30</v>
      </c>
      <c r="B53" s="49">
        <v>4430</v>
      </c>
      <c r="C53" s="53" t="s">
        <v>8</v>
      </c>
      <c r="D53" s="42"/>
      <c r="E53" s="43"/>
      <c r="F53" s="42"/>
      <c r="G53" s="43"/>
    </row>
    <row r="54" spans="1:7" s="36" customFormat="1" ht="12.75" customHeight="1" hidden="1">
      <c r="A54" s="46" t="s">
        <v>30</v>
      </c>
      <c r="B54" s="49">
        <v>4440</v>
      </c>
      <c r="C54" s="50" t="s">
        <v>26</v>
      </c>
      <c r="D54" s="51"/>
      <c r="E54" s="52"/>
      <c r="F54" s="51"/>
      <c r="G54" s="52"/>
    </row>
    <row r="55" spans="1:7" s="36" customFormat="1" ht="12.75" customHeight="1" hidden="1">
      <c r="A55" s="46" t="s">
        <v>30</v>
      </c>
      <c r="B55" s="49">
        <v>4520</v>
      </c>
      <c r="C55" s="94" t="s">
        <v>306</v>
      </c>
      <c r="D55" s="51"/>
      <c r="E55" s="52"/>
      <c r="F55" s="51"/>
      <c r="G55" s="52"/>
    </row>
    <row r="56" spans="1:7" s="36" customFormat="1" ht="12.75" customHeight="1" hidden="1">
      <c r="A56" s="46" t="s">
        <v>30</v>
      </c>
      <c r="B56" s="49">
        <v>4580</v>
      </c>
      <c r="C56" s="50" t="s">
        <v>27</v>
      </c>
      <c r="D56" s="51"/>
      <c r="E56" s="52"/>
      <c r="F56" s="51"/>
      <c r="G56" s="52"/>
    </row>
    <row r="57" spans="1:7" s="36" customFormat="1" ht="12.75" customHeight="1" hidden="1">
      <c r="A57" s="46" t="s">
        <v>30</v>
      </c>
      <c r="B57" s="49">
        <v>4700</v>
      </c>
      <c r="C57" s="54" t="s">
        <v>269</v>
      </c>
      <c r="D57" s="51"/>
      <c r="E57" s="52"/>
      <c r="F57" s="51"/>
      <c r="G57" s="52"/>
    </row>
    <row r="58" spans="1:7" s="45" customFormat="1" ht="24.75" customHeight="1" hidden="1">
      <c r="A58" s="39" t="s">
        <v>30</v>
      </c>
      <c r="B58" s="64">
        <v>4740</v>
      </c>
      <c r="C58" s="55" t="s">
        <v>282</v>
      </c>
      <c r="D58" s="42"/>
      <c r="E58" s="43"/>
      <c r="F58" s="42"/>
      <c r="G58" s="43"/>
    </row>
    <row r="59" spans="1:7" s="45" customFormat="1" ht="12.75" customHeight="1" hidden="1">
      <c r="A59" s="46" t="s">
        <v>30</v>
      </c>
      <c r="B59" s="49">
        <v>4750</v>
      </c>
      <c r="C59" s="55" t="s">
        <v>270</v>
      </c>
      <c r="D59" s="42"/>
      <c r="E59" s="43"/>
      <c r="F59" s="42"/>
      <c r="G59" s="43"/>
    </row>
    <row r="60" spans="1:7" s="36" customFormat="1" ht="12.75" customHeight="1" hidden="1">
      <c r="A60" s="46" t="s">
        <v>30</v>
      </c>
      <c r="B60" s="49">
        <v>4810</v>
      </c>
      <c r="C60" s="50" t="s">
        <v>11</v>
      </c>
      <c r="D60" s="51"/>
      <c r="E60" s="52"/>
      <c r="F60" s="51"/>
      <c r="G60" s="52"/>
    </row>
    <row r="61" spans="1:7" s="36" customFormat="1" ht="12.75" customHeight="1" hidden="1">
      <c r="A61" s="46" t="s">
        <v>30</v>
      </c>
      <c r="B61" s="49">
        <v>6050</v>
      </c>
      <c r="C61" s="50" t="s">
        <v>28</v>
      </c>
      <c r="D61" s="51"/>
      <c r="E61" s="52"/>
      <c r="F61" s="51"/>
      <c r="G61" s="52"/>
    </row>
    <row r="62" spans="1:7" s="36" customFormat="1" ht="12.75" customHeight="1" hidden="1">
      <c r="A62" s="46" t="s">
        <v>30</v>
      </c>
      <c r="B62" s="49">
        <v>6058</v>
      </c>
      <c r="C62" s="50" t="s">
        <v>283</v>
      </c>
      <c r="D62" s="51"/>
      <c r="E62" s="52"/>
      <c r="F62" s="51"/>
      <c r="G62" s="52"/>
    </row>
    <row r="63" spans="1:7" s="36" customFormat="1" ht="12.75" customHeight="1" hidden="1">
      <c r="A63" s="46" t="s">
        <v>30</v>
      </c>
      <c r="B63" s="49">
        <v>6059</v>
      </c>
      <c r="C63" s="50" t="s">
        <v>28</v>
      </c>
      <c r="D63" s="51"/>
      <c r="E63" s="52"/>
      <c r="F63" s="51"/>
      <c r="G63" s="52"/>
    </row>
    <row r="64" spans="1:7" s="36" customFormat="1" ht="12.75" customHeight="1" hidden="1">
      <c r="A64" s="46" t="s">
        <v>30</v>
      </c>
      <c r="B64" s="49">
        <v>6060</v>
      </c>
      <c r="C64" s="50" t="s">
        <v>29</v>
      </c>
      <c r="D64" s="51"/>
      <c r="E64" s="52"/>
      <c r="F64" s="51"/>
      <c r="G64" s="52"/>
    </row>
    <row r="65" spans="1:7" s="36" customFormat="1" ht="12.75" customHeight="1" hidden="1">
      <c r="A65" s="46" t="s">
        <v>30</v>
      </c>
      <c r="B65" s="49">
        <v>6130</v>
      </c>
      <c r="C65" s="50" t="s">
        <v>284</v>
      </c>
      <c r="D65" s="51"/>
      <c r="E65" s="52"/>
      <c r="F65" s="51"/>
      <c r="G65" s="52"/>
    </row>
    <row r="66" spans="1:7" s="45" customFormat="1" ht="37.5" customHeight="1" hidden="1">
      <c r="A66" s="39" t="s">
        <v>30</v>
      </c>
      <c r="B66" s="40">
        <v>6210</v>
      </c>
      <c r="C66" s="41" t="s">
        <v>331</v>
      </c>
      <c r="D66" s="42"/>
      <c r="E66" s="43"/>
      <c r="F66" s="42"/>
      <c r="G66" s="43"/>
    </row>
    <row r="67" spans="1:7" s="45" customFormat="1" ht="37.5" customHeight="1" hidden="1">
      <c r="A67" s="39" t="s">
        <v>30</v>
      </c>
      <c r="B67" s="40">
        <v>6230</v>
      </c>
      <c r="C67" s="41" t="s">
        <v>307</v>
      </c>
      <c r="D67" s="42"/>
      <c r="E67" s="43"/>
      <c r="F67" s="42"/>
      <c r="G67" s="43"/>
    </row>
    <row r="68" spans="1:7" s="45" customFormat="1" ht="37.5" customHeight="1" hidden="1">
      <c r="A68" s="39" t="s">
        <v>30</v>
      </c>
      <c r="B68" s="40">
        <v>6300</v>
      </c>
      <c r="C68" s="41" t="s">
        <v>125</v>
      </c>
      <c r="D68" s="42"/>
      <c r="E68" s="43"/>
      <c r="F68" s="42"/>
      <c r="G68" s="43"/>
    </row>
    <row r="69" spans="1:7" s="45" customFormat="1" ht="37.5" customHeight="1" hidden="1">
      <c r="A69" s="39" t="s">
        <v>30</v>
      </c>
      <c r="B69" s="40">
        <v>6610</v>
      </c>
      <c r="C69" s="41" t="s">
        <v>285</v>
      </c>
      <c r="D69" s="42"/>
      <c r="E69" s="43"/>
      <c r="F69" s="42"/>
      <c r="G69" s="43"/>
    </row>
    <row r="70" spans="1:7" s="45" customFormat="1" ht="37.5" customHeight="1" hidden="1">
      <c r="A70" s="39" t="s">
        <v>30</v>
      </c>
      <c r="B70" s="40">
        <v>6620</v>
      </c>
      <c r="C70" s="41" t="s">
        <v>286</v>
      </c>
      <c r="D70" s="42"/>
      <c r="E70" s="43"/>
      <c r="F70" s="42"/>
      <c r="G70" s="43"/>
    </row>
    <row r="71" spans="1:7" s="45" customFormat="1" ht="37.5" customHeight="1" hidden="1">
      <c r="A71" s="39" t="s">
        <v>30</v>
      </c>
      <c r="B71" s="40">
        <v>6630</v>
      </c>
      <c r="C71" s="41" t="s">
        <v>287</v>
      </c>
      <c r="D71" s="42"/>
      <c r="E71" s="43"/>
      <c r="F71" s="42"/>
      <c r="G71" s="43"/>
    </row>
    <row r="72" spans="1:7" s="36" customFormat="1" ht="12.75" customHeight="1" hidden="1">
      <c r="A72" s="46" t="s">
        <v>30</v>
      </c>
      <c r="B72" s="49">
        <v>8550</v>
      </c>
      <c r="C72" s="50" t="s">
        <v>41</v>
      </c>
      <c r="D72" s="51"/>
      <c r="E72" s="52"/>
      <c r="F72" s="51"/>
      <c r="G72" s="52"/>
    </row>
    <row r="73" spans="1:7" ht="15" customHeight="1">
      <c r="A73" s="56"/>
      <c r="B73" s="56"/>
      <c r="C73" s="57" t="s">
        <v>12</v>
      </c>
      <c r="D73" s="58">
        <f>SUM(D13:D72)</f>
        <v>10000</v>
      </c>
      <c r="E73" s="58">
        <f>SUM(E13:E72)</f>
        <v>0</v>
      </c>
      <c r="F73" s="58">
        <f>SUM(F13:F72)</f>
        <v>5000</v>
      </c>
      <c r="G73" s="58">
        <f>SUM(G13:G72)</f>
        <v>0</v>
      </c>
    </row>
  </sheetData>
  <sheetProtection/>
  <mergeCells count="2">
    <mergeCell ref="D10:E10"/>
    <mergeCell ref="F10:G10"/>
  </mergeCells>
  <printOptions/>
  <pageMargins left="0.75" right="0.75" top="1" bottom="1" header="0.5" footer="0.5"/>
  <pageSetup horizontalDpi="360" verticalDpi="360" orientation="portrait" paperSize="9" scale="5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M73"/>
  <sheetViews>
    <sheetView view="pageBreakPreview" zoomScaleSheetLayoutView="100" zoomScalePageLayoutView="0" workbookViewId="0" topLeftCell="A2">
      <selection activeCell="C6" sqref="C6"/>
    </sheetView>
  </sheetViews>
  <sheetFormatPr defaultColWidth="9.00390625" defaultRowHeight="12.75"/>
  <cols>
    <col min="1" max="1" width="3.875" style="60" customWidth="1"/>
    <col min="2" max="2" width="5.25390625" style="60" customWidth="1"/>
    <col min="3" max="3" width="51.375" style="60" customWidth="1"/>
    <col min="4" max="4" width="11.125" style="60" customWidth="1"/>
    <col min="5" max="5" width="10.75390625" style="60" customWidth="1"/>
    <col min="6" max="6" width="11.125" style="60" hidden="1" customWidth="1"/>
    <col min="7" max="7" width="10.75390625" style="60" hidden="1" customWidth="1"/>
    <col min="8" max="8" width="3.375" style="60" customWidth="1"/>
    <col min="9" max="9" width="2.875" style="60" customWidth="1"/>
    <col min="10" max="10" width="3.875" style="60" customWidth="1"/>
    <col min="11" max="16384" width="9.125" style="60" customWidth="1"/>
  </cols>
  <sheetData>
    <row r="1" s="26" customFormat="1" ht="12.75" hidden="1"/>
    <row r="2" s="26" customFormat="1" ht="12.75">
      <c r="D2" s="34" t="str">
        <f>'010.01008'!D2</f>
        <v>Zał. Nr 2d</v>
      </c>
    </row>
    <row r="3" spans="1:3" s="36" customFormat="1" ht="27.75" customHeight="1">
      <c r="A3" s="35" t="str">
        <f>'010.01008'!A3</f>
        <v>Plan wydatków budżetu na 2014 r.</v>
      </c>
      <c r="B3" s="35"/>
      <c r="C3" s="35"/>
    </row>
    <row r="4" spans="4:5" s="36" customFormat="1" ht="12.75">
      <c r="D4" s="37" t="s">
        <v>135</v>
      </c>
      <c r="E4" s="36">
        <f>'754,75404'!E4+1</f>
        <v>24</v>
      </c>
    </row>
    <row r="5" spans="3:5" s="36" customFormat="1" ht="11.25" customHeight="1" hidden="1">
      <c r="C5" s="18"/>
      <c r="E5" s="36" t="s">
        <v>16</v>
      </c>
    </row>
    <row r="7" spans="1:3" s="36" customFormat="1" ht="12.75">
      <c r="A7" s="18" t="s">
        <v>0</v>
      </c>
      <c r="B7" s="18"/>
      <c r="C7" s="36" t="s">
        <v>65</v>
      </c>
    </row>
    <row r="9" spans="1:3" s="36" customFormat="1" ht="12.75">
      <c r="A9" s="18" t="s">
        <v>1</v>
      </c>
      <c r="B9" s="18"/>
      <c r="C9" s="36" t="s">
        <v>66</v>
      </c>
    </row>
    <row r="10" spans="4:7" s="36" customFormat="1" ht="12.75">
      <c r="D10" s="339" t="s">
        <v>15</v>
      </c>
      <c r="E10" s="339"/>
      <c r="F10" s="338" t="s">
        <v>332</v>
      </c>
      <c r="G10" s="338"/>
    </row>
    <row r="11" spans="4:7" s="36" customFormat="1" ht="12.75">
      <c r="D11" s="18" t="s">
        <v>13</v>
      </c>
      <c r="E11" s="97" t="s">
        <v>14</v>
      </c>
      <c r="F11" s="36" t="s">
        <v>13</v>
      </c>
      <c r="G11" s="38" t="s">
        <v>14</v>
      </c>
    </row>
    <row r="13" spans="1:7" s="45" customFormat="1" ht="37.5" customHeight="1" hidden="1">
      <c r="A13" s="39" t="s">
        <v>30</v>
      </c>
      <c r="B13" s="40">
        <v>2310</v>
      </c>
      <c r="C13" s="41" t="s">
        <v>31</v>
      </c>
      <c r="D13" s="42"/>
      <c r="E13" s="43"/>
      <c r="F13" s="42"/>
      <c r="G13" s="43"/>
    </row>
    <row r="14" spans="1:7" s="45" customFormat="1" ht="37.5" customHeight="1" hidden="1">
      <c r="A14" s="39" t="s">
        <v>30</v>
      </c>
      <c r="B14" s="40">
        <v>2320</v>
      </c>
      <c r="C14" s="41" t="s">
        <v>278</v>
      </c>
      <c r="D14" s="42"/>
      <c r="E14" s="43"/>
      <c r="F14" s="42"/>
      <c r="G14" s="43"/>
    </row>
    <row r="15" spans="1:7" s="45" customFormat="1" ht="37.5" customHeight="1" hidden="1">
      <c r="A15" s="39" t="s">
        <v>30</v>
      </c>
      <c r="B15" s="40">
        <v>2330</v>
      </c>
      <c r="C15" s="41" t="s">
        <v>279</v>
      </c>
      <c r="D15" s="42"/>
      <c r="E15" s="43"/>
      <c r="F15" s="42"/>
      <c r="G15" s="43"/>
    </row>
    <row r="16" spans="1:7" s="45" customFormat="1" ht="12.75" customHeight="1" hidden="1">
      <c r="A16" s="46" t="s">
        <v>30</v>
      </c>
      <c r="B16" s="40">
        <v>2480</v>
      </c>
      <c r="C16" s="41" t="s">
        <v>124</v>
      </c>
      <c r="D16" s="42"/>
      <c r="E16" s="43"/>
      <c r="F16" s="42"/>
      <c r="G16" s="43"/>
    </row>
    <row r="17" spans="1:7" s="45" customFormat="1" ht="12.75" customHeight="1" hidden="1">
      <c r="A17" s="46" t="s">
        <v>30</v>
      </c>
      <c r="B17" s="40">
        <v>2560</v>
      </c>
      <c r="C17" s="41" t="s">
        <v>277</v>
      </c>
      <c r="D17" s="42"/>
      <c r="E17" s="43"/>
      <c r="F17" s="42"/>
      <c r="G17" s="43"/>
    </row>
    <row r="18" spans="1:7" s="45" customFormat="1" ht="12.75" customHeight="1" hidden="1">
      <c r="A18" s="46" t="s">
        <v>30</v>
      </c>
      <c r="B18" s="47">
        <v>2650</v>
      </c>
      <c r="C18" s="41" t="s">
        <v>35</v>
      </c>
      <c r="D18" s="42"/>
      <c r="E18" s="43"/>
      <c r="F18" s="42"/>
      <c r="G18" s="43"/>
    </row>
    <row r="19" spans="1:7" s="45" customFormat="1" ht="22.5" customHeight="1" hidden="1">
      <c r="A19" s="46" t="s">
        <v>30</v>
      </c>
      <c r="B19" s="40">
        <v>2710</v>
      </c>
      <c r="C19" s="41" t="s">
        <v>42</v>
      </c>
      <c r="D19" s="42"/>
      <c r="E19" s="43"/>
      <c r="F19" s="42"/>
      <c r="G19" s="43"/>
    </row>
    <row r="20" spans="1:7" s="45" customFormat="1" ht="25.5" customHeight="1" hidden="1">
      <c r="A20" s="39" t="s">
        <v>30</v>
      </c>
      <c r="B20" s="40">
        <v>2820</v>
      </c>
      <c r="C20" s="48" t="s">
        <v>280</v>
      </c>
      <c r="D20" s="42"/>
      <c r="E20" s="43"/>
      <c r="F20" s="42"/>
      <c r="G20" s="43"/>
    </row>
    <row r="21" spans="1:7" s="45" customFormat="1" ht="37.5" customHeight="1" hidden="1">
      <c r="A21" s="39" t="s">
        <v>30</v>
      </c>
      <c r="B21" s="40">
        <v>2830</v>
      </c>
      <c r="C21" s="48" t="s">
        <v>18</v>
      </c>
      <c r="D21" s="42"/>
      <c r="E21" s="43"/>
      <c r="F21" s="42"/>
      <c r="G21" s="43"/>
    </row>
    <row r="22" spans="1:7" s="45" customFormat="1" ht="12.75" customHeight="1" hidden="1">
      <c r="A22" s="46" t="s">
        <v>30</v>
      </c>
      <c r="B22" s="47">
        <v>2850</v>
      </c>
      <c r="C22" s="48" t="s">
        <v>33</v>
      </c>
      <c r="D22" s="42"/>
      <c r="E22" s="43"/>
      <c r="F22" s="42"/>
      <c r="G22" s="43"/>
    </row>
    <row r="23" spans="1:7" s="45" customFormat="1" ht="12.75" customHeight="1" hidden="1">
      <c r="A23" s="46" t="s">
        <v>30</v>
      </c>
      <c r="B23" s="47">
        <v>3000</v>
      </c>
      <c r="C23" s="48" t="s">
        <v>276</v>
      </c>
      <c r="D23" s="42"/>
      <c r="E23" s="43"/>
      <c r="F23" s="42"/>
      <c r="G23" s="43"/>
    </row>
    <row r="24" spans="1:7" s="36" customFormat="1" ht="12.75" customHeight="1" hidden="1">
      <c r="A24" s="46" t="s">
        <v>30</v>
      </c>
      <c r="B24" s="49">
        <v>3020</v>
      </c>
      <c r="C24" s="50" t="s">
        <v>38</v>
      </c>
      <c r="D24" s="51"/>
      <c r="E24" s="52"/>
      <c r="F24" s="51"/>
      <c r="G24" s="52"/>
    </row>
    <row r="25" spans="1:7" s="36" customFormat="1" ht="12.75" customHeight="1">
      <c r="A25" s="46" t="s">
        <v>30</v>
      </c>
      <c r="B25" s="49">
        <v>3030</v>
      </c>
      <c r="C25" s="50" t="s">
        <v>5</v>
      </c>
      <c r="D25" s="51">
        <v>25000</v>
      </c>
      <c r="E25" s="52"/>
      <c r="F25" s="51">
        <v>30000</v>
      </c>
      <c r="G25" s="52"/>
    </row>
    <row r="26" spans="1:7" s="36" customFormat="1" ht="12.75" customHeight="1" hidden="1">
      <c r="A26" s="46" t="s">
        <v>30</v>
      </c>
      <c r="B26" s="49">
        <v>3110</v>
      </c>
      <c r="C26" s="50" t="s">
        <v>4</v>
      </c>
      <c r="D26" s="51"/>
      <c r="E26" s="52"/>
      <c r="F26" s="51"/>
      <c r="G26" s="52"/>
    </row>
    <row r="27" spans="1:7" s="36" customFormat="1" ht="12.75" customHeight="1" hidden="1">
      <c r="A27" s="46" t="s">
        <v>30</v>
      </c>
      <c r="B27" s="49">
        <v>3240</v>
      </c>
      <c r="C27" s="50" t="s">
        <v>39</v>
      </c>
      <c r="D27" s="51"/>
      <c r="E27" s="52"/>
      <c r="F27" s="51"/>
      <c r="G27" s="52"/>
    </row>
    <row r="28" spans="1:7" s="36" customFormat="1" ht="12.75" customHeight="1" hidden="1">
      <c r="A28" s="46" t="s">
        <v>30</v>
      </c>
      <c r="B28" s="49">
        <v>3260</v>
      </c>
      <c r="C28" s="50" t="s">
        <v>305</v>
      </c>
      <c r="D28" s="51"/>
      <c r="E28" s="52"/>
      <c r="F28" s="51"/>
      <c r="G28" s="52"/>
    </row>
    <row r="29" spans="1:7" s="36" customFormat="1" ht="12.75" customHeight="1" hidden="1">
      <c r="A29" s="46" t="s">
        <v>30</v>
      </c>
      <c r="B29" s="49">
        <v>4010</v>
      </c>
      <c r="C29" s="50" t="s">
        <v>2</v>
      </c>
      <c r="D29" s="51"/>
      <c r="E29" s="52"/>
      <c r="F29" s="51"/>
      <c r="G29" s="52"/>
    </row>
    <row r="30" spans="1:7" s="36" customFormat="1" ht="12.75" customHeight="1" hidden="1">
      <c r="A30" s="46" t="s">
        <v>30</v>
      </c>
      <c r="B30" s="49">
        <v>4040</v>
      </c>
      <c r="C30" s="50" t="s">
        <v>3</v>
      </c>
      <c r="D30" s="51"/>
      <c r="E30" s="52"/>
      <c r="F30" s="51"/>
      <c r="G30" s="52"/>
    </row>
    <row r="31" spans="1:7" s="36" customFormat="1" ht="12.75" customHeight="1">
      <c r="A31" s="46" t="s">
        <v>30</v>
      </c>
      <c r="B31" s="49">
        <v>4110</v>
      </c>
      <c r="C31" s="50" t="s">
        <v>9</v>
      </c>
      <c r="D31" s="51">
        <v>1100</v>
      </c>
      <c r="E31" s="52"/>
      <c r="F31" s="51">
        <v>1100</v>
      </c>
      <c r="G31" s="52"/>
    </row>
    <row r="32" spans="1:7" s="36" customFormat="1" ht="12.75" customHeight="1" hidden="1">
      <c r="A32" s="46" t="s">
        <v>30</v>
      </c>
      <c r="B32" s="49">
        <v>4120</v>
      </c>
      <c r="C32" s="50" t="s">
        <v>10</v>
      </c>
      <c r="D32" s="51"/>
      <c r="E32" s="52"/>
      <c r="F32" s="51"/>
      <c r="G32" s="52"/>
    </row>
    <row r="33" spans="1:7" s="36" customFormat="1" ht="12.75" customHeight="1" hidden="1">
      <c r="A33" s="46" t="s">
        <v>30</v>
      </c>
      <c r="B33" s="49">
        <v>4130</v>
      </c>
      <c r="C33" s="50" t="s">
        <v>19</v>
      </c>
      <c r="D33" s="51"/>
      <c r="E33" s="52"/>
      <c r="F33" s="51"/>
      <c r="G33" s="52"/>
    </row>
    <row r="34" spans="1:7" s="36" customFormat="1" ht="12.75" customHeight="1" hidden="1">
      <c r="A34" s="46" t="s">
        <v>30</v>
      </c>
      <c r="B34" s="49">
        <v>4140</v>
      </c>
      <c r="C34" s="50" t="s">
        <v>32</v>
      </c>
      <c r="D34" s="51"/>
      <c r="E34" s="52"/>
      <c r="F34" s="51"/>
      <c r="G34" s="52"/>
    </row>
    <row r="35" spans="1:7" s="36" customFormat="1" ht="12.75" customHeight="1">
      <c r="A35" s="46" t="s">
        <v>30</v>
      </c>
      <c r="B35" s="49">
        <v>4170</v>
      </c>
      <c r="C35" s="50" t="s">
        <v>36</v>
      </c>
      <c r="D35" s="51">
        <v>24000</v>
      </c>
      <c r="E35" s="52"/>
      <c r="F35" s="51">
        <v>21000</v>
      </c>
      <c r="G35" s="52"/>
    </row>
    <row r="36" spans="1:7" s="36" customFormat="1" ht="12.75" customHeight="1">
      <c r="A36" s="46" t="s">
        <v>30</v>
      </c>
      <c r="B36" s="49">
        <v>4210</v>
      </c>
      <c r="C36" s="50" t="s">
        <v>20</v>
      </c>
      <c r="D36" s="51">
        <v>58000</v>
      </c>
      <c r="E36" s="52"/>
      <c r="F36" s="51">
        <v>60000</v>
      </c>
      <c r="G36" s="52"/>
    </row>
    <row r="37" spans="1:7" s="36" customFormat="1" ht="12.75" customHeight="1" hidden="1">
      <c r="A37" s="46" t="s">
        <v>30</v>
      </c>
      <c r="B37" s="49">
        <v>4220</v>
      </c>
      <c r="C37" s="50" t="s">
        <v>21</v>
      </c>
      <c r="D37" s="51"/>
      <c r="E37" s="52"/>
      <c r="F37" s="51"/>
      <c r="G37" s="52"/>
    </row>
    <row r="38" spans="1:7" s="36" customFormat="1" ht="12.75" customHeight="1" hidden="1">
      <c r="A38" s="46" t="s">
        <v>30</v>
      </c>
      <c r="B38" s="49">
        <v>4240</v>
      </c>
      <c r="C38" s="50" t="s">
        <v>22</v>
      </c>
      <c r="D38" s="51"/>
      <c r="E38" s="52"/>
      <c r="F38" s="51"/>
      <c r="G38" s="52"/>
    </row>
    <row r="39" spans="1:7" s="36" customFormat="1" ht="12.75" customHeight="1">
      <c r="A39" s="46" t="s">
        <v>30</v>
      </c>
      <c r="B39" s="49">
        <v>4260</v>
      </c>
      <c r="C39" s="50" t="s">
        <v>23</v>
      </c>
      <c r="D39" s="51">
        <v>26000</v>
      </c>
      <c r="E39" s="52"/>
      <c r="F39" s="51">
        <v>20000</v>
      </c>
      <c r="G39" s="52"/>
    </row>
    <row r="40" spans="1:7" s="36" customFormat="1" ht="12.75" customHeight="1">
      <c r="A40" s="46" t="s">
        <v>30</v>
      </c>
      <c r="B40" s="49">
        <v>4270</v>
      </c>
      <c r="C40" s="50" t="s">
        <v>24</v>
      </c>
      <c r="D40" s="332">
        <v>40000</v>
      </c>
      <c r="E40" s="52"/>
      <c r="F40" s="51">
        <v>60000</v>
      </c>
      <c r="G40" s="52"/>
    </row>
    <row r="41" spans="1:7" s="36" customFormat="1" ht="12.75" customHeight="1" hidden="1">
      <c r="A41" s="46" t="s">
        <v>30</v>
      </c>
      <c r="B41" s="49">
        <v>4280</v>
      </c>
      <c r="C41" s="50" t="s">
        <v>281</v>
      </c>
      <c r="D41" s="51"/>
      <c r="E41" s="52"/>
      <c r="F41" s="51"/>
      <c r="G41" s="52"/>
    </row>
    <row r="42" spans="1:7" s="45" customFormat="1" ht="12.75" customHeight="1">
      <c r="A42" s="46" t="s">
        <v>30</v>
      </c>
      <c r="B42" s="49">
        <v>4300</v>
      </c>
      <c r="C42" s="53" t="s">
        <v>25</v>
      </c>
      <c r="D42" s="42">
        <v>20000</v>
      </c>
      <c r="E42" s="43"/>
      <c r="F42" s="42">
        <v>20000</v>
      </c>
      <c r="G42" s="43"/>
    </row>
    <row r="43" spans="1:7" s="45" customFormat="1" ht="12.75" customHeight="1" hidden="1">
      <c r="A43" s="46" t="s">
        <v>30</v>
      </c>
      <c r="B43" s="49">
        <v>4308</v>
      </c>
      <c r="C43" s="53" t="s">
        <v>25</v>
      </c>
      <c r="D43" s="42"/>
      <c r="E43" s="43"/>
      <c r="F43" s="42"/>
      <c r="G43" s="43"/>
    </row>
    <row r="44" spans="1:7" s="45" customFormat="1" ht="12.75" customHeight="1" hidden="1">
      <c r="A44" s="46" t="s">
        <v>30</v>
      </c>
      <c r="B44" s="49">
        <v>4309</v>
      </c>
      <c r="C44" s="53" t="s">
        <v>25</v>
      </c>
      <c r="D44" s="42"/>
      <c r="E44" s="43"/>
      <c r="F44" s="42"/>
      <c r="G44" s="43"/>
    </row>
    <row r="45" spans="1:7" s="45" customFormat="1" ht="12.75" customHeight="1" hidden="1">
      <c r="A45" s="46" t="s">
        <v>30</v>
      </c>
      <c r="B45" s="49">
        <v>4330</v>
      </c>
      <c r="C45" s="53" t="s">
        <v>37</v>
      </c>
      <c r="D45" s="42"/>
      <c r="E45" s="43"/>
      <c r="F45" s="42"/>
      <c r="G45" s="43"/>
    </row>
    <row r="46" spans="1:7" s="45" customFormat="1" ht="12.75" customHeight="1" hidden="1">
      <c r="A46" s="46" t="s">
        <v>30</v>
      </c>
      <c r="B46" s="49">
        <v>4350</v>
      </c>
      <c r="C46" s="53" t="s">
        <v>40</v>
      </c>
      <c r="D46" s="42"/>
      <c r="E46" s="43"/>
      <c r="F46" s="42"/>
      <c r="G46" s="43"/>
    </row>
    <row r="47" spans="1:7" s="45" customFormat="1" ht="12.75" customHeight="1" hidden="1">
      <c r="A47" s="46" t="s">
        <v>30</v>
      </c>
      <c r="B47" s="49">
        <v>4360</v>
      </c>
      <c r="C47" s="53" t="s">
        <v>265</v>
      </c>
      <c r="D47" s="42"/>
      <c r="E47" s="43"/>
      <c r="F47" s="42"/>
      <c r="G47" s="43"/>
    </row>
    <row r="48" spans="1:7" s="45" customFormat="1" ht="12.75" customHeight="1" hidden="1">
      <c r="A48" s="46" t="s">
        <v>30</v>
      </c>
      <c r="B48" s="49">
        <v>4370</v>
      </c>
      <c r="C48" s="53" t="s">
        <v>266</v>
      </c>
      <c r="D48" s="42"/>
      <c r="E48" s="43"/>
      <c r="F48" s="42"/>
      <c r="G48" s="43"/>
    </row>
    <row r="49" spans="1:7" s="45" customFormat="1" ht="12.75" customHeight="1" hidden="1">
      <c r="A49" s="46" t="s">
        <v>30</v>
      </c>
      <c r="B49" s="49">
        <v>4390</v>
      </c>
      <c r="C49" s="53" t="s">
        <v>267</v>
      </c>
      <c r="D49" s="42"/>
      <c r="E49" s="43"/>
      <c r="F49" s="42"/>
      <c r="G49" s="43"/>
    </row>
    <row r="50" spans="1:7" s="45" customFormat="1" ht="12.75" customHeight="1" hidden="1">
      <c r="A50" s="46" t="s">
        <v>30</v>
      </c>
      <c r="B50" s="49">
        <v>4400</v>
      </c>
      <c r="C50" s="53" t="s">
        <v>268</v>
      </c>
      <c r="D50" s="42"/>
      <c r="E50" s="43"/>
      <c r="F50" s="42"/>
      <c r="G50" s="43"/>
    </row>
    <row r="51" spans="1:7" s="36" customFormat="1" ht="12.75" customHeight="1">
      <c r="A51" s="46" t="s">
        <v>30</v>
      </c>
      <c r="B51" s="49">
        <v>4410</v>
      </c>
      <c r="C51" s="50" t="s">
        <v>6</v>
      </c>
      <c r="D51" s="51">
        <v>1000</v>
      </c>
      <c r="E51" s="52"/>
      <c r="F51" s="51"/>
      <c r="G51" s="52"/>
    </row>
    <row r="52" spans="1:7" s="36" customFormat="1" ht="12.75" customHeight="1" hidden="1">
      <c r="A52" s="46" t="s">
        <v>30</v>
      </c>
      <c r="B52" s="49">
        <v>4420</v>
      </c>
      <c r="C52" s="50" t="s">
        <v>7</v>
      </c>
      <c r="D52" s="51"/>
      <c r="E52" s="52"/>
      <c r="F52" s="51"/>
      <c r="G52" s="52"/>
    </row>
    <row r="53" spans="1:13" s="45" customFormat="1" ht="12.75" customHeight="1">
      <c r="A53" s="46" t="s">
        <v>30</v>
      </c>
      <c r="B53" s="49">
        <v>4430</v>
      </c>
      <c r="C53" s="53" t="s">
        <v>8</v>
      </c>
      <c r="D53" s="42">
        <v>21000</v>
      </c>
      <c r="E53" s="43"/>
      <c r="F53" s="42">
        <v>20000</v>
      </c>
      <c r="G53" s="43"/>
      <c r="K53" t="s">
        <v>507</v>
      </c>
      <c r="M53"/>
    </row>
    <row r="54" spans="1:7" s="36" customFormat="1" ht="12.75" customHeight="1" hidden="1">
      <c r="A54" s="46" t="s">
        <v>30</v>
      </c>
      <c r="B54" s="49">
        <v>4440</v>
      </c>
      <c r="C54" s="50" t="s">
        <v>26</v>
      </c>
      <c r="D54" s="51"/>
      <c r="E54" s="52"/>
      <c r="F54" s="51"/>
      <c r="G54" s="52"/>
    </row>
    <row r="55" spans="1:7" s="36" customFormat="1" ht="12.75" customHeight="1" hidden="1">
      <c r="A55" s="46" t="s">
        <v>30</v>
      </c>
      <c r="B55" s="49">
        <v>4520</v>
      </c>
      <c r="C55" s="94" t="s">
        <v>306</v>
      </c>
      <c r="D55" s="51"/>
      <c r="E55" s="52"/>
      <c r="F55" s="51"/>
      <c r="G55" s="52"/>
    </row>
    <row r="56" spans="1:7" s="36" customFormat="1" ht="12.75" customHeight="1" hidden="1">
      <c r="A56" s="46" t="s">
        <v>30</v>
      </c>
      <c r="B56" s="49">
        <v>4580</v>
      </c>
      <c r="C56" s="50" t="s">
        <v>27</v>
      </c>
      <c r="D56" s="51"/>
      <c r="E56" s="52"/>
      <c r="F56" s="51"/>
      <c r="G56" s="52"/>
    </row>
    <row r="57" spans="1:7" s="36" customFormat="1" ht="12.75" customHeight="1" hidden="1">
      <c r="A57" s="46" t="s">
        <v>30</v>
      </c>
      <c r="B57" s="49">
        <v>4700</v>
      </c>
      <c r="C57" s="54" t="s">
        <v>269</v>
      </c>
      <c r="D57" s="51"/>
      <c r="E57" s="52"/>
      <c r="F57" s="51"/>
      <c r="G57" s="52"/>
    </row>
    <row r="58" spans="1:7" s="45" customFormat="1" ht="24.75" customHeight="1" hidden="1">
      <c r="A58" s="39" t="s">
        <v>30</v>
      </c>
      <c r="B58" s="64">
        <v>4740</v>
      </c>
      <c r="C58" s="55" t="s">
        <v>282</v>
      </c>
      <c r="D58" s="42"/>
      <c r="E58" s="43"/>
      <c r="F58" s="42"/>
      <c r="G58" s="43"/>
    </row>
    <row r="59" spans="1:7" s="45" customFormat="1" ht="12.75" customHeight="1" hidden="1">
      <c r="A59" s="46" t="s">
        <v>30</v>
      </c>
      <c r="B59" s="49">
        <v>4750</v>
      </c>
      <c r="C59" s="55" t="s">
        <v>270</v>
      </c>
      <c r="D59" s="42"/>
      <c r="E59" s="43"/>
      <c r="F59" s="42"/>
      <c r="G59" s="43"/>
    </row>
    <row r="60" spans="1:7" s="36" customFormat="1" ht="12.75" customHeight="1" hidden="1">
      <c r="A60" s="46" t="s">
        <v>30</v>
      </c>
      <c r="B60" s="49">
        <v>4810</v>
      </c>
      <c r="C60" s="50" t="s">
        <v>11</v>
      </c>
      <c r="D60" s="51"/>
      <c r="E60" s="52"/>
      <c r="F60" s="51"/>
      <c r="G60" s="52"/>
    </row>
    <row r="61" spans="1:7" s="36" customFormat="1" ht="12.75" customHeight="1">
      <c r="A61" s="46" t="s">
        <v>30</v>
      </c>
      <c r="B61" s="49">
        <v>6050</v>
      </c>
      <c r="C61" s="50" t="s">
        <v>28</v>
      </c>
      <c r="D61" s="51">
        <v>445000</v>
      </c>
      <c r="E61" s="52"/>
      <c r="F61" s="51"/>
      <c r="G61" s="52"/>
    </row>
    <row r="62" spans="1:7" s="36" customFormat="1" ht="12.75" customHeight="1" hidden="1">
      <c r="A62" s="46" t="s">
        <v>30</v>
      </c>
      <c r="B62" s="49">
        <v>6058</v>
      </c>
      <c r="C62" s="50" t="s">
        <v>283</v>
      </c>
      <c r="D62" s="51"/>
      <c r="E62" s="52"/>
      <c r="F62" s="51"/>
      <c r="G62" s="52"/>
    </row>
    <row r="63" spans="1:7" s="36" customFormat="1" ht="12.75" customHeight="1" hidden="1">
      <c r="A63" s="46" t="s">
        <v>30</v>
      </c>
      <c r="B63" s="49">
        <v>6059</v>
      </c>
      <c r="C63" s="50" t="s">
        <v>28</v>
      </c>
      <c r="D63" s="51"/>
      <c r="E63" s="52"/>
      <c r="F63" s="51"/>
      <c r="G63" s="52"/>
    </row>
    <row r="64" spans="1:7" s="36" customFormat="1" ht="12.75" customHeight="1" hidden="1">
      <c r="A64" s="46" t="s">
        <v>30</v>
      </c>
      <c r="B64" s="49">
        <v>6060</v>
      </c>
      <c r="C64" s="50" t="s">
        <v>29</v>
      </c>
      <c r="D64" s="51"/>
      <c r="E64" s="52"/>
      <c r="F64" s="51">
        <v>50000</v>
      </c>
      <c r="G64" s="52"/>
    </row>
    <row r="65" spans="1:7" s="36" customFormat="1" ht="12.75" customHeight="1" hidden="1">
      <c r="A65" s="46" t="s">
        <v>30</v>
      </c>
      <c r="B65" s="49">
        <v>6130</v>
      </c>
      <c r="C65" s="50" t="s">
        <v>284</v>
      </c>
      <c r="D65" s="51"/>
      <c r="E65" s="52"/>
      <c r="F65" s="51"/>
      <c r="G65" s="52"/>
    </row>
    <row r="66" spans="1:7" s="45" customFormat="1" ht="37.5" customHeight="1" hidden="1">
      <c r="A66" s="39" t="s">
        <v>30</v>
      </c>
      <c r="B66" s="40">
        <v>6210</v>
      </c>
      <c r="C66" s="41" t="s">
        <v>331</v>
      </c>
      <c r="D66" s="42"/>
      <c r="E66" s="43"/>
      <c r="F66" s="42"/>
      <c r="G66" s="43"/>
    </row>
    <row r="67" spans="1:7" s="45" customFormat="1" ht="37.5" customHeight="1" hidden="1">
      <c r="A67" s="39" t="s">
        <v>30</v>
      </c>
      <c r="B67" s="40">
        <v>6230</v>
      </c>
      <c r="C67" s="41" t="s">
        <v>307</v>
      </c>
      <c r="D67" s="42"/>
      <c r="E67" s="43"/>
      <c r="F67" s="42"/>
      <c r="G67" s="43"/>
    </row>
    <row r="68" spans="1:7" s="45" customFormat="1" ht="37.5" customHeight="1" hidden="1">
      <c r="A68" s="39" t="s">
        <v>30</v>
      </c>
      <c r="B68" s="40">
        <v>6300</v>
      </c>
      <c r="C68" s="41" t="s">
        <v>125</v>
      </c>
      <c r="D68" s="42"/>
      <c r="E68" s="43"/>
      <c r="F68" s="42"/>
      <c r="G68" s="43"/>
    </row>
    <row r="69" spans="1:7" s="45" customFormat="1" ht="37.5" customHeight="1" hidden="1">
      <c r="A69" s="39" t="s">
        <v>30</v>
      </c>
      <c r="B69" s="40">
        <v>6610</v>
      </c>
      <c r="C69" s="41" t="s">
        <v>285</v>
      </c>
      <c r="D69" s="42"/>
      <c r="E69" s="43"/>
      <c r="F69" s="42"/>
      <c r="G69" s="43"/>
    </row>
    <row r="70" spans="1:7" s="45" customFormat="1" ht="37.5" customHeight="1" hidden="1">
      <c r="A70" s="39" t="s">
        <v>30</v>
      </c>
      <c r="B70" s="40">
        <v>6620</v>
      </c>
      <c r="C70" s="41" t="s">
        <v>286</v>
      </c>
      <c r="D70" s="42"/>
      <c r="E70" s="43"/>
      <c r="F70" s="42"/>
      <c r="G70" s="43"/>
    </row>
    <row r="71" spans="1:7" s="45" customFormat="1" ht="37.5" customHeight="1" hidden="1">
      <c r="A71" s="39" t="s">
        <v>30</v>
      </c>
      <c r="B71" s="40">
        <v>6630</v>
      </c>
      <c r="C71" s="41" t="s">
        <v>287</v>
      </c>
      <c r="D71" s="42"/>
      <c r="E71" s="43"/>
      <c r="F71" s="42"/>
      <c r="G71" s="43"/>
    </row>
    <row r="72" spans="1:7" s="36" customFormat="1" ht="12.75" customHeight="1" hidden="1">
      <c r="A72" s="46" t="s">
        <v>30</v>
      </c>
      <c r="B72" s="49">
        <v>8550</v>
      </c>
      <c r="C72" s="50" t="s">
        <v>41</v>
      </c>
      <c r="D72" s="51"/>
      <c r="E72" s="52"/>
      <c r="F72" s="51"/>
      <c r="G72" s="52"/>
    </row>
    <row r="73" spans="1:7" ht="15" customHeight="1">
      <c r="A73" s="56"/>
      <c r="B73" s="56"/>
      <c r="C73" s="57" t="s">
        <v>12</v>
      </c>
      <c r="D73" s="58">
        <f>SUM(D13:D72)</f>
        <v>661100</v>
      </c>
      <c r="E73" s="58">
        <f>SUM(E13:E72)</f>
        <v>0</v>
      </c>
      <c r="F73" s="58">
        <f>SUM(F13:F72)</f>
        <v>282100</v>
      </c>
      <c r="G73" s="58">
        <f>SUM(G13:G72)</f>
        <v>0</v>
      </c>
    </row>
  </sheetData>
  <sheetProtection/>
  <mergeCells count="2">
    <mergeCell ref="D10:E10"/>
    <mergeCell ref="F10:G10"/>
  </mergeCells>
  <printOptions/>
  <pageMargins left="0.75" right="0.75" top="1" bottom="1" header="0.5" footer="0.5"/>
  <pageSetup horizontalDpi="360" verticalDpi="360" orientation="portrait" paperSize="9" scale="5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G74"/>
  <sheetViews>
    <sheetView view="pageBreakPreview" zoomScaleSheetLayoutView="100" zoomScalePageLayoutView="0" workbookViewId="0" topLeftCell="A2">
      <selection activeCell="C6" sqref="C6"/>
    </sheetView>
  </sheetViews>
  <sheetFormatPr defaultColWidth="9.00390625" defaultRowHeight="12.75"/>
  <cols>
    <col min="1" max="1" width="3.875" style="63" customWidth="1"/>
    <col min="2" max="2" width="5.25390625" style="63" customWidth="1"/>
    <col min="3" max="3" width="51.375" style="63" customWidth="1"/>
    <col min="4" max="4" width="11.125" style="63" customWidth="1"/>
    <col min="5" max="5" width="10.75390625" style="63" customWidth="1"/>
    <col min="6" max="6" width="11.125" style="63" hidden="1" customWidth="1"/>
    <col min="7" max="7" width="10.75390625" style="63" hidden="1" customWidth="1"/>
    <col min="8" max="8" width="3.375" style="63" customWidth="1"/>
    <col min="9" max="9" width="2.875" style="63" customWidth="1"/>
    <col min="10" max="10" width="3.875" style="63" customWidth="1"/>
    <col min="11" max="16384" width="9.125" style="63" customWidth="1"/>
  </cols>
  <sheetData>
    <row r="1" s="26" customFormat="1" ht="12.75" hidden="1"/>
    <row r="2" s="26" customFormat="1" ht="12.75">
      <c r="D2" s="34" t="str">
        <f>'010.01008'!D2</f>
        <v>Zał. Nr 2d</v>
      </c>
    </row>
    <row r="3" spans="1:3" s="36" customFormat="1" ht="27.75" customHeight="1">
      <c r="A3" s="35" t="str">
        <f>'010.01008'!A3</f>
        <v>Plan wydatków budżetu na 2014 r.</v>
      </c>
      <c r="B3" s="35"/>
      <c r="C3" s="35"/>
    </row>
    <row r="4" spans="4:5" s="36" customFormat="1" ht="12.75">
      <c r="D4" s="37" t="s">
        <v>135</v>
      </c>
      <c r="E4" s="36">
        <f>'754,75412'!E4+1</f>
        <v>25</v>
      </c>
    </row>
    <row r="5" spans="3:5" s="36" customFormat="1" ht="11.25" customHeight="1" hidden="1">
      <c r="C5" s="18"/>
      <c r="E5" s="36" t="s">
        <v>16</v>
      </c>
    </row>
    <row r="7" spans="1:3" s="36" customFormat="1" ht="12.75">
      <c r="A7" s="18" t="s">
        <v>0</v>
      </c>
      <c r="B7" s="18"/>
      <c r="C7" s="36" t="s">
        <v>65</v>
      </c>
    </row>
    <row r="9" spans="1:3" s="36" customFormat="1" ht="12.75">
      <c r="A9" s="18" t="s">
        <v>1</v>
      </c>
      <c r="B9" s="18"/>
      <c r="C9" s="36" t="s">
        <v>67</v>
      </c>
    </row>
    <row r="10" spans="4:7" s="36" customFormat="1" ht="12.75">
      <c r="D10" s="339" t="s">
        <v>15</v>
      </c>
      <c r="E10" s="339"/>
      <c r="F10" s="338" t="s">
        <v>332</v>
      </c>
      <c r="G10" s="338"/>
    </row>
    <row r="11" spans="4:7" s="36" customFormat="1" ht="12.75">
      <c r="D11" s="18" t="s">
        <v>13</v>
      </c>
      <c r="E11" s="97" t="s">
        <v>14</v>
      </c>
      <c r="F11" s="36" t="s">
        <v>13</v>
      </c>
      <c r="G11" s="38" t="s">
        <v>14</v>
      </c>
    </row>
    <row r="13" spans="1:7" s="45" customFormat="1" ht="37.5" customHeight="1" hidden="1">
      <c r="A13" s="39" t="s">
        <v>30</v>
      </c>
      <c r="B13" s="40">
        <v>2310</v>
      </c>
      <c r="C13" s="41" t="s">
        <v>31</v>
      </c>
      <c r="D13" s="42"/>
      <c r="E13" s="43"/>
      <c r="F13" s="42"/>
      <c r="G13" s="43"/>
    </row>
    <row r="14" spans="1:7" s="45" customFormat="1" ht="37.5" customHeight="1" hidden="1">
      <c r="A14" s="39" t="s">
        <v>30</v>
      </c>
      <c r="B14" s="40">
        <v>2320</v>
      </c>
      <c r="C14" s="41" t="s">
        <v>278</v>
      </c>
      <c r="D14" s="42"/>
      <c r="E14" s="43"/>
      <c r="F14" s="42"/>
      <c r="G14" s="43"/>
    </row>
    <row r="15" spans="1:7" s="45" customFormat="1" ht="37.5" customHeight="1" hidden="1">
      <c r="A15" s="39" t="s">
        <v>30</v>
      </c>
      <c r="B15" s="40">
        <v>2330</v>
      </c>
      <c r="C15" s="41" t="s">
        <v>279</v>
      </c>
      <c r="D15" s="42"/>
      <c r="E15" s="43"/>
      <c r="F15" s="42"/>
      <c r="G15" s="43"/>
    </row>
    <row r="16" spans="1:7" s="45" customFormat="1" ht="12.75" customHeight="1" hidden="1">
      <c r="A16" s="46" t="s">
        <v>30</v>
      </c>
      <c r="B16" s="40">
        <v>2480</v>
      </c>
      <c r="C16" s="41" t="s">
        <v>124</v>
      </c>
      <c r="D16" s="42"/>
      <c r="E16" s="43"/>
      <c r="F16" s="42"/>
      <c r="G16" s="43"/>
    </row>
    <row r="17" spans="1:7" s="45" customFormat="1" ht="12.75" customHeight="1" hidden="1">
      <c r="A17" s="46" t="s">
        <v>30</v>
      </c>
      <c r="B17" s="40">
        <v>2560</v>
      </c>
      <c r="C17" s="41" t="s">
        <v>277</v>
      </c>
      <c r="D17" s="42"/>
      <c r="E17" s="43"/>
      <c r="F17" s="42"/>
      <c r="G17" s="43"/>
    </row>
    <row r="18" spans="1:7" s="45" customFormat="1" ht="12.75" customHeight="1" hidden="1">
      <c r="A18" s="46" t="s">
        <v>30</v>
      </c>
      <c r="B18" s="47">
        <v>2650</v>
      </c>
      <c r="C18" s="41" t="s">
        <v>35</v>
      </c>
      <c r="D18" s="42"/>
      <c r="E18" s="43"/>
      <c r="F18" s="42"/>
      <c r="G18" s="43"/>
    </row>
    <row r="19" spans="1:7" s="45" customFormat="1" ht="22.5" customHeight="1" hidden="1">
      <c r="A19" s="46" t="s">
        <v>30</v>
      </c>
      <c r="B19" s="40">
        <v>2710</v>
      </c>
      <c r="C19" s="41" t="s">
        <v>42</v>
      </c>
      <c r="D19" s="42"/>
      <c r="E19" s="43"/>
      <c r="F19" s="42"/>
      <c r="G19" s="43"/>
    </row>
    <row r="20" spans="1:7" s="45" customFormat="1" ht="25.5" customHeight="1" hidden="1">
      <c r="A20" s="39" t="s">
        <v>30</v>
      </c>
      <c r="B20" s="40">
        <v>2820</v>
      </c>
      <c r="C20" s="48" t="s">
        <v>280</v>
      </c>
      <c r="D20" s="42"/>
      <c r="E20" s="43"/>
      <c r="F20" s="42"/>
      <c r="G20" s="43"/>
    </row>
    <row r="21" spans="1:7" s="45" customFormat="1" ht="37.5" customHeight="1" hidden="1">
      <c r="A21" s="39" t="s">
        <v>30</v>
      </c>
      <c r="B21" s="40">
        <v>2830</v>
      </c>
      <c r="C21" s="48" t="s">
        <v>18</v>
      </c>
      <c r="D21" s="42"/>
      <c r="E21" s="43"/>
      <c r="F21" s="42"/>
      <c r="G21" s="43"/>
    </row>
    <row r="22" spans="1:7" s="45" customFormat="1" ht="12.75" customHeight="1" hidden="1">
      <c r="A22" s="46" t="s">
        <v>30</v>
      </c>
      <c r="B22" s="47">
        <v>2850</v>
      </c>
      <c r="C22" s="48" t="s">
        <v>33</v>
      </c>
      <c r="D22" s="42"/>
      <c r="E22" s="43"/>
      <c r="F22" s="42"/>
      <c r="G22" s="43"/>
    </row>
    <row r="23" spans="1:7" s="45" customFormat="1" ht="12.75" customHeight="1" hidden="1">
      <c r="A23" s="46" t="s">
        <v>30</v>
      </c>
      <c r="B23" s="47">
        <v>3000</v>
      </c>
      <c r="C23" s="48" t="s">
        <v>276</v>
      </c>
      <c r="D23" s="42"/>
      <c r="E23" s="43"/>
      <c r="F23" s="42"/>
      <c r="G23" s="43"/>
    </row>
    <row r="24" spans="1:7" s="36" customFormat="1" ht="12.75" customHeight="1" hidden="1">
      <c r="A24" s="46" t="s">
        <v>30</v>
      </c>
      <c r="B24" s="49">
        <v>3020</v>
      </c>
      <c r="C24" s="50" t="s">
        <v>38</v>
      </c>
      <c r="D24" s="51"/>
      <c r="E24" s="52"/>
      <c r="F24" s="51"/>
      <c r="G24" s="52"/>
    </row>
    <row r="25" spans="1:7" s="36" customFormat="1" ht="12.75" customHeight="1" hidden="1">
      <c r="A25" s="46" t="s">
        <v>30</v>
      </c>
      <c r="B25" s="49">
        <v>3030</v>
      </c>
      <c r="C25" s="50" t="s">
        <v>5</v>
      </c>
      <c r="D25" s="51"/>
      <c r="E25" s="52"/>
      <c r="F25" s="51"/>
      <c r="G25" s="52"/>
    </row>
    <row r="26" spans="1:7" s="36" customFormat="1" ht="12.75" customHeight="1" hidden="1">
      <c r="A26" s="46" t="s">
        <v>30</v>
      </c>
      <c r="B26" s="49">
        <v>3110</v>
      </c>
      <c r="C26" s="50" t="s">
        <v>4</v>
      </c>
      <c r="D26" s="51"/>
      <c r="E26" s="52"/>
      <c r="F26" s="51"/>
      <c r="G26" s="52"/>
    </row>
    <row r="27" spans="1:7" s="36" customFormat="1" ht="12.75" customHeight="1" hidden="1">
      <c r="A27" s="46" t="s">
        <v>30</v>
      </c>
      <c r="B27" s="49">
        <v>3240</v>
      </c>
      <c r="C27" s="50" t="s">
        <v>39</v>
      </c>
      <c r="D27" s="51"/>
      <c r="E27" s="52"/>
      <c r="F27" s="51"/>
      <c r="G27" s="52"/>
    </row>
    <row r="28" spans="1:7" s="36" customFormat="1" ht="12.75" customHeight="1" hidden="1">
      <c r="A28" s="46" t="s">
        <v>30</v>
      </c>
      <c r="B28" s="49">
        <v>3260</v>
      </c>
      <c r="C28" s="50" t="s">
        <v>305</v>
      </c>
      <c r="D28" s="51"/>
      <c r="E28" s="52"/>
      <c r="F28" s="51"/>
      <c r="G28" s="52"/>
    </row>
    <row r="29" spans="1:7" s="36" customFormat="1" ht="12.75" customHeight="1" hidden="1">
      <c r="A29" s="46" t="s">
        <v>30</v>
      </c>
      <c r="B29" s="49">
        <v>4010</v>
      </c>
      <c r="C29" s="50" t="s">
        <v>2</v>
      </c>
      <c r="D29" s="51"/>
      <c r="E29" s="52"/>
      <c r="F29" s="51"/>
      <c r="G29" s="52"/>
    </row>
    <row r="30" spans="1:7" s="36" customFormat="1" ht="12.75" customHeight="1" hidden="1">
      <c r="A30" s="46" t="s">
        <v>30</v>
      </c>
      <c r="B30" s="49">
        <v>4040</v>
      </c>
      <c r="C30" s="50" t="s">
        <v>3</v>
      </c>
      <c r="D30" s="51"/>
      <c r="E30" s="52"/>
      <c r="F30" s="51"/>
      <c r="G30" s="52"/>
    </row>
    <row r="31" spans="1:7" s="36" customFormat="1" ht="12.75" customHeight="1" hidden="1">
      <c r="A31" s="46" t="s">
        <v>30</v>
      </c>
      <c r="B31" s="49">
        <v>4110</v>
      </c>
      <c r="C31" s="50" t="s">
        <v>9</v>
      </c>
      <c r="D31" s="51"/>
      <c r="E31" s="52"/>
      <c r="F31" s="51"/>
      <c r="G31" s="52"/>
    </row>
    <row r="32" spans="1:7" s="36" customFormat="1" ht="12.75" customHeight="1" hidden="1">
      <c r="A32" s="46" t="s">
        <v>30</v>
      </c>
      <c r="B32" s="49">
        <v>4120</v>
      </c>
      <c r="C32" s="50" t="s">
        <v>10</v>
      </c>
      <c r="D32" s="51"/>
      <c r="E32" s="52"/>
      <c r="F32" s="51"/>
      <c r="G32" s="52"/>
    </row>
    <row r="33" spans="1:7" s="36" customFormat="1" ht="12.75" customHeight="1" hidden="1">
      <c r="A33" s="46" t="s">
        <v>30</v>
      </c>
      <c r="B33" s="49">
        <v>4130</v>
      </c>
      <c r="C33" s="50" t="s">
        <v>19</v>
      </c>
      <c r="D33" s="51"/>
      <c r="E33" s="52"/>
      <c r="F33" s="51"/>
      <c r="G33" s="52"/>
    </row>
    <row r="34" spans="1:7" s="36" customFormat="1" ht="12.75" customHeight="1" hidden="1">
      <c r="A34" s="46" t="s">
        <v>30</v>
      </c>
      <c r="B34" s="49">
        <v>4140</v>
      </c>
      <c r="C34" s="50" t="s">
        <v>32</v>
      </c>
      <c r="D34" s="51"/>
      <c r="E34" s="52"/>
      <c r="F34" s="51"/>
      <c r="G34" s="52"/>
    </row>
    <row r="35" spans="1:7" s="36" customFormat="1" ht="12.75" customHeight="1" hidden="1">
      <c r="A35" s="46" t="s">
        <v>30</v>
      </c>
      <c r="B35" s="49">
        <v>4170</v>
      </c>
      <c r="C35" s="50" t="s">
        <v>36</v>
      </c>
      <c r="D35" s="51"/>
      <c r="E35" s="52"/>
      <c r="F35" s="51"/>
      <c r="G35" s="52"/>
    </row>
    <row r="36" spans="1:7" s="36" customFormat="1" ht="12.75" customHeight="1">
      <c r="A36" s="46" t="s">
        <v>30</v>
      </c>
      <c r="B36" s="49">
        <v>4210</v>
      </c>
      <c r="C36" s="50" t="s">
        <v>20</v>
      </c>
      <c r="D36" s="51">
        <v>5000</v>
      </c>
      <c r="E36" s="52"/>
      <c r="F36" s="51">
        <v>11000</v>
      </c>
      <c r="G36" s="52"/>
    </row>
    <row r="37" spans="1:7" s="36" customFormat="1" ht="12.75" customHeight="1" hidden="1">
      <c r="A37" s="46" t="s">
        <v>30</v>
      </c>
      <c r="B37" s="49">
        <v>4220</v>
      </c>
      <c r="C37" s="50" t="s">
        <v>21</v>
      </c>
      <c r="D37" s="51"/>
      <c r="E37" s="52"/>
      <c r="F37" s="51"/>
      <c r="G37" s="52"/>
    </row>
    <row r="38" spans="1:7" s="36" customFormat="1" ht="12.75" customHeight="1">
      <c r="A38" s="46" t="s">
        <v>30</v>
      </c>
      <c r="B38" s="49">
        <v>4240</v>
      </c>
      <c r="C38" s="50" t="s">
        <v>22</v>
      </c>
      <c r="D38" s="51">
        <v>1000</v>
      </c>
      <c r="E38" s="52"/>
      <c r="F38" s="51"/>
      <c r="G38" s="52"/>
    </row>
    <row r="39" spans="1:7" s="36" customFormat="1" ht="12.75" customHeight="1" hidden="1">
      <c r="A39" s="46" t="s">
        <v>30</v>
      </c>
      <c r="B39" s="49">
        <v>4260</v>
      </c>
      <c r="C39" s="50" t="s">
        <v>23</v>
      </c>
      <c r="D39" s="51"/>
      <c r="E39" s="52"/>
      <c r="F39" s="51">
        <v>500</v>
      </c>
      <c r="G39" s="52"/>
    </row>
    <row r="40" spans="1:7" s="36" customFormat="1" ht="12.75" customHeight="1" hidden="1">
      <c r="A40" s="46" t="s">
        <v>30</v>
      </c>
      <c r="B40" s="49">
        <v>4270</v>
      </c>
      <c r="C40" s="50" t="s">
        <v>24</v>
      </c>
      <c r="D40" s="51"/>
      <c r="E40" s="52"/>
      <c r="F40" s="51">
        <v>2000</v>
      </c>
      <c r="G40" s="52"/>
    </row>
    <row r="41" spans="1:7" s="36" customFormat="1" ht="12.75" customHeight="1" hidden="1">
      <c r="A41" s="46" t="s">
        <v>30</v>
      </c>
      <c r="B41" s="49">
        <v>4280</v>
      </c>
      <c r="C41" s="50" t="s">
        <v>281</v>
      </c>
      <c r="D41" s="51"/>
      <c r="E41" s="52"/>
      <c r="F41" s="51"/>
      <c r="G41" s="52"/>
    </row>
    <row r="42" spans="1:7" s="45" customFormat="1" ht="12.75" customHeight="1">
      <c r="A42" s="46" t="s">
        <v>30</v>
      </c>
      <c r="B42" s="49">
        <v>4300</v>
      </c>
      <c r="C42" s="53" t="s">
        <v>25</v>
      </c>
      <c r="D42" s="42">
        <v>4850</v>
      </c>
      <c r="E42" s="43">
        <v>850</v>
      </c>
      <c r="F42" s="42">
        <v>3850</v>
      </c>
      <c r="G42" s="43">
        <v>700</v>
      </c>
    </row>
    <row r="43" spans="1:7" s="45" customFormat="1" ht="12.75" customHeight="1" hidden="1">
      <c r="A43" s="46" t="s">
        <v>30</v>
      </c>
      <c r="B43" s="49">
        <v>4308</v>
      </c>
      <c r="C43" s="53" t="s">
        <v>25</v>
      </c>
      <c r="D43" s="42"/>
      <c r="E43" s="43"/>
      <c r="F43" s="42"/>
      <c r="G43" s="43"/>
    </row>
    <row r="44" spans="1:7" s="45" customFormat="1" ht="12.75" customHeight="1" hidden="1">
      <c r="A44" s="46" t="s">
        <v>30</v>
      </c>
      <c r="B44" s="49">
        <v>4309</v>
      </c>
      <c r="C44" s="53" t="s">
        <v>25</v>
      </c>
      <c r="D44" s="42"/>
      <c r="E44" s="43"/>
      <c r="F44" s="42"/>
      <c r="G44" s="43"/>
    </row>
    <row r="45" spans="1:7" s="45" customFormat="1" ht="12.75" customHeight="1" hidden="1">
      <c r="A45" s="46" t="s">
        <v>30</v>
      </c>
      <c r="B45" s="49">
        <v>4330</v>
      </c>
      <c r="C45" s="53" t="s">
        <v>37</v>
      </c>
      <c r="D45" s="42"/>
      <c r="E45" s="43"/>
      <c r="F45" s="42">
        <v>500</v>
      </c>
      <c r="G45" s="43"/>
    </row>
    <row r="46" spans="1:7" s="45" customFormat="1" ht="12.75" customHeight="1" hidden="1">
      <c r="A46" s="46" t="s">
        <v>30</v>
      </c>
      <c r="B46" s="49">
        <v>4350</v>
      </c>
      <c r="C46" s="53" t="s">
        <v>40</v>
      </c>
      <c r="D46" s="42"/>
      <c r="E46" s="43"/>
      <c r="F46" s="42"/>
      <c r="G46" s="43"/>
    </row>
    <row r="47" spans="1:7" s="45" customFormat="1" ht="12.75" customHeight="1" hidden="1">
      <c r="A47" s="46" t="s">
        <v>30</v>
      </c>
      <c r="B47" s="49">
        <v>4360</v>
      </c>
      <c r="C47" s="53" t="s">
        <v>265</v>
      </c>
      <c r="D47" s="42"/>
      <c r="E47" s="43"/>
      <c r="F47" s="42"/>
      <c r="G47" s="43"/>
    </row>
    <row r="48" spans="1:7" s="45" customFormat="1" ht="12.75" customHeight="1" hidden="1">
      <c r="A48" s="46" t="s">
        <v>30</v>
      </c>
      <c r="B48" s="49">
        <v>4370</v>
      </c>
      <c r="C48" s="53" t="s">
        <v>266</v>
      </c>
      <c r="D48" s="42"/>
      <c r="E48" s="43"/>
      <c r="F48" s="42"/>
      <c r="G48" s="43"/>
    </row>
    <row r="49" spans="1:7" s="45" customFormat="1" ht="12.75" customHeight="1" hidden="1">
      <c r="A49" s="46" t="s">
        <v>30</v>
      </c>
      <c r="B49" s="49">
        <v>4390</v>
      </c>
      <c r="C49" s="53" t="s">
        <v>267</v>
      </c>
      <c r="D49" s="42"/>
      <c r="E49" s="43"/>
      <c r="F49" s="42"/>
      <c r="G49" s="43"/>
    </row>
    <row r="50" spans="1:7" s="45" customFormat="1" ht="12.75" customHeight="1" hidden="1">
      <c r="A50" s="46" t="s">
        <v>30</v>
      </c>
      <c r="B50" s="49">
        <v>4400</v>
      </c>
      <c r="C50" s="53" t="s">
        <v>268</v>
      </c>
      <c r="D50" s="42"/>
      <c r="E50" s="43"/>
      <c r="F50" s="42"/>
      <c r="G50" s="43"/>
    </row>
    <row r="51" spans="1:7" s="36" customFormat="1" ht="12.75" customHeight="1">
      <c r="A51" s="46" t="s">
        <v>30</v>
      </c>
      <c r="B51" s="49">
        <v>4410</v>
      </c>
      <c r="C51" s="50" t="s">
        <v>6</v>
      </c>
      <c r="D51" s="51">
        <v>500</v>
      </c>
      <c r="E51" s="52"/>
      <c r="F51" s="51">
        <v>300</v>
      </c>
      <c r="G51" s="52"/>
    </row>
    <row r="52" spans="1:7" s="36" customFormat="1" ht="12.75" customHeight="1" hidden="1">
      <c r="A52" s="46" t="s">
        <v>30</v>
      </c>
      <c r="B52" s="49">
        <v>4420</v>
      </c>
      <c r="C52" s="50" t="s">
        <v>7</v>
      </c>
      <c r="D52" s="51"/>
      <c r="E52" s="52"/>
      <c r="F52" s="51"/>
      <c r="G52" s="52"/>
    </row>
    <row r="53" spans="1:7" s="45" customFormat="1" ht="12.75" customHeight="1" hidden="1">
      <c r="A53" s="46" t="s">
        <v>30</v>
      </c>
      <c r="B53" s="49">
        <v>4430</v>
      </c>
      <c r="C53" s="53" t="s">
        <v>8</v>
      </c>
      <c r="D53" s="42"/>
      <c r="E53" s="43"/>
      <c r="F53" s="42"/>
      <c r="G53" s="43"/>
    </row>
    <row r="54" spans="1:7" s="36" customFormat="1" ht="12.75" customHeight="1" hidden="1">
      <c r="A54" s="46" t="s">
        <v>30</v>
      </c>
      <c r="B54" s="49">
        <v>4440</v>
      </c>
      <c r="C54" s="50" t="s">
        <v>26</v>
      </c>
      <c r="D54" s="51"/>
      <c r="E54" s="52"/>
      <c r="F54" s="51"/>
      <c r="G54" s="52"/>
    </row>
    <row r="55" spans="1:7" s="36" customFormat="1" ht="12.75" customHeight="1" hidden="1">
      <c r="A55" s="46" t="s">
        <v>30</v>
      </c>
      <c r="B55" s="49">
        <v>4520</v>
      </c>
      <c r="C55" s="94" t="s">
        <v>306</v>
      </c>
      <c r="D55" s="51"/>
      <c r="E55" s="52"/>
      <c r="F55" s="51"/>
      <c r="G55" s="52"/>
    </row>
    <row r="56" spans="1:7" s="36" customFormat="1" ht="12.75" customHeight="1" hidden="1">
      <c r="A56" s="46" t="s">
        <v>30</v>
      </c>
      <c r="B56" s="49">
        <v>4580</v>
      </c>
      <c r="C56" s="50" t="s">
        <v>27</v>
      </c>
      <c r="D56" s="51"/>
      <c r="E56" s="52"/>
      <c r="F56" s="51"/>
      <c r="G56" s="52"/>
    </row>
    <row r="57" spans="1:7" s="36" customFormat="1" ht="12.75" customHeight="1">
      <c r="A57" s="46" t="s">
        <v>30</v>
      </c>
      <c r="B57" s="49">
        <v>4700</v>
      </c>
      <c r="C57" s="54" t="s">
        <v>269</v>
      </c>
      <c r="D57" s="51">
        <v>1500</v>
      </c>
      <c r="E57" s="52"/>
      <c r="F57" s="51">
        <v>1000</v>
      </c>
      <c r="G57" s="52"/>
    </row>
    <row r="58" spans="1:7" s="45" customFormat="1" ht="24.75" customHeight="1" hidden="1">
      <c r="A58" s="39" t="s">
        <v>30</v>
      </c>
      <c r="B58" s="64">
        <v>4740</v>
      </c>
      <c r="C58" s="55" t="s">
        <v>282</v>
      </c>
      <c r="D58" s="42"/>
      <c r="E58" s="43"/>
      <c r="F58" s="42"/>
      <c r="G58" s="43"/>
    </row>
    <row r="59" spans="1:7" s="45" customFormat="1" ht="12.75" customHeight="1" hidden="1">
      <c r="A59" s="46" t="s">
        <v>30</v>
      </c>
      <c r="B59" s="49">
        <v>4750</v>
      </c>
      <c r="C59" s="55" t="s">
        <v>270</v>
      </c>
      <c r="D59" s="42"/>
      <c r="E59" s="43"/>
      <c r="F59" s="42"/>
      <c r="G59" s="43"/>
    </row>
    <row r="60" spans="1:7" s="36" customFormat="1" ht="12.75" customHeight="1" hidden="1">
      <c r="A60" s="46" t="s">
        <v>30</v>
      </c>
      <c r="B60" s="49">
        <v>4810</v>
      </c>
      <c r="C60" s="50" t="s">
        <v>11</v>
      </c>
      <c r="D60" s="51"/>
      <c r="E60" s="52"/>
      <c r="F60" s="51"/>
      <c r="G60" s="52"/>
    </row>
    <row r="61" spans="1:7" s="36" customFormat="1" ht="12.75" customHeight="1" hidden="1">
      <c r="A61" s="46" t="s">
        <v>30</v>
      </c>
      <c r="B61" s="49">
        <v>6050</v>
      </c>
      <c r="C61" s="50" t="s">
        <v>28</v>
      </c>
      <c r="D61" s="51"/>
      <c r="E61" s="52"/>
      <c r="F61" s="51"/>
      <c r="G61" s="52"/>
    </row>
    <row r="62" spans="1:7" s="36" customFormat="1" ht="12.75" customHeight="1" hidden="1">
      <c r="A62" s="46" t="s">
        <v>30</v>
      </c>
      <c r="B62" s="49">
        <v>6058</v>
      </c>
      <c r="C62" s="50" t="s">
        <v>283</v>
      </c>
      <c r="D62" s="51"/>
      <c r="E62" s="52"/>
      <c r="F62" s="51"/>
      <c r="G62" s="52"/>
    </row>
    <row r="63" spans="1:7" s="36" customFormat="1" ht="12.75" customHeight="1" hidden="1">
      <c r="A63" s="46" t="s">
        <v>30</v>
      </c>
      <c r="B63" s="49">
        <v>6059</v>
      </c>
      <c r="C63" s="50" t="s">
        <v>28</v>
      </c>
      <c r="D63" s="51"/>
      <c r="E63" s="52"/>
      <c r="F63" s="51"/>
      <c r="G63" s="52"/>
    </row>
    <row r="64" spans="1:7" s="36" customFormat="1" ht="12.75" customHeight="1" hidden="1">
      <c r="A64" s="46" t="s">
        <v>30</v>
      </c>
      <c r="B64" s="49">
        <v>6060</v>
      </c>
      <c r="C64" s="50" t="s">
        <v>29</v>
      </c>
      <c r="D64" s="51"/>
      <c r="E64" s="52"/>
      <c r="F64" s="51"/>
      <c r="G64" s="52"/>
    </row>
    <row r="65" spans="1:7" s="36" customFormat="1" ht="12.75" customHeight="1" hidden="1">
      <c r="A65" s="46" t="s">
        <v>30</v>
      </c>
      <c r="B65" s="49">
        <v>6130</v>
      </c>
      <c r="C65" s="50" t="s">
        <v>284</v>
      </c>
      <c r="D65" s="51"/>
      <c r="E65" s="52"/>
      <c r="F65" s="51"/>
      <c r="G65" s="52"/>
    </row>
    <row r="66" spans="1:7" s="45" customFormat="1" ht="37.5" customHeight="1" hidden="1">
      <c r="A66" s="39" t="s">
        <v>30</v>
      </c>
      <c r="B66" s="40">
        <v>6210</v>
      </c>
      <c r="C66" s="41" t="s">
        <v>331</v>
      </c>
      <c r="D66" s="42"/>
      <c r="E66" s="43"/>
      <c r="F66" s="42"/>
      <c r="G66" s="43"/>
    </row>
    <row r="67" spans="1:7" s="45" customFormat="1" ht="37.5" customHeight="1" hidden="1">
      <c r="A67" s="39" t="s">
        <v>30</v>
      </c>
      <c r="B67" s="40">
        <v>6230</v>
      </c>
      <c r="C67" s="41" t="s">
        <v>307</v>
      </c>
      <c r="D67" s="42"/>
      <c r="E67" s="43"/>
      <c r="F67" s="42"/>
      <c r="G67" s="43"/>
    </row>
    <row r="68" spans="1:7" s="45" customFormat="1" ht="37.5" customHeight="1" hidden="1">
      <c r="A68" s="39" t="s">
        <v>30</v>
      </c>
      <c r="B68" s="40">
        <v>6300</v>
      </c>
      <c r="C68" s="41" t="s">
        <v>125</v>
      </c>
      <c r="D68" s="42"/>
      <c r="E68" s="43"/>
      <c r="F68" s="42"/>
      <c r="G68" s="43"/>
    </row>
    <row r="69" spans="1:7" s="45" customFormat="1" ht="37.5" customHeight="1" hidden="1">
      <c r="A69" s="39" t="s">
        <v>30</v>
      </c>
      <c r="B69" s="40">
        <v>6610</v>
      </c>
      <c r="C69" s="41" t="s">
        <v>285</v>
      </c>
      <c r="D69" s="42"/>
      <c r="E69" s="43"/>
      <c r="F69" s="42"/>
      <c r="G69" s="43"/>
    </row>
    <row r="70" spans="1:7" s="45" customFormat="1" ht="37.5" customHeight="1" hidden="1">
      <c r="A70" s="39" t="s">
        <v>30</v>
      </c>
      <c r="B70" s="40">
        <v>6620</v>
      </c>
      <c r="C70" s="41" t="s">
        <v>286</v>
      </c>
      <c r="D70" s="42"/>
      <c r="E70" s="43"/>
      <c r="F70" s="42"/>
      <c r="G70" s="43"/>
    </row>
    <row r="71" spans="1:7" s="45" customFormat="1" ht="37.5" customHeight="1" hidden="1">
      <c r="A71" s="39" t="s">
        <v>30</v>
      </c>
      <c r="B71" s="40">
        <v>6630</v>
      </c>
      <c r="C71" s="41" t="s">
        <v>287</v>
      </c>
      <c r="D71" s="42"/>
      <c r="E71" s="43"/>
      <c r="F71" s="42"/>
      <c r="G71" s="43"/>
    </row>
    <row r="72" spans="1:7" s="36" customFormat="1" ht="12.75" customHeight="1" hidden="1">
      <c r="A72" s="46" t="s">
        <v>30</v>
      </c>
      <c r="B72" s="49">
        <v>8550</v>
      </c>
      <c r="C72" s="50" t="s">
        <v>41</v>
      </c>
      <c r="D72" s="51"/>
      <c r="E72" s="52"/>
      <c r="F72" s="51"/>
      <c r="G72" s="52"/>
    </row>
    <row r="73" spans="1:7" s="60" customFormat="1" ht="15" customHeight="1">
      <c r="A73" s="56"/>
      <c r="B73" s="56"/>
      <c r="C73" s="57" t="s">
        <v>12</v>
      </c>
      <c r="D73" s="58">
        <f>SUM(D13:D72)</f>
        <v>12850</v>
      </c>
      <c r="E73" s="58">
        <f>SUM(E13:E72)</f>
        <v>850</v>
      </c>
      <c r="F73" s="58">
        <f>SUM(F13:F72)</f>
        <v>19150</v>
      </c>
      <c r="G73" s="58">
        <f>SUM(G13:G72)</f>
        <v>700</v>
      </c>
    </row>
    <row r="74" spans="1:5" ht="24" customHeight="1">
      <c r="A74" s="60"/>
      <c r="B74" s="60"/>
      <c r="C74" s="62"/>
      <c r="D74" s="72"/>
      <c r="E74" s="72"/>
    </row>
  </sheetData>
  <sheetProtection/>
  <mergeCells count="2">
    <mergeCell ref="D10:E10"/>
    <mergeCell ref="F10:G10"/>
  </mergeCells>
  <printOptions/>
  <pageMargins left="0.75" right="0.75" top="1" bottom="1" header="0.5" footer="0.5"/>
  <pageSetup horizontalDpi="600" verticalDpi="600" orientation="portrait" paperSize="9" scale="5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G74"/>
  <sheetViews>
    <sheetView view="pageBreakPreview" zoomScaleSheetLayoutView="100" zoomScalePageLayoutView="0" workbookViewId="0" topLeftCell="A2">
      <selection activeCell="C8" sqref="C8"/>
    </sheetView>
  </sheetViews>
  <sheetFormatPr defaultColWidth="9.00390625" defaultRowHeight="12.75"/>
  <cols>
    <col min="1" max="1" width="3.875" style="63" customWidth="1"/>
    <col min="2" max="2" width="5.25390625" style="63" customWidth="1"/>
    <col min="3" max="3" width="51.375" style="63" customWidth="1"/>
    <col min="4" max="4" width="11.125" style="63" customWidth="1"/>
    <col min="5" max="5" width="10.75390625" style="63" customWidth="1"/>
    <col min="6" max="6" width="11.125" style="63" hidden="1" customWidth="1"/>
    <col min="7" max="7" width="10.75390625" style="63" hidden="1" customWidth="1"/>
    <col min="8" max="8" width="3.375" style="63" customWidth="1"/>
    <col min="9" max="9" width="2.875" style="63" customWidth="1"/>
    <col min="10" max="10" width="3.875" style="63" customWidth="1"/>
    <col min="11" max="16384" width="9.125" style="63" customWidth="1"/>
  </cols>
  <sheetData>
    <row r="1" s="26" customFormat="1" ht="12.75" hidden="1"/>
    <row r="2" s="26" customFormat="1" ht="12.75">
      <c r="D2" s="34" t="str">
        <f>'010.01008'!D2</f>
        <v>Zał. Nr 2d</v>
      </c>
    </row>
    <row r="3" spans="1:3" s="36" customFormat="1" ht="27.75" customHeight="1">
      <c r="A3" s="35" t="str">
        <f>'010.01008'!A3</f>
        <v>Plan wydatków budżetu na 2014 r.</v>
      </c>
      <c r="B3" s="35"/>
      <c r="C3" s="35"/>
    </row>
    <row r="4" spans="4:5" s="36" customFormat="1" ht="12.75">
      <c r="D4" s="37" t="s">
        <v>135</v>
      </c>
      <c r="E4" s="36">
        <f>'754,75414'!E4+1</f>
        <v>26</v>
      </c>
    </row>
    <row r="5" spans="3:5" s="36" customFormat="1" ht="11.25" customHeight="1" hidden="1">
      <c r="C5" s="18"/>
      <c r="E5" s="36" t="s">
        <v>16</v>
      </c>
    </row>
    <row r="7" spans="1:3" s="36" customFormat="1" ht="12.75">
      <c r="A7" s="18" t="s">
        <v>0</v>
      </c>
      <c r="B7" s="18"/>
      <c r="C7" s="36" t="s">
        <v>65</v>
      </c>
    </row>
    <row r="9" spans="1:3" s="36" customFormat="1" ht="12.75">
      <c r="A9" s="18" t="s">
        <v>1</v>
      </c>
      <c r="B9" s="18"/>
      <c r="C9" s="36" t="s">
        <v>289</v>
      </c>
    </row>
    <row r="10" spans="4:7" s="36" customFormat="1" ht="12.75">
      <c r="D10" s="339" t="s">
        <v>15</v>
      </c>
      <c r="E10" s="339"/>
      <c r="F10" s="338" t="s">
        <v>332</v>
      </c>
      <c r="G10" s="338"/>
    </row>
    <row r="11" spans="4:7" s="36" customFormat="1" ht="12.75">
      <c r="D11" s="18" t="s">
        <v>13</v>
      </c>
      <c r="E11" s="97" t="s">
        <v>14</v>
      </c>
      <c r="F11" s="36" t="s">
        <v>13</v>
      </c>
      <c r="G11" s="38" t="s">
        <v>14</v>
      </c>
    </row>
    <row r="13" spans="1:7" s="45" customFormat="1" ht="37.5" customHeight="1" hidden="1">
      <c r="A13" s="39" t="s">
        <v>30</v>
      </c>
      <c r="B13" s="40">
        <v>2310</v>
      </c>
      <c r="C13" s="41" t="s">
        <v>31</v>
      </c>
      <c r="D13" s="42"/>
      <c r="E13" s="43"/>
      <c r="F13" s="42"/>
      <c r="G13" s="43"/>
    </row>
    <row r="14" spans="1:7" s="45" customFormat="1" ht="37.5" customHeight="1" hidden="1">
      <c r="A14" s="39" t="s">
        <v>30</v>
      </c>
      <c r="B14" s="40">
        <v>2320</v>
      </c>
      <c r="C14" s="41" t="s">
        <v>278</v>
      </c>
      <c r="D14" s="42"/>
      <c r="E14" s="43"/>
      <c r="F14" s="42"/>
      <c r="G14" s="43"/>
    </row>
    <row r="15" spans="1:7" s="45" customFormat="1" ht="37.5" customHeight="1" hidden="1">
      <c r="A15" s="39" t="s">
        <v>30</v>
      </c>
      <c r="B15" s="40">
        <v>2330</v>
      </c>
      <c r="C15" s="41" t="s">
        <v>279</v>
      </c>
      <c r="D15" s="42"/>
      <c r="E15" s="43"/>
      <c r="F15" s="42"/>
      <c r="G15" s="43"/>
    </row>
    <row r="16" spans="1:7" s="45" customFormat="1" ht="12.75" customHeight="1" hidden="1">
      <c r="A16" s="46" t="s">
        <v>30</v>
      </c>
      <c r="B16" s="40">
        <v>2480</v>
      </c>
      <c r="C16" s="41" t="s">
        <v>124</v>
      </c>
      <c r="D16" s="42"/>
      <c r="E16" s="43"/>
      <c r="F16" s="42"/>
      <c r="G16" s="43"/>
    </row>
    <row r="17" spans="1:7" s="45" customFormat="1" ht="12.75" customHeight="1" hidden="1">
      <c r="A17" s="46" t="s">
        <v>30</v>
      </c>
      <c r="B17" s="40">
        <v>2560</v>
      </c>
      <c r="C17" s="41" t="s">
        <v>277</v>
      </c>
      <c r="D17" s="42"/>
      <c r="E17" s="43"/>
      <c r="F17" s="42"/>
      <c r="G17" s="43"/>
    </row>
    <row r="18" spans="1:7" s="45" customFormat="1" ht="12.75" customHeight="1" hidden="1">
      <c r="A18" s="46" t="s">
        <v>30</v>
      </c>
      <c r="B18" s="47">
        <v>2650</v>
      </c>
      <c r="C18" s="41" t="s">
        <v>35</v>
      </c>
      <c r="D18" s="42"/>
      <c r="E18" s="43"/>
      <c r="F18" s="42"/>
      <c r="G18" s="43"/>
    </row>
    <row r="19" spans="1:7" s="45" customFormat="1" ht="22.5" customHeight="1" hidden="1">
      <c r="A19" s="46" t="s">
        <v>30</v>
      </c>
      <c r="B19" s="40">
        <v>2710</v>
      </c>
      <c r="C19" s="41" t="s">
        <v>42</v>
      </c>
      <c r="D19" s="42"/>
      <c r="E19" s="43"/>
      <c r="F19" s="42"/>
      <c r="G19" s="43"/>
    </row>
    <row r="20" spans="1:7" s="45" customFormat="1" ht="25.5" customHeight="1" hidden="1">
      <c r="A20" s="39" t="s">
        <v>30</v>
      </c>
      <c r="B20" s="40">
        <v>2820</v>
      </c>
      <c r="C20" s="48" t="s">
        <v>280</v>
      </c>
      <c r="D20" s="42"/>
      <c r="E20" s="43"/>
      <c r="F20" s="42"/>
      <c r="G20" s="43"/>
    </row>
    <row r="21" spans="1:7" s="45" customFormat="1" ht="37.5" customHeight="1" hidden="1">
      <c r="A21" s="39" t="s">
        <v>30</v>
      </c>
      <c r="B21" s="40">
        <v>2830</v>
      </c>
      <c r="C21" s="48" t="s">
        <v>18</v>
      </c>
      <c r="D21" s="42"/>
      <c r="E21" s="43"/>
      <c r="F21" s="42"/>
      <c r="G21" s="43"/>
    </row>
    <row r="22" spans="1:7" s="45" customFormat="1" ht="12.75" customHeight="1" hidden="1">
      <c r="A22" s="46" t="s">
        <v>30</v>
      </c>
      <c r="B22" s="47">
        <v>2850</v>
      </c>
      <c r="C22" s="48" t="s">
        <v>33</v>
      </c>
      <c r="D22" s="42"/>
      <c r="E22" s="43"/>
      <c r="F22" s="42"/>
      <c r="G22" s="43"/>
    </row>
    <row r="23" spans="1:7" s="45" customFormat="1" ht="12.75" customHeight="1" hidden="1">
      <c r="A23" s="46" t="s">
        <v>30</v>
      </c>
      <c r="B23" s="47">
        <v>3000</v>
      </c>
      <c r="C23" s="48" t="s">
        <v>276</v>
      </c>
      <c r="D23" s="42"/>
      <c r="E23" s="43"/>
      <c r="F23" s="42"/>
      <c r="G23" s="43"/>
    </row>
    <row r="24" spans="1:7" s="36" customFormat="1" ht="12.75" customHeight="1" hidden="1">
      <c r="A24" s="46" t="s">
        <v>30</v>
      </c>
      <c r="B24" s="49">
        <v>3020</v>
      </c>
      <c r="C24" s="50" t="s">
        <v>38</v>
      </c>
      <c r="D24" s="51"/>
      <c r="E24" s="52"/>
      <c r="F24" s="51"/>
      <c r="G24" s="52"/>
    </row>
    <row r="25" spans="1:7" s="36" customFormat="1" ht="12.75" customHeight="1" hidden="1">
      <c r="A25" s="46" t="s">
        <v>30</v>
      </c>
      <c r="B25" s="49">
        <v>3030</v>
      </c>
      <c r="C25" s="50" t="s">
        <v>5</v>
      </c>
      <c r="D25" s="51"/>
      <c r="E25" s="52"/>
      <c r="F25" s="51"/>
      <c r="G25" s="52"/>
    </row>
    <row r="26" spans="1:7" s="36" customFormat="1" ht="12.75" customHeight="1" hidden="1">
      <c r="A26" s="46" t="s">
        <v>30</v>
      </c>
      <c r="B26" s="49">
        <v>3110</v>
      </c>
      <c r="C26" s="50" t="s">
        <v>4</v>
      </c>
      <c r="D26" s="51"/>
      <c r="E26" s="52"/>
      <c r="F26" s="51"/>
      <c r="G26" s="52"/>
    </row>
    <row r="27" spans="1:7" s="36" customFormat="1" ht="12.75" customHeight="1" hidden="1">
      <c r="A27" s="46" t="s">
        <v>30</v>
      </c>
      <c r="B27" s="49">
        <v>3240</v>
      </c>
      <c r="C27" s="50" t="s">
        <v>39</v>
      </c>
      <c r="D27" s="51"/>
      <c r="E27" s="52"/>
      <c r="F27" s="51"/>
      <c r="G27" s="52"/>
    </row>
    <row r="28" spans="1:7" s="36" customFormat="1" ht="12.75" customHeight="1" hidden="1">
      <c r="A28" s="46" t="s">
        <v>30</v>
      </c>
      <c r="B28" s="49">
        <v>3260</v>
      </c>
      <c r="C28" s="50" t="s">
        <v>305</v>
      </c>
      <c r="D28" s="51"/>
      <c r="E28" s="52"/>
      <c r="F28" s="51"/>
      <c r="G28" s="52"/>
    </row>
    <row r="29" spans="1:7" s="36" customFormat="1" ht="12.75" customHeight="1" hidden="1">
      <c r="A29" s="46" t="s">
        <v>30</v>
      </c>
      <c r="B29" s="49">
        <v>4010</v>
      </c>
      <c r="C29" s="50" t="s">
        <v>2</v>
      </c>
      <c r="D29" s="51"/>
      <c r="E29" s="52"/>
      <c r="F29" s="51"/>
      <c r="G29" s="52"/>
    </row>
    <row r="30" spans="1:7" s="36" customFormat="1" ht="12.75" customHeight="1" hidden="1">
      <c r="A30" s="46" t="s">
        <v>30</v>
      </c>
      <c r="B30" s="49">
        <v>4040</v>
      </c>
      <c r="C30" s="50" t="s">
        <v>3</v>
      </c>
      <c r="D30" s="51"/>
      <c r="E30" s="52"/>
      <c r="F30" s="51"/>
      <c r="G30" s="52"/>
    </row>
    <row r="31" spans="1:7" s="36" customFormat="1" ht="12.75" customHeight="1" hidden="1">
      <c r="A31" s="46" t="s">
        <v>30</v>
      </c>
      <c r="B31" s="49">
        <v>4110</v>
      </c>
      <c r="C31" s="50" t="s">
        <v>9</v>
      </c>
      <c r="D31" s="51"/>
      <c r="E31" s="52"/>
      <c r="F31" s="51"/>
      <c r="G31" s="52"/>
    </row>
    <row r="32" spans="1:7" s="36" customFormat="1" ht="12.75" customHeight="1" hidden="1">
      <c r="A32" s="46" t="s">
        <v>30</v>
      </c>
      <c r="B32" s="49">
        <v>4120</v>
      </c>
      <c r="C32" s="50" t="s">
        <v>10</v>
      </c>
      <c r="D32" s="51"/>
      <c r="E32" s="52"/>
      <c r="F32" s="51"/>
      <c r="G32" s="52"/>
    </row>
    <row r="33" spans="1:7" s="36" customFormat="1" ht="12.75" customHeight="1" hidden="1">
      <c r="A33" s="46" t="s">
        <v>30</v>
      </c>
      <c r="B33" s="49">
        <v>4130</v>
      </c>
      <c r="C33" s="50" t="s">
        <v>19</v>
      </c>
      <c r="D33" s="51"/>
      <c r="E33" s="52"/>
      <c r="F33" s="51"/>
      <c r="G33" s="52"/>
    </row>
    <row r="34" spans="1:7" s="36" customFormat="1" ht="12.75" customHeight="1" hidden="1">
      <c r="A34" s="46" t="s">
        <v>30</v>
      </c>
      <c r="B34" s="49">
        <v>4140</v>
      </c>
      <c r="C34" s="50" t="s">
        <v>32</v>
      </c>
      <c r="D34" s="51"/>
      <c r="E34" s="52"/>
      <c r="F34" s="51"/>
      <c r="G34" s="52"/>
    </row>
    <row r="35" spans="1:7" s="36" customFormat="1" ht="12.75" customHeight="1" hidden="1">
      <c r="A35" s="46" t="s">
        <v>30</v>
      </c>
      <c r="B35" s="49">
        <v>4170</v>
      </c>
      <c r="C35" s="50" t="s">
        <v>36</v>
      </c>
      <c r="D35" s="51"/>
      <c r="E35" s="52"/>
      <c r="F35" s="51"/>
      <c r="G35" s="52"/>
    </row>
    <row r="36" spans="1:7" s="36" customFormat="1" ht="12.75" customHeight="1">
      <c r="A36" s="46" t="s">
        <v>30</v>
      </c>
      <c r="B36" s="49">
        <v>4210</v>
      </c>
      <c r="C36" s="50" t="s">
        <v>20</v>
      </c>
      <c r="D36" s="51">
        <v>4000</v>
      </c>
      <c r="E36" s="52"/>
      <c r="F36" s="51"/>
      <c r="G36" s="52"/>
    </row>
    <row r="37" spans="1:7" s="36" customFormat="1" ht="12.75" customHeight="1" hidden="1">
      <c r="A37" s="46" t="s">
        <v>30</v>
      </c>
      <c r="B37" s="49">
        <v>4220</v>
      </c>
      <c r="C37" s="50" t="s">
        <v>21</v>
      </c>
      <c r="D37" s="51"/>
      <c r="E37" s="52"/>
      <c r="F37" s="51"/>
      <c r="G37" s="52"/>
    </row>
    <row r="38" spans="1:7" s="36" customFormat="1" ht="12.75" customHeight="1">
      <c r="A38" s="46" t="s">
        <v>30</v>
      </c>
      <c r="B38" s="49">
        <v>4240</v>
      </c>
      <c r="C38" s="50" t="s">
        <v>22</v>
      </c>
      <c r="D38" s="51">
        <v>1000</v>
      </c>
      <c r="E38" s="52"/>
      <c r="F38" s="51"/>
      <c r="G38" s="52"/>
    </row>
    <row r="39" spans="1:7" s="36" customFormat="1" ht="12.75" customHeight="1" hidden="1">
      <c r="A39" s="46" t="s">
        <v>30</v>
      </c>
      <c r="B39" s="49">
        <v>4260</v>
      </c>
      <c r="C39" s="50" t="s">
        <v>23</v>
      </c>
      <c r="D39" s="51"/>
      <c r="E39" s="52"/>
      <c r="F39" s="51"/>
      <c r="G39" s="52"/>
    </row>
    <row r="40" spans="1:7" s="36" customFormat="1" ht="12.75" customHeight="1" hidden="1">
      <c r="A40" s="46" t="s">
        <v>30</v>
      </c>
      <c r="B40" s="49">
        <v>4270</v>
      </c>
      <c r="C40" s="50" t="s">
        <v>24</v>
      </c>
      <c r="D40" s="51"/>
      <c r="E40" s="52"/>
      <c r="F40" s="51"/>
      <c r="G40" s="52"/>
    </row>
    <row r="41" spans="1:7" s="36" customFormat="1" ht="12.75" customHeight="1" hidden="1">
      <c r="A41" s="46" t="s">
        <v>30</v>
      </c>
      <c r="B41" s="49">
        <v>4280</v>
      </c>
      <c r="C41" s="50" t="s">
        <v>281</v>
      </c>
      <c r="D41" s="51"/>
      <c r="E41" s="52"/>
      <c r="F41" s="51"/>
      <c r="G41" s="52"/>
    </row>
    <row r="42" spans="1:7" s="45" customFormat="1" ht="12.75" customHeight="1">
      <c r="A42" s="46" t="s">
        <v>30</v>
      </c>
      <c r="B42" s="49">
        <v>4300</v>
      </c>
      <c r="C42" s="53" t="s">
        <v>25</v>
      </c>
      <c r="D42" s="42">
        <v>3500</v>
      </c>
      <c r="E42" s="43"/>
      <c r="F42" s="42"/>
      <c r="G42" s="43"/>
    </row>
    <row r="43" spans="1:7" s="45" customFormat="1" ht="12.75" customHeight="1" hidden="1">
      <c r="A43" s="46" t="s">
        <v>30</v>
      </c>
      <c r="B43" s="49">
        <v>4308</v>
      </c>
      <c r="C43" s="53" t="s">
        <v>25</v>
      </c>
      <c r="D43" s="42"/>
      <c r="E43" s="43"/>
      <c r="F43" s="42"/>
      <c r="G43" s="43"/>
    </row>
    <row r="44" spans="1:7" s="45" customFormat="1" ht="12.75" customHeight="1" hidden="1">
      <c r="A44" s="46" t="s">
        <v>30</v>
      </c>
      <c r="B44" s="49">
        <v>4309</v>
      </c>
      <c r="C44" s="53" t="s">
        <v>25</v>
      </c>
      <c r="D44" s="42"/>
      <c r="E44" s="43"/>
      <c r="F44" s="42"/>
      <c r="G44" s="43"/>
    </row>
    <row r="45" spans="1:7" s="45" customFormat="1" ht="12.75" customHeight="1" hidden="1">
      <c r="A45" s="46" t="s">
        <v>30</v>
      </c>
      <c r="B45" s="49">
        <v>4330</v>
      </c>
      <c r="C45" s="53" t="s">
        <v>37</v>
      </c>
      <c r="D45" s="42"/>
      <c r="E45" s="43"/>
      <c r="F45" s="42"/>
      <c r="G45" s="43"/>
    </row>
    <row r="46" spans="1:7" s="45" customFormat="1" ht="12.75" customHeight="1" hidden="1">
      <c r="A46" s="46" t="s">
        <v>30</v>
      </c>
      <c r="B46" s="49">
        <v>4350</v>
      </c>
      <c r="C46" s="53" t="s">
        <v>40</v>
      </c>
      <c r="D46" s="42"/>
      <c r="E46" s="43"/>
      <c r="F46" s="42"/>
      <c r="G46" s="43"/>
    </row>
    <row r="47" spans="1:7" s="45" customFormat="1" ht="12.75" customHeight="1" hidden="1">
      <c r="A47" s="46" t="s">
        <v>30</v>
      </c>
      <c r="B47" s="49">
        <v>4360</v>
      </c>
      <c r="C47" s="53" t="s">
        <v>265</v>
      </c>
      <c r="D47" s="42"/>
      <c r="E47" s="43"/>
      <c r="F47" s="42"/>
      <c r="G47" s="43"/>
    </row>
    <row r="48" spans="1:7" s="45" customFormat="1" ht="12.75" customHeight="1" hidden="1">
      <c r="A48" s="46" t="s">
        <v>30</v>
      </c>
      <c r="B48" s="49">
        <v>4370</v>
      </c>
      <c r="C48" s="53" t="s">
        <v>266</v>
      </c>
      <c r="D48" s="42"/>
      <c r="E48" s="43"/>
      <c r="F48" s="42"/>
      <c r="G48" s="43"/>
    </row>
    <row r="49" spans="1:7" s="45" customFormat="1" ht="12.75" customHeight="1" hidden="1">
      <c r="A49" s="46" t="s">
        <v>30</v>
      </c>
      <c r="B49" s="49">
        <v>4390</v>
      </c>
      <c r="C49" s="53" t="s">
        <v>267</v>
      </c>
      <c r="D49" s="42"/>
      <c r="E49" s="43"/>
      <c r="F49" s="42"/>
      <c r="G49" s="43"/>
    </row>
    <row r="50" spans="1:7" s="45" customFormat="1" ht="12.75" customHeight="1" hidden="1">
      <c r="A50" s="46" t="s">
        <v>30</v>
      </c>
      <c r="B50" s="49">
        <v>4400</v>
      </c>
      <c r="C50" s="53" t="s">
        <v>268</v>
      </c>
      <c r="D50" s="42"/>
      <c r="E50" s="43"/>
      <c r="F50" s="42"/>
      <c r="G50" s="43"/>
    </row>
    <row r="51" spans="1:7" s="36" customFormat="1" ht="12.75" customHeight="1">
      <c r="A51" s="46" t="s">
        <v>30</v>
      </c>
      <c r="B51" s="49">
        <v>4410</v>
      </c>
      <c r="C51" s="50" t="s">
        <v>6</v>
      </c>
      <c r="D51" s="51">
        <v>1000</v>
      </c>
      <c r="E51" s="52"/>
      <c r="F51" s="51"/>
      <c r="G51" s="52"/>
    </row>
    <row r="52" spans="1:7" s="36" customFormat="1" ht="12.75" customHeight="1" hidden="1">
      <c r="A52" s="46" t="s">
        <v>30</v>
      </c>
      <c r="B52" s="49">
        <v>4420</v>
      </c>
      <c r="C52" s="50" t="s">
        <v>7</v>
      </c>
      <c r="D52" s="51"/>
      <c r="E52" s="52"/>
      <c r="F52" s="51"/>
      <c r="G52" s="52"/>
    </row>
    <row r="53" spans="1:7" s="45" customFormat="1" ht="12.75" customHeight="1" hidden="1">
      <c r="A53" s="46" t="s">
        <v>30</v>
      </c>
      <c r="B53" s="49">
        <v>4430</v>
      </c>
      <c r="C53" s="53" t="s">
        <v>8</v>
      </c>
      <c r="D53" s="42"/>
      <c r="E53" s="43"/>
      <c r="F53" s="42"/>
      <c r="G53" s="43"/>
    </row>
    <row r="54" spans="1:7" s="36" customFormat="1" ht="12.75" customHeight="1" hidden="1">
      <c r="A54" s="46" t="s">
        <v>30</v>
      </c>
      <c r="B54" s="49">
        <v>4440</v>
      </c>
      <c r="C54" s="50" t="s">
        <v>26</v>
      </c>
      <c r="D54" s="51"/>
      <c r="E54" s="52"/>
      <c r="F54" s="51"/>
      <c r="G54" s="52"/>
    </row>
    <row r="55" spans="1:7" s="36" customFormat="1" ht="12.75" customHeight="1" hidden="1">
      <c r="A55" s="46" t="s">
        <v>30</v>
      </c>
      <c r="B55" s="49">
        <v>4520</v>
      </c>
      <c r="C55" s="94" t="s">
        <v>306</v>
      </c>
      <c r="D55" s="51"/>
      <c r="E55" s="52"/>
      <c r="F55" s="51"/>
      <c r="G55" s="52"/>
    </row>
    <row r="56" spans="1:7" s="36" customFormat="1" ht="12.75" customHeight="1" hidden="1">
      <c r="A56" s="46" t="s">
        <v>30</v>
      </c>
      <c r="B56" s="49">
        <v>4580</v>
      </c>
      <c r="C56" s="50" t="s">
        <v>27</v>
      </c>
      <c r="D56" s="51"/>
      <c r="E56" s="52"/>
      <c r="F56" s="51"/>
      <c r="G56" s="52"/>
    </row>
    <row r="57" spans="1:7" s="36" customFormat="1" ht="12.75" customHeight="1">
      <c r="A57" s="46" t="s">
        <v>30</v>
      </c>
      <c r="B57" s="49">
        <v>4700</v>
      </c>
      <c r="C57" s="54" t="s">
        <v>269</v>
      </c>
      <c r="D57" s="51">
        <v>500</v>
      </c>
      <c r="E57" s="52"/>
      <c r="F57" s="51"/>
      <c r="G57" s="52"/>
    </row>
    <row r="58" spans="1:7" s="45" customFormat="1" ht="24.75" customHeight="1" hidden="1">
      <c r="A58" s="39" t="s">
        <v>30</v>
      </c>
      <c r="B58" s="64">
        <v>4740</v>
      </c>
      <c r="C58" s="55" t="s">
        <v>282</v>
      </c>
      <c r="D58" s="42"/>
      <c r="E58" s="43"/>
      <c r="F58" s="42"/>
      <c r="G58" s="43"/>
    </row>
    <row r="59" spans="1:7" s="45" customFormat="1" ht="12.75" customHeight="1" hidden="1">
      <c r="A59" s="46" t="s">
        <v>30</v>
      </c>
      <c r="B59" s="49">
        <v>4750</v>
      </c>
      <c r="C59" s="55" t="s">
        <v>270</v>
      </c>
      <c r="D59" s="42"/>
      <c r="E59" s="43"/>
      <c r="F59" s="42"/>
      <c r="G59" s="43"/>
    </row>
    <row r="60" spans="1:7" s="36" customFormat="1" ht="12.75" customHeight="1" hidden="1">
      <c r="A60" s="46" t="s">
        <v>30</v>
      </c>
      <c r="B60" s="49">
        <v>4810</v>
      </c>
      <c r="C60" s="50" t="s">
        <v>11</v>
      </c>
      <c r="D60" s="51"/>
      <c r="E60" s="52"/>
      <c r="F60" s="51"/>
      <c r="G60" s="52"/>
    </row>
    <row r="61" spans="1:7" s="36" customFormat="1" ht="12.75" customHeight="1" hidden="1">
      <c r="A61" s="46" t="s">
        <v>30</v>
      </c>
      <c r="B61" s="49">
        <v>6050</v>
      </c>
      <c r="C61" s="50" t="s">
        <v>28</v>
      </c>
      <c r="D61" s="51"/>
      <c r="E61" s="52"/>
      <c r="F61" s="51"/>
      <c r="G61" s="52"/>
    </row>
    <row r="62" spans="1:7" s="36" customFormat="1" ht="12.75" customHeight="1" hidden="1">
      <c r="A62" s="46" t="s">
        <v>30</v>
      </c>
      <c r="B62" s="49">
        <v>6058</v>
      </c>
      <c r="C62" s="50" t="s">
        <v>283</v>
      </c>
      <c r="D62" s="51"/>
      <c r="E62" s="52"/>
      <c r="F62" s="51"/>
      <c r="G62" s="52"/>
    </row>
    <row r="63" spans="1:7" s="36" customFormat="1" ht="12.75" customHeight="1" hidden="1">
      <c r="A63" s="46" t="s">
        <v>30</v>
      </c>
      <c r="B63" s="49">
        <v>6059</v>
      </c>
      <c r="C63" s="50" t="s">
        <v>28</v>
      </c>
      <c r="D63" s="51"/>
      <c r="E63" s="52"/>
      <c r="F63" s="51"/>
      <c r="G63" s="52"/>
    </row>
    <row r="64" spans="1:7" s="36" customFormat="1" ht="12.75" customHeight="1" hidden="1">
      <c r="A64" s="46" t="s">
        <v>30</v>
      </c>
      <c r="B64" s="49">
        <v>6060</v>
      </c>
      <c r="C64" s="50" t="s">
        <v>29</v>
      </c>
      <c r="D64" s="51"/>
      <c r="E64" s="52"/>
      <c r="F64" s="51"/>
      <c r="G64" s="52"/>
    </row>
    <row r="65" spans="1:7" s="36" customFormat="1" ht="12.75" customHeight="1" hidden="1">
      <c r="A65" s="46" t="s">
        <v>30</v>
      </c>
      <c r="B65" s="49">
        <v>6130</v>
      </c>
      <c r="C65" s="50" t="s">
        <v>284</v>
      </c>
      <c r="D65" s="51"/>
      <c r="E65" s="52"/>
      <c r="F65" s="51"/>
      <c r="G65" s="52"/>
    </row>
    <row r="66" spans="1:7" s="45" customFormat="1" ht="37.5" customHeight="1" hidden="1">
      <c r="A66" s="39" t="s">
        <v>30</v>
      </c>
      <c r="B66" s="40">
        <v>6210</v>
      </c>
      <c r="C66" s="41" t="s">
        <v>331</v>
      </c>
      <c r="D66" s="42"/>
      <c r="E66" s="43"/>
      <c r="F66" s="42"/>
      <c r="G66" s="43"/>
    </row>
    <row r="67" spans="1:7" s="45" customFormat="1" ht="37.5" customHeight="1" hidden="1">
      <c r="A67" s="39" t="s">
        <v>30</v>
      </c>
      <c r="B67" s="40">
        <v>6230</v>
      </c>
      <c r="C67" s="41" t="s">
        <v>307</v>
      </c>
      <c r="D67" s="42"/>
      <c r="E67" s="43"/>
      <c r="F67" s="42"/>
      <c r="G67" s="43"/>
    </row>
    <row r="68" spans="1:7" s="45" customFormat="1" ht="37.5" customHeight="1" hidden="1">
      <c r="A68" s="39" t="s">
        <v>30</v>
      </c>
      <c r="B68" s="40">
        <v>6300</v>
      </c>
      <c r="C68" s="41" t="s">
        <v>125</v>
      </c>
      <c r="D68" s="42"/>
      <c r="E68" s="43"/>
      <c r="F68" s="42"/>
      <c r="G68" s="43"/>
    </row>
    <row r="69" spans="1:7" s="45" customFormat="1" ht="37.5" customHeight="1" hidden="1">
      <c r="A69" s="39" t="s">
        <v>30</v>
      </c>
      <c r="B69" s="40">
        <v>6610</v>
      </c>
      <c r="C69" s="41" t="s">
        <v>285</v>
      </c>
      <c r="D69" s="42"/>
      <c r="E69" s="43"/>
      <c r="F69" s="42"/>
      <c r="G69" s="43"/>
    </row>
    <row r="70" spans="1:7" s="45" customFormat="1" ht="37.5" customHeight="1" hidden="1">
      <c r="A70" s="39" t="s">
        <v>30</v>
      </c>
      <c r="B70" s="40">
        <v>6620</v>
      </c>
      <c r="C70" s="41" t="s">
        <v>286</v>
      </c>
      <c r="D70" s="42"/>
      <c r="E70" s="43"/>
      <c r="F70" s="42"/>
      <c r="G70" s="43"/>
    </row>
    <row r="71" spans="1:7" s="45" customFormat="1" ht="37.5" customHeight="1" hidden="1">
      <c r="A71" s="39" t="s">
        <v>30</v>
      </c>
      <c r="B71" s="40">
        <v>6630</v>
      </c>
      <c r="C71" s="41" t="s">
        <v>287</v>
      </c>
      <c r="D71" s="42"/>
      <c r="E71" s="43"/>
      <c r="F71" s="42"/>
      <c r="G71" s="43"/>
    </row>
    <row r="72" spans="1:7" s="36" customFormat="1" ht="12.75" customHeight="1" hidden="1">
      <c r="A72" s="46" t="s">
        <v>30</v>
      </c>
      <c r="B72" s="49">
        <v>8550</v>
      </c>
      <c r="C72" s="50" t="s">
        <v>41</v>
      </c>
      <c r="D72" s="51"/>
      <c r="E72" s="52"/>
      <c r="F72" s="51"/>
      <c r="G72" s="52"/>
    </row>
    <row r="73" spans="1:7" s="60" customFormat="1" ht="15" customHeight="1">
      <c r="A73" s="56"/>
      <c r="B73" s="56"/>
      <c r="C73" s="57" t="s">
        <v>12</v>
      </c>
      <c r="D73" s="58">
        <f>SUM(D13:D72)</f>
        <v>10000</v>
      </c>
      <c r="E73" s="58">
        <f>SUM(E13:E72)</f>
        <v>0</v>
      </c>
      <c r="F73" s="58">
        <f>SUM(F13:F72)</f>
        <v>0</v>
      </c>
      <c r="G73" s="58">
        <f>SUM(G13:G72)</f>
        <v>0</v>
      </c>
    </row>
    <row r="74" spans="1:7" ht="24" customHeight="1">
      <c r="A74" s="60"/>
      <c r="B74" s="60"/>
      <c r="C74" s="62" t="s">
        <v>109</v>
      </c>
      <c r="D74" s="72">
        <f>'754,75404'!D73+'754,75412'!D73+'754,75414'!D73+'754,75421'!D73</f>
        <v>693950</v>
      </c>
      <c r="E74" s="72">
        <f>'754,75404'!E73+'754,75412'!E73+'754,75414'!E73+'754,75421'!E73</f>
        <v>850</v>
      </c>
      <c r="F74" s="72">
        <f>'754,75404'!F73+'754,75412'!F73+'754,75414'!F73+'754,75421'!F73</f>
        <v>306250</v>
      </c>
      <c r="G74" s="72">
        <f>'754,75404'!G73+'754,75412'!G73+'754,75414'!G73+'754,75421'!G73</f>
        <v>700</v>
      </c>
    </row>
  </sheetData>
  <sheetProtection/>
  <mergeCells count="2">
    <mergeCell ref="D10:E10"/>
    <mergeCell ref="F10:G10"/>
  </mergeCells>
  <printOptions/>
  <pageMargins left="0.75" right="0.75" top="1" bottom="1" header="0.5" footer="0.5"/>
  <pageSetup horizontalDpi="360" verticalDpi="360" orientation="portrait" paperSize="9" scale="58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G74"/>
  <sheetViews>
    <sheetView view="pageBreakPreview" zoomScaleSheetLayoutView="100" zoomScalePageLayoutView="0" workbookViewId="0" topLeftCell="A60">
      <selection activeCell="D31" sqref="D31:D60"/>
    </sheetView>
  </sheetViews>
  <sheetFormatPr defaultColWidth="9.00390625" defaultRowHeight="12.75"/>
  <cols>
    <col min="1" max="1" width="3.875" style="63" customWidth="1"/>
    <col min="2" max="2" width="5.25390625" style="63" customWidth="1"/>
    <col min="3" max="3" width="51.375" style="63" customWidth="1"/>
    <col min="4" max="4" width="11.125" style="63" customWidth="1"/>
    <col min="5" max="5" width="10.75390625" style="63" customWidth="1"/>
    <col min="6" max="6" width="11.125" style="63" hidden="1" customWidth="1"/>
    <col min="7" max="7" width="10.75390625" style="63" hidden="1" customWidth="1"/>
    <col min="8" max="8" width="3.375" style="63" customWidth="1"/>
    <col min="9" max="9" width="2.875" style="63" customWidth="1"/>
    <col min="10" max="10" width="3.875" style="63" customWidth="1"/>
    <col min="11" max="16384" width="9.125" style="63" customWidth="1"/>
  </cols>
  <sheetData>
    <row r="1" s="26" customFormat="1" ht="12.75" hidden="1"/>
    <row r="2" s="26" customFormat="1" ht="12.75">
      <c r="D2" s="34" t="str">
        <f>'010.01008'!D2</f>
        <v>Zał. Nr 2d</v>
      </c>
    </row>
    <row r="3" spans="1:3" s="36" customFormat="1" ht="27.75" customHeight="1">
      <c r="A3" s="35" t="str">
        <f>'010.01008'!A3</f>
        <v>Plan wydatków budżetu na 2014 r.</v>
      </c>
      <c r="B3" s="35"/>
      <c r="C3" s="35"/>
    </row>
    <row r="4" spans="4:5" s="36" customFormat="1" ht="12.75">
      <c r="D4" s="37" t="s">
        <v>135</v>
      </c>
      <c r="E4" s="36">
        <f>'754,75421'!E4+1</f>
        <v>27</v>
      </c>
    </row>
    <row r="5" spans="3:5" s="36" customFormat="1" ht="11.25" customHeight="1" hidden="1">
      <c r="C5" s="18"/>
      <c r="E5" s="36" t="s">
        <v>16</v>
      </c>
    </row>
    <row r="7" spans="1:3" s="36" customFormat="1" ht="12.75">
      <c r="A7" s="18" t="s">
        <v>0</v>
      </c>
      <c r="B7" s="18"/>
      <c r="C7" s="36" t="s">
        <v>68</v>
      </c>
    </row>
    <row r="9" spans="1:3" s="36" customFormat="1" ht="12.75">
      <c r="A9" s="18" t="s">
        <v>1</v>
      </c>
      <c r="B9" s="18"/>
      <c r="C9" s="36" t="s">
        <v>69</v>
      </c>
    </row>
    <row r="10" spans="4:7" s="36" customFormat="1" ht="12.75">
      <c r="D10" s="339" t="s">
        <v>15</v>
      </c>
      <c r="E10" s="339"/>
      <c r="F10" s="338" t="s">
        <v>332</v>
      </c>
      <c r="G10" s="338"/>
    </row>
    <row r="11" spans="4:7" s="36" customFormat="1" ht="12.75">
      <c r="D11" s="18" t="s">
        <v>13</v>
      </c>
      <c r="E11" s="97" t="s">
        <v>14</v>
      </c>
      <c r="F11" s="36" t="s">
        <v>13</v>
      </c>
      <c r="G11" s="38" t="s">
        <v>14</v>
      </c>
    </row>
    <row r="13" spans="1:7" s="45" customFormat="1" ht="37.5" customHeight="1">
      <c r="A13" s="39" t="s">
        <v>30</v>
      </c>
      <c r="B13" s="40">
        <v>2310</v>
      </c>
      <c r="C13" s="41" t="s">
        <v>31</v>
      </c>
      <c r="D13" s="42"/>
      <c r="E13" s="43"/>
      <c r="F13" s="42"/>
      <c r="G13" s="43"/>
    </row>
    <row r="14" spans="1:7" s="45" customFormat="1" ht="37.5" customHeight="1">
      <c r="A14" s="39" t="s">
        <v>30</v>
      </c>
      <c r="B14" s="40">
        <v>2320</v>
      </c>
      <c r="C14" s="41" t="s">
        <v>278</v>
      </c>
      <c r="D14" s="42"/>
      <c r="E14" s="43"/>
      <c r="F14" s="42"/>
      <c r="G14" s="43"/>
    </row>
    <row r="15" spans="1:7" s="45" customFormat="1" ht="37.5" customHeight="1">
      <c r="A15" s="39" t="s">
        <v>30</v>
      </c>
      <c r="B15" s="40">
        <v>2330</v>
      </c>
      <c r="C15" s="41" t="s">
        <v>279</v>
      </c>
      <c r="D15" s="42"/>
      <c r="E15" s="43"/>
      <c r="F15" s="42"/>
      <c r="G15" s="43"/>
    </row>
    <row r="16" spans="1:7" s="45" customFormat="1" ht="12.75" customHeight="1">
      <c r="A16" s="46" t="s">
        <v>30</v>
      </c>
      <c r="B16" s="40">
        <v>2480</v>
      </c>
      <c r="C16" s="41" t="s">
        <v>124</v>
      </c>
      <c r="D16" s="42"/>
      <c r="E16" s="43"/>
      <c r="F16" s="42"/>
      <c r="G16" s="43"/>
    </row>
    <row r="17" spans="1:7" s="45" customFormat="1" ht="12.75" customHeight="1">
      <c r="A17" s="46" t="s">
        <v>30</v>
      </c>
      <c r="B17" s="40">
        <v>2560</v>
      </c>
      <c r="C17" s="41" t="s">
        <v>277</v>
      </c>
      <c r="D17" s="42"/>
      <c r="E17" s="43"/>
      <c r="F17" s="42"/>
      <c r="G17" s="43"/>
    </row>
    <row r="18" spans="1:7" s="45" customFormat="1" ht="12.75" customHeight="1">
      <c r="A18" s="46" t="s">
        <v>30</v>
      </c>
      <c r="B18" s="47">
        <v>2650</v>
      </c>
      <c r="C18" s="41" t="s">
        <v>35</v>
      </c>
      <c r="D18" s="42"/>
      <c r="E18" s="43"/>
      <c r="F18" s="42"/>
      <c r="G18" s="43"/>
    </row>
    <row r="19" spans="1:7" s="45" customFormat="1" ht="22.5" customHeight="1">
      <c r="A19" s="46" t="s">
        <v>30</v>
      </c>
      <c r="B19" s="40">
        <v>2710</v>
      </c>
      <c r="C19" s="41" t="s">
        <v>42</v>
      </c>
      <c r="D19" s="42"/>
      <c r="E19" s="43"/>
      <c r="F19" s="42"/>
      <c r="G19" s="43"/>
    </row>
    <row r="20" spans="1:7" s="45" customFormat="1" ht="25.5" customHeight="1">
      <c r="A20" s="39" t="s">
        <v>30</v>
      </c>
      <c r="B20" s="40">
        <v>2820</v>
      </c>
      <c r="C20" s="48" t="s">
        <v>280</v>
      </c>
      <c r="D20" s="42"/>
      <c r="E20" s="43"/>
      <c r="F20" s="42"/>
      <c r="G20" s="43"/>
    </row>
    <row r="21" spans="1:7" s="45" customFormat="1" ht="37.5" customHeight="1">
      <c r="A21" s="39" t="s">
        <v>30</v>
      </c>
      <c r="B21" s="40">
        <v>2830</v>
      </c>
      <c r="C21" s="48" t="s">
        <v>18</v>
      </c>
      <c r="D21" s="42"/>
      <c r="E21" s="43"/>
      <c r="F21" s="42"/>
      <c r="G21" s="43"/>
    </row>
    <row r="22" spans="1:7" s="45" customFormat="1" ht="12.75" customHeight="1">
      <c r="A22" s="46" t="s">
        <v>30</v>
      </c>
      <c r="B22" s="47">
        <v>2850</v>
      </c>
      <c r="C22" s="48" t="s">
        <v>33</v>
      </c>
      <c r="D22" s="42"/>
      <c r="E22" s="43"/>
      <c r="F22" s="42"/>
      <c r="G22" s="43"/>
    </row>
    <row r="23" spans="1:7" s="45" customFormat="1" ht="12.75" customHeight="1">
      <c r="A23" s="46" t="s">
        <v>30</v>
      </c>
      <c r="B23" s="47">
        <v>3000</v>
      </c>
      <c r="C23" s="48" t="s">
        <v>276</v>
      </c>
      <c r="D23" s="42"/>
      <c r="E23" s="43"/>
      <c r="F23" s="42"/>
      <c r="G23" s="43"/>
    </row>
    <row r="24" spans="1:7" s="36" customFormat="1" ht="12.75" customHeight="1">
      <c r="A24" s="46" t="s">
        <v>30</v>
      </c>
      <c r="B24" s="49">
        <v>3020</v>
      </c>
      <c r="C24" s="50" t="s">
        <v>38</v>
      </c>
      <c r="D24" s="51"/>
      <c r="E24" s="52"/>
      <c r="F24" s="51"/>
      <c r="G24" s="52"/>
    </row>
    <row r="25" spans="1:7" s="36" customFormat="1" ht="12.75" customHeight="1">
      <c r="A25" s="46" t="s">
        <v>30</v>
      </c>
      <c r="B25" s="49">
        <v>3030</v>
      </c>
      <c r="C25" s="50" t="s">
        <v>5</v>
      </c>
      <c r="D25" s="51"/>
      <c r="E25" s="52"/>
      <c r="F25" s="51"/>
      <c r="G25" s="52"/>
    </row>
    <row r="26" spans="1:7" s="36" customFormat="1" ht="12.75" customHeight="1">
      <c r="A26" s="46" t="s">
        <v>30</v>
      </c>
      <c r="B26" s="49">
        <v>3110</v>
      </c>
      <c r="C26" s="50" t="s">
        <v>4</v>
      </c>
      <c r="D26" s="51"/>
      <c r="E26" s="52"/>
      <c r="F26" s="51"/>
      <c r="G26" s="52"/>
    </row>
    <row r="27" spans="1:7" s="36" customFormat="1" ht="12.75" customHeight="1">
      <c r="A27" s="46" t="s">
        <v>30</v>
      </c>
      <c r="B27" s="49">
        <v>3240</v>
      </c>
      <c r="C27" s="50" t="s">
        <v>39</v>
      </c>
      <c r="D27" s="51"/>
      <c r="E27" s="52"/>
      <c r="F27" s="51"/>
      <c r="G27" s="52"/>
    </row>
    <row r="28" spans="1:7" s="36" customFormat="1" ht="12.75" customHeight="1">
      <c r="A28" s="46" t="s">
        <v>30</v>
      </c>
      <c r="B28" s="49">
        <v>3260</v>
      </c>
      <c r="C28" s="50" t="s">
        <v>305</v>
      </c>
      <c r="D28" s="51"/>
      <c r="E28" s="52"/>
      <c r="F28" s="51"/>
      <c r="G28" s="52"/>
    </row>
    <row r="29" spans="1:7" s="36" customFormat="1" ht="12.75" customHeight="1">
      <c r="A29" s="46" t="s">
        <v>30</v>
      </c>
      <c r="B29" s="49">
        <v>4010</v>
      </c>
      <c r="C29" s="50" t="s">
        <v>2</v>
      </c>
      <c r="D29" s="51"/>
      <c r="E29" s="52"/>
      <c r="F29" s="51"/>
      <c r="G29" s="52"/>
    </row>
    <row r="30" spans="1:7" s="36" customFormat="1" ht="12.75" customHeight="1">
      <c r="A30" s="46" t="s">
        <v>30</v>
      </c>
      <c r="B30" s="49">
        <v>4040</v>
      </c>
      <c r="C30" s="50" t="s">
        <v>3</v>
      </c>
      <c r="D30" s="51"/>
      <c r="E30" s="52"/>
      <c r="F30" s="51"/>
      <c r="G30" s="52"/>
    </row>
    <row r="31" spans="1:7" s="36" customFormat="1" ht="12.75" customHeight="1">
      <c r="A31" s="46" t="s">
        <v>30</v>
      </c>
      <c r="B31" s="49">
        <v>4110</v>
      </c>
      <c r="C31" s="50" t="s">
        <v>9</v>
      </c>
      <c r="D31" s="51"/>
      <c r="E31" s="52"/>
      <c r="F31" s="51"/>
      <c r="G31" s="52"/>
    </row>
    <row r="32" spans="1:7" s="36" customFormat="1" ht="12.75" customHeight="1">
      <c r="A32" s="46" t="s">
        <v>30</v>
      </c>
      <c r="B32" s="49">
        <v>4120</v>
      </c>
      <c r="C32" s="50" t="s">
        <v>10</v>
      </c>
      <c r="D32" s="51"/>
      <c r="E32" s="52"/>
      <c r="F32" s="51"/>
      <c r="G32" s="52"/>
    </row>
    <row r="33" spans="1:7" s="36" customFormat="1" ht="12.75" customHeight="1">
      <c r="A33" s="46" t="s">
        <v>30</v>
      </c>
      <c r="B33" s="49">
        <v>4130</v>
      </c>
      <c r="C33" s="50" t="s">
        <v>19</v>
      </c>
      <c r="D33" s="51"/>
      <c r="E33" s="52"/>
      <c r="F33" s="51"/>
      <c r="G33" s="52"/>
    </row>
    <row r="34" spans="1:7" s="36" customFormat="1" ht="12.75" customHeight="1">
      <c r="A34" s="46" t="s">
        <v>30</v>
      </c>
      <c r="B34" s="49">
        <v>4140</v>
      </c>
      <c r="C34" s="50" t="s">
        <v>32</v>
      </c>
      <c r="D34" s="51"/>
      <c r="E34" s="52"/>
      <c r="F34" s="51"/>
      <c r="G34" s="52"/>
    </row>
    <row r="35" spans="1:7" s="36" customFormat="1" ht="12.75" customHeight="1">
      <c r="A35" s="46" t="s">
        <v>30</v>
      </c>
      <c r="B35" s="49">
        <v>4170</v>
      </c>
      <c r="C35" s="50" t="s">
        <v>36</v>
      </c>
      <c r="D35" s="51"/>
      <c r="E35" s="52"/>
      <c r="F35" s="51"/>
      <c r="G35" s="52"/>
    </row>
    <row r="36" spans="1:7" s="36" customFormat="1" ht="12.75" customHeight="1">
      <c r="A36" s="46" t="s">
        <v>30</v>
      </c>
      <c r="B36" s="49">
        <v>4210</v>
      </c>
      <c r="C36" s="50" t="s">
        <v>20</v>
      </c>
      <c r="D36" s="51"/>
      <c r="E36" s="52"/>
      <c r="F36" s="51">
        <v>1000</v>
      </c>
      <c r="G36" s="52"/>
    </row>
    <row r="37" spans="1:7" s="36" customFormat="1" ht="12.75" customHeight="1">
      <c r="A37" s="46" t="s">
        <v>30</v>
      </c>
      <c r="B37" s="49">
        <v>4220</v>
      </c>
      <c r="C37" s="50" t="s">
        <v>21</v>
      </c>
      <c r="D37" s="51"/>
      <c r="E37" s="52"/>
      <c r="F37" s="51"/>
      <c r="G37" s="52"/>
    </row>
    <row r="38" spans="1:7" s="36" customFormat="1" ht="12.75" customHeight="1">
      <c r="A38" s="46" t="s">
        <v>30</v>
      </c>
      <c r="B38" s="49">
        <v>4240</v>
      </c>
      <c r="C38" s="50" t="s">
        <v>22</v>
      </c>
      <c r="D38" s="51"/>
      <c r="E38" s="52"/>
      <c r="F38" s="51">
        <v>500</v>
      </c>
      <c r="G38" s="52"/>
    </row>
    <row r="39" spans="1:7" s="36" customFormat="1" ht="12.75" customHeight="1">
      <c r="A39" s="46" t="s">
        <v>30</v>
      </c>
      <c r="B39" s="49">
        <v>4260</v>
      </c>
      <c r="C39" s="50" t="s">
        <v>23</v>
      </c>
      <c r="D39" s="51"/>
      <c r="E39" s="52"/>
      <c r="F39" s="51"/>
      <c r="G39" s="52"/>
    </row>
    <row r="40" spans="1:7" s="36" customFormat="1" ht="12.75" customHeight="1">
      <c r="A40" s="46" t="s">
        <v>30</v>
      </c>
      <c r="B40" s="49">
        <v>4270</v>
      </c>
      <c r="C40" s="50" t="s">
        <v>24</v>
      </c>
      <c r="D40" s="51"/>
      <c r="E40" s="52"/>
      <c r="F40" s="51"/>
      <c r="G40" s="52"/>
    </row>
    <row r="41" spans="1:7" s="36" customFormat="1" ht="12.75" customHeight="1">
      <c r="A41" s="46" t="s">
        <v>30</v>
      </c>
      <c r="B41" s="49">
        <v>4280</v>
      </c>
      <c r="C41" s="50" t="s">
        <v>281</v>
      </c>
      <c r="D41" s="51"/>
      <c r="E41" s="52"/>
      <c r="F41" s="51"/>
      <c r="G41" s="52"/>
    </row>
    <row r="42" spans="1:7" s="45" customFormat="1" ht="12.75" customHeight="1">
      <c r="A42" s="46" t="s">
        <v>30</v>
      </c>
      <c r="B42" s="49">
        <v>4300</v>
      </c>
      <c r="C42" s="53" t="s">
        <v>25</v>
      </c>
      <c r="D42" s="42"/>
      <c r="E42" s="43"/>
      <c r="F42" s="42">
        <v>4000</v>
      </c>
      <c r="G42" s="43"/>
    </row>
    <row r="43" spans="1:7" s="45" customFormat="1" ht="12.75" customHeight="1">
      <c r="A43" s="46" t="s">
        <v>30</v>
      </c>
      <c r="B43" s="49">
        <v>4308</v>
      </c>
      <c r="C43" s="53" t="s">
        <v>25</v>
      </c>
      <c r="D43" s="42"/>
      <c r="E43" s="43"/>
      <c r="F43" s="42"/>
      <c r="G43" s="43"/>
    </row>
    <row r="44" spans="1:7" s="45" customFormat="1" ht="12.75" customHeight="1">
      <c r="A44" s="46" t="s">
        <v>30</v>
      </c>
      <c r="B44" s="49">
        <v>4309</v>
      </c>
      <c r="C44" s="53" t="s">
        <v>25</v>
      </c>
      <c r="D44" s="42"/>
      <c r="E44" s="43"/>
      <c r="F44" s="42"/>
      <c r="G44" s="43"/>
    </row>
    <row r="45" spans="1:7" s="45" customFormat="1" ht="12.75" customHeight="1">
      <c r="A45" s="46" t="s">
        <v>30</v>
      </c>
      <c r="B45" s="49">
        <v>4330</v>
      </c>
      <c r="C45" s="53" t="s">
        <v>37</v>
      </c>
      <c r="D45" s="42"/>
      <c r="E45" s="43"/>
      <c r="F45" s="42">
        <v>1000</v>
      </c>
      <c r="G45" s="43"/>
    </row>
    <row r="46" spans="1:7" s="45" customFormat="1" ht="12.75" customHeight="1">
      <c r="A46" s="46" t="s">
        <v>30</v>
      </c>
      <c r="B46" s="49">
        <v>4350</v>
      </c>
      <c r="C46" s="53" t="s">
        <v>40</v>
      </c>
      <c r="D46" s="42"/>
      <c r="E46" s="43"/>
      <c r="F46" s="42"/>
      <c r="G46" s="43"/>
    </row>
    <row r="47" spans="1:7" s="45" customFormat="1" ht="12.75" customHeight="1">
      <c r="A47" s="46" t="s">
        <v>30</v>
      </c>
      <c r="B47" s="49">
        <v>4360</v>
      </c>
      <c r="C47" s="53" t="s">
        <v>265</v>
      </c>
      <c r="D47" s="42"/>
      <c r="E47" s="43"/>
      <c r="F47" s="42"/>
      <c r="G47" s="43"/>
    </row>
    <row r="48" spans="1:7" s="45" customFormat="1" ht="12.75" customHeight="1">
      <c r="A48" s="46" t="s">
        <v>30</v>
      </c>
      <c r="B48" s="49">
        <v>4370</v>
      </c>
      <c r="C48" s="53" t="s">
        <v>266</v>
      </c>
      <c r="D48" s="42"/>
      <c r="E48" s="43"/>
      <c r="F48" s="42"/>
      <c r="G48" s="43"/>
    </row>
    <row r="49" spans="1:7" s="45" customFormat="1" ht="12.75" customHeight="1">
      <c r="A49" s="46" t="s">
        <v>30</v>
      </c>
      <c r="B49" s="49">
        <v>4390</v>
      </c>
      <c r="C49" s="53" t="s">
        <v>267</v>
      </c>
      <c r="D49" s="42"/>
      <c r="E49" s="43"/>
      <c r="F49" s="42">
        <v>2000</v>
      </c>
      <c r="G49" s="43"/>
    </row>
    <row r="50" spans="1:7" s="45" customFormat="1" ht="12.75" customHeight="1">
      <c r="A50" s="46" t="s">
        <v>30</v>
      </c>
      <c r="B50" s="49">
        <v>4400</v>
      </c>
      <c r="C50" s="53" t="s">
        <v>268</v>
      </c>
      <c r="D50" s="42"/>
      <c r="E50" s="43"/>
      <c r="F50" s="42"/>
      <c r="G50" s="43"/>
    </row>
    <row r="51" spans="1:7" s="36" customFormat="1" ht="12.75" customHeight="1">
      <c r="A51" s="46" t="s">
        <v>30</v>
      </c>
      <c r="B51" s="49">
        <v>4410</v>
      </c>
      <c r="C51" s="50" t="s">
        <v>6</v>
      </c>
      <c r="D51" s="51"/>
      <c r="E51" s="52"/>
      <c r="F51" s="51"/>
      <c r="G51" s="52"/>
    </row>
    <row r="52" spans="1:7" s="36" customFormat="1" ht="12.75" customHeight="1">
      <c r="A52" s="46" t="s">
        <v>30</v>
      </c>
      <c r="B52" s="49">
        <v>4420</v>
      </c>
      <c r="C52" s="50" t="s">
        <v>7</v>
      </c>
      <c r="D52" s="51"/>
      <c r="E52" s="52"/>
      <c r="F52" s="51"/>
      <c r="G52" s="52"/>
    </row>
    <row r="53" spans="1:7" s="45" customFormat="1" ht="12.75" customHeight="1">
      <c r="A53" s="46" t="s">
        <v>30</v>
      </c>
      <c r="B53" s="49">
        <v>4430</v>
      </c>
      <c r="C53" s="53" t="s">
        <v>8</v>
      </c>
      <c r="D53" s="42"/>
      <c r="E53" s="43"/>
      <c r="F53" s="42">
        <v>5000</v>
      </c>
      <c r="G53" s="43"/>
    </row>
    <row r="54" spans="1:7" s="36" customFormat="1" ht="12.75" customHeight="1">
      <c r="A54" s="46" t="s">
        <v>30</v>
      </c>
      <c r="B54" s="49">
        <v>4440</v>
      </c>
      <c r="C54" s="50" t="s">
        <v>26</v>
      </c>
      <c r="D54" s="51"/>
      <c r="E54" s="52"/>
      <c r="F54" s="51"/>
      <c r="G54" s="52"/>
    </row>
    <row r="55" spans="1:7" s="36" customFormat="1" ht="12.75" customHeight="1">
      <c r="A55" s="46" t="s">
        <v>30</v>
      </c>
      <c r="B55" s="49">
        <v>4520</v>
      </c>
      <c r="C55" s="94" t="s">
        <v>306</v>
      </c>
      <c r="D55" s="51"/>
      <c r="E55" s="52"/>
      <c r="F55" s="51"/>
      <c r="G55" s="52"/>
    </row>
    <row r="56" spans="1:7" s="36" customFormat="1" ht="12.75" customHeight="1">
      <c r="A56" s="46" t="s">
        <v>30</v>
      </c>
      <c r="B56" s="49">
        <v>4580</v>
      </c>
      <c r="C56" s="50" t="s">
        <v>27</v>
      </c>
      <c r="D56" s="51"/>
      <c r="E56" s="52"/>
      <c r="F56" s="51"/>
      <c r="G56" s="52"/>
    </row>
    <row r="57" spans="1:7" s="36" customFormat="1" ht="12.75" customHeight="1">
      <c r="A57" s="46" t="s">
        <v>30</v>
      </c>
      <c r="B57" s="49">
        <v>4700</v>
      </c>
      <c r="C57" s="54" t="s">
        <v>269</v>
      </c>
      <c r="D57" s="51"/>
      <c r="E57" s="52"/>
      <c r="F57" s="51">
        <v>1000</v>
      </c>
      <c r="G57" s="52"/>
    </row>
    <row r="58" spans="1:7" s="45" customFormat="1" ht="24.75" customHeight="1" hidden="1">
      <c r="A58" s="39" t="s">
        <v>30</v>
      </c>
      <c r="B58" s="64">
        <v>4740</v>
      </c>
      <c r="C58" s="55" t="s">
        <v>282</v>
      </c>
      <c r="D58" s="42"/>
      <c r="E58" s="43"/>
      <c r="F58" s="42"/>
      <c r="G58" s="43"/>
    </row>
    <row r="59" spans="1:7" s="45" customFormat="1" ht="12.75" customHeight="1" hidden="1">
      <c r="A59" s="46" t="s">
        <v>30</v>
      </c>
      <c r="B59" s="49">
        <v>4750</v>
      </c>
      <c r="C59" s="55" t="s">
        <v>270</v>
      </c>
      <c r="D59" s="42"/>
      <c r="E59" s="43"/>
      <c r="F59" s="42"/>
      <c r="G59" s="43"/>
    </row>
    <row r="60" spans="1:7" s="36" customFormat="1" ht="12.75" customHeight="1">
      <c r="A60" s="46" t="s">
        <v>30</v>
      </c>
      <c r="B60" s="49">
        <v>4810</v>
      </c>
      <c r="C60" s="50" t="s">
        <v>11</v>
      </c>
      <c r="D60" s="51"/>
      <c r="E60" s="52"/>
      <c r="F60" s="51"/>
      <c r="G60" s="52"/>
    </row>
    <row r="61" spans="1:7" s="36" customFormat="1" ht="12.75" customHeight="1">
      <c r="A61" s="46" t="s">
        <v>30</v>
      </c>
      <c r="B61" s="49">
        <v>6050</v>
      </c>
      <c r="C61" s="50" t="s">
        <v>28</v>
      </c>
      <c r="D61" s="51"/>
      <c r="E61" s="52"/>
      <c r="F61" s="51"/>
      <c r="G61" s="52"/>
    </row>
    <row r="62" spans="1:7" s="36" customFormat="1" ht="12.75" customHeight="1">
      <c r="A62" s="46" t="s">
        <v>30</v>
      </c>
      <c r="B62" s="49">
        <v>6058</v>
      </c>
      <c r="C62" s="50" t="s">
        <v>283</v>
      </c>
      <c r="D62" s="51"/>
      <c r="E62" s="52"/>
      <c r="F62" s="51"/>
      <c r="G62" s="52"/>
    </row>
    <row r="63" spans="1:7" s="36" customFormat="1" ht="12.75" customHeight="1">
      <c r="A63" s="46" t="s">
        <v>30</v>
      </c>
      <c r="B63" s="49">
        <v>6059</v>
      </c>
      <c r="C63" s="50" t="s">
        <v>28</v>
      </c>
      <c r="D63" s="51"/>
      <c r="E63" s="52"/>
      <c r="F63" s="51"/>
      <c r="G63" s="52"/>
    </row>
    <row r="64" spans="1:7" s="36" customFormat="1" ht="12.75" customHeight="1">
      <c r="A64" s="46" t="s">
        <v>30</v>
      </c>
      <c r="B64" s="49">
        <v>6060</v>
      </c>
      <c r="C64" s="50" t="s">
        <v>29</v>
      </c>
      <c r="D64" s="51"/>
      <c r="E64" s="52"/>
      <c r="F64" s="51"/>
      <c r="G64" s="52"/>
    </row>
    <row r="65" spans="1:7" s="36" customFormat="1" ht="12.75" customHeight="1">
      <c r="A65" s="46" t="s">
        <v>30</v>
      </c>
      <c r="B65" s="49">
        <v>6130</v>
      </c>
      <c r="C65" s="50" t="s">
        <v>284</v>
      </c>
      <c r="D65" s="51"/>
      <c r="E65" s="52"/>
      <c r="F65" s="51"/>
      <c r="G65" s="52"/>
    </row>
    <row r="66" spans="1:7" s="45" customFormat="1" ht="37.5" customHeight="1">
      <c r="A66" s="39" t="s">
        <v>30</v>
      </c>
      <c r="B66" s="40">
        <v>6210</v>
      </c>
      <c r="C66" s="41" t="s">
        <v>331</v>
      </c>
      <c r="D66" s="42"/>
      <c r="E66" s="43"/>
      <c r="F66" s="42"/>
      <c r="G66" s="43"/>
    </row>
    <row r="67" spans="1:7" s="45" customFormat="1" ht="37.5" customHeight="1">
      <c r="A67" s="39" t="s">
        <v>30</v>
      </c>
      <c r="B67" s="40">
        <v>6230</v>
      </c>
      <c r="C67" s="41" t="s">
        <v>307</v>
      </c>
      <c r="D67" s="42"/>
      <c r="E67" s="43"/>
      <c r="F67" s="42"/>
      <c r="G67" s="43"/>
    </row>
    <row r="68" spans="1:7" s="45" customFormat="1" ht="37.5" customHeight="1">
      <c r="A68" s="39" t="s">
        <v>30</v>
      </c>
      <c r="B68" s="40">
        <v>6300</v>
      </c>
      <c r="C68" s="41" t="s">
        <v>125</v>
      </c>
      <c r="D68" s="42"/>
      <c r="E68" s="43"/>
      <c r="F68" s="42"/>
      <c r="G68" s="43"/>
    </row>
    <row r="69" spans="1:7" s="45" customFormat="1" ht="37.5" customHeight="1">
      <c r="A69" s="39" t="s">
        <v>30</v>
      </c>
      <c r="B69" s="40">
        <v>6610</v>
      </c>
      <c r="C69" s="41" t="s">
        <v>285</v>
      </c>
      <c r="D69" s="42"/>
      <c r="E69" s="43"/>
      <c r="F69" s="42"/>
      <c r="G69" s="43"/>
    </row>
    <row r="70" spans="1:7" s="45" customFormat="1" ht="37.5" customHeight="1">
      <c r="A70" s="39" t="s">
        <v>30</v>
      </c>
      <c r="B70" s="40">
        <v>6620</v>
      </c>
      <c r="C70" s="41" t="s">
        <v>286</v>
      </c>
      <c r="D70" s="42"/>
      <c r="E70" s="43"/>
      <c r="F70" s="42"/>
      <c r="G70" s="43"/>
    </row>
    <row r="71" spans="1:7" s="45" customFormat="1" ht="37.5" customHeight="1">
      <c r="A71" s="39" t="s">
        <v>30</v>
      </c>
      <c r="B71" s="40">
        <v>6630</v>
      </c>
      <c r="C71" s="41" t="s">
        <v>287</v>
      </c>
      <c r="D71" s="42"/>
      <c r="E71" s="43"/>
      <c r="F71" s="42"/>
      <c r="G71" s="43"/>
    </row>
    <row r="72" spans="1:7" s="36" customFormat="1" ht="12.75" customHeight="1">
      <c r="A72" s="46" t="s">
        <v>30</v>
      </c>
      <c r="B72" s="49">
        <v>8550</v>
      </c>
      <c r="C72" s="50" t="s">
        <v>41</v>
      </c>
      <c r="D72" s="51"/>
      <c r="E72" s="52"/>
      <c r="F72" s="51"/>
      <c r="G72" s="52"/>
    </row>
    <row r="73" spans="1:7" s="60" customFormat="1" ht="15" customHeight="1">
      <c r="A73" s="56"/>
      <c r="B73" s="56"/>
      <c r="C73" s="57" t="s">
        <v>12</v>
      </c>
      <c r="D73" s="58">
        <f>SUM(D13:D72)</f>
        <v>0</v>
      </c>
      <c r="E73" s="58">
        <f>SUM(E13:E72)</f>
        <v>0</v>
      </c>
      <c r="F73" s="58">
        <f>SUM(F13:F72)</f>
        <v>14500</v>
      </c>
      <c r="G73" s="58">
        <f>SUM(G13:G72)</f>
        <v>0</v>
      </c>
    </row>
    <row r="74" spans="1:7" ht="24" customHeight="1">
      <c r="A74" s="60"/>
      <c r="B74" s="60"/>
      <c r="C74" s="62" t="s">
        <v>112</v>
      </c>
      <c r="D74" s="72">
        <f>D73</f>
        <v>0</v>
      </c>
      <c r="E74" s="72">
        <f>E73</f>
        <v>0</v>
      </c>
      <c r="F74" s="72">
        <f>F73</f>
        <v>14500</v>
      </c>
      <c r="G74" s="72">
        <f>G73</f>
        <v>0</v>
      </c>
    </row>
  </sheetData>
  <sheetProtection/>
  <mergeCells count="2">
    <mergeCell ref="D10:E10"/>
    <mergeCell ref="F10:G10"/>
  </mergeCells>
  <printOptions/>
  <pageMargins left="0.75" right="0.75" top="1" bottom="1" header="0.5" footer="0.5"/>
  <pageSetup horizontalDpi="360" verticalDpi="36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73"/>
  <sheetViews>
    <sheetView view="pageBreakPreview" zoomScaleSheetLayoutView="100" zoomScalePageLayoutView="0" workbookViewId="0" topLeftCell="A2">
      <selection activeCell="A22" sqref="A22:IV72"/>
    </sheetView>
  </sheetViews>
  <sheetFormatPr defaultColWidth="9.00390625" defaultRowHeight="12.75"/>
  <cols>
    <col min="1" max="1" width="3.875" style="60" customWidth="1"/>
    <col min="2" max="2" width="5.25390625" style="60" customWidth="1"/>
    <col min="3" max="3" width="51.375" style="60" customWidth="1"/>
    <col min="4" max="4" width="11.125" style="60" customWidth="1"/>
    <col min="5" max="5" width="10.75390625" style="60" customWidth="1"/>
    <col min="6" max="6" width="11.125" style="60" hidden="1" customWidth="1"/>
    <col min="7" max="7" width="10.75390625" style="60" hidden="1" customWidth="1"/>
    <col min="8" max="8" width="3.375" style="60" customWidth="1"/>
    <col min="9" max="9" width="2.875" style="60" customWidth="1"/>
    <col min="10" max="10" width="3.875" style="60" customWidth="1"/>
    <col min="11" max="16384" width="9.125" style="60" customWidth="1"/>
  </cols>
  <sheetData>
    <row r="1" s="26" customFormat="1" ht="12.75" hidden="1"/>
    <row r="2" spans="4:6" s="26" customFormat="1" ht="12.75">
      <c r="D2" s="34" t="str">
        <f>'010.01008'!D2</f>
        <v>Zał. Nr 2d</v>
      </c>
      <c r="F2" s="34"/>
    </row>
    <row r="3" spans="1:3" s="36" customFormat="1" ht="27.75" customHeight="1">
      <c r="A3" s="35" t="str">
        <f>'010.01008'!A3</f>
        <v>Plan wydatków budżetu na 2014 r.</v>
      </c>
      <c r="B3" s="35"/>
      <c r="C3" s="35"/>
    </row>
    <row r="4" spans="4:6" s="36" customFormat="1" ht="12.75">
      <c r="D4" s="37" t="s">
        <v>135</v>
      </c>
      <c r="E4" s="36">
        <f>'010.01008'!E4+1</f>
        <v>2</v>
      </c>
      <c r="F4" s="37"/>
    </row>
    <row r="5" spans="3:7" s="36" customFormat="1" ht="11.25" customHeight="1" hidden="1">
      <c r="C5" s="18"/>
      <c r="E5" s="36" t="s">
        <v>16</v>
      </c>
      <c r="G5" s="36" t="s">
        <v>16</v>
      </c>
    </row>
    <row r="7" spans="1:3" s="36" customFormat="1" ht="12.75">
      <c r="A7" s="18" t="s">
        <v>0</v>
      </c>
      <c r="B7" s="18"/>
      <c r="C7" s="36" t="s">
        <v>17</v>
      </c>
    </row>
    <row r="9" spans="1:3" s="36" customFormat="1" ht="12.75">
      <c r="A9" s="18" t="s">
        <v>1</v>
      </c>
      <c r="B9" s="18"/>
      <c r="C9" t="s">
        <v>325</v>
      </c>
    </row>
    <row r="10" spans="4:7" s="36" customFormat="1" ht="12.75">
      <c r="D10" s="339" t="s">
        <v>15</v>
      </c>
      <c r="E10" s="339"/>
      <c r="F10" s="338" t="s">
        <v>333</v>
      </c>
      <c r="G10" s="338"/>
    </row>
    <row r="11" spans="4:7" s="36" customFormat="1" ht="12.75">
      <c r="D11" s="18" t="s">
        <v>13</v>
      </c>
      <c r="E11" s="97" t="s">
        <v>14</v>
      </c>
      <c r="F11" s="36" t="s">
        <v>13</v>
      </c>
      <c r="G11" s="38" t="s">
        <v>14</v>
      </c>
    </row>
    <row r="13" spans="1:7" s="45" customFormat="1" ht="37.5" customHeight="1" hidden="1">
      <c r="A13" s="39" t="s">
        <v>30</v>
      </c>
      <c r="B13" s="40">
        <v>2310</v>
      </c>
      <c r="C13" s="41" t="s">
        <v>31</v>
      </c>
      <c r="D13" s="42"/>
      <c r="E13" s="43"/>
      <c r="F13" s="42"/>
      <c r="G13" s="43"/>
    </row>
    <row r="14" spans="1:7" s="45" customFormat="1" ht="37.5" customHeight="1" hidden="1">
      <c r="A14" s="39" t="s">
        <v>30</v>
      </c>
      <c r="B14" s="40">
        <v>2320</v>
      </c>
      <c r="C14" s="41" t="s">
        <v>278</v>
      </c>
      <c r="D14" s="42"/>
      <c r="E14" s="43"/>
      <c r="F14" s="42"/>
      <c r="G14" s="43"/>
    </row>
    <row r="15" spans="1:7" s="45" customFormat="1" ht="37.5" customHeight="1" hidden="1">
      <c r="A15" s="39" t="s">
        <v>30</v>
      </c>
      <c r="B15" s="40">
        <v>2330</v>
      </c>
      <c r="C15" s="41" t="s">
        <v>279</v>
      </c>
      <c r="D15" s="42"/>
      <c r="E15" s="43"/>
      <c r="F15" s="42"/>
      <c r="G15" s="43"/>
    </row>
    <row r="16" spans="1:7" s="45" customFormat="1" ht="12.75" customHeight="1" hidden="1">
      <c r="A16" s="46" t="s">
        <v>30</v>
      </c>
      <c r="B16" s="40">
        <v>2480</v>
      </c>
      <c r="C16" s="41" t="s">
        <v>124</v>
      </c>
      <c r="D16" s="42"/>
      <c r="E16" s="43"/>
      <c r="F16" s="42"/>
      <c r="G16" s="43"/>
    </row>
    <row r="17" spans="1:7" s="45" customFormat="1" ht="12.75" customHeight="1" hidden="1">
      <c r="A17" s="46" t="s">
        <v>30</v>
      </c>
      <c r="B17" s="40">
        <v>2560</v>
      </c>
      <c r="C17" s="41" t="s">
        <v>277</v>
      </c>
      <c r="D17" s="42"/>
      <c r="E17" s="43"/>
      <c r="F17" s="42"/>
      <c r="G17" s="43"/>
    </row>
    <row r="18" spans="1:7" s="45" customFormat="1" ht="12.75" customHeight="1" hidden="1">
      <c r="A18" s="46" t="s">
        <v>30</v>
      </c>
      <c r="B18" s="47">
        <v>2650</v>
      </c>
      <c r="C18" s="41" t="s">
        <v>35</v>
      </c>
      <c r="D18" s="42"/>
      <c r="E18" s="43"/>
      <c r="F18" s="42"/>
      <c r="G18" s="43"/>
    </row>
    <row r="19" spans="1:7" s="45" customFormat="1" ht="22.5" customHeight="1" hidden="1">
      <c r="A19" s="46" t="s">
        <v>30</v>
      </c>
      <c r="B19" s="40">
        <v>2710</v>
      </c>
      <c r="C19" s="41" t="s">
        <v>42</v>
      </c>
      <c r="D19" s="42"/>
      <c r="E19" s="43"/>
      <c r="F19" s="42"/>
      <c r="G19" s="43"/>
    </row>
    <row r="20" spans="1:7" s="45" customFormat="1" ht="25.5" customHeight="1" hidden="1">
      <c r="A20" s="39" t="s">
        <v>30</v>
      </c>
      <c r="B20" s="40">
        <v>2820</v>
      </c>
      <c r="C20" s="48" t="s">
        <v>280</v>
      </c>
      <c r="D20" s="42"/>
      <c r="E20" s="43"/>
      <c r="F20" s="42"/>
      <c r="G20" s="43"/>
    </row>
    <row r="21" spans="1:7" s="45" customFormat="1" ht="37.5" customHeight="1">
      <c r="A21" s="39" t="s">
        <v>30</v>
      </c>
      <c r="B21" s="40">
        <v>2830</v>
      </c>
      <c r="C21" s="48" t="s">
        <v>18</v>
      </c>
      <c r="D21" s="42">
        <v>120000</v>
      </c>
      <c r="E21" s="43"/>
      <c r="F21" s="42">
        <v>50000</v>
      </c>
      <c r="G21" s="43"/>
    </row>
    <row r="22" spans="1:7" s="45" customFormat="1" ht="12.75" customHeight="1" hidden="1">
      <c r="A22" s="46" t="s">
        <v>30</v>
      </c>
      <c r="B22" s="47">
        <v>2850</v>
      </c>
      <c r="C22" s="48" t="s">
        <v>33</v>
      </c>
      <c r="D22" s="42"/>
      <c r="E22" s="43"/>
      <c r="F22" s="42"/>
      <c r="G22" s="43"/>
    </row>
    <row r="23" spans="1:7" s="45" customFormat="1" ht="12.75" customHeight="1" hidden="1">
      <c r="A23" s="46" t="s">
        <v>30</v>
      </c>
      <c r="B23" s="47">
        <v>3000</v>
      </c>
      <c r="C23" s="48" t="s">
        <v>276</v>
      </c>
      <c r="D23" s="42"/>
      <c r="E23" s="43"/>
      <c r="F23" s="42"/>
      <c r="G23" s="43"/>
    </row>
    <row r="24" spans="1:7" s="36" customFormat="1" ht="12.75" customHeight="1" hidden="1">
      <c r="A24" s="46" t="s">
        <v>30</v>
      </c>
      <c r="B24" s="49">
        <v>3020</v>
      </c>
      <c r="C24" s="50" t="s">
        <v>38</v>
      </c>
      <c r="D24" s="51"/>
      <c r="E24" s="52"/>
      <c r="F24" s="51"/>
      <c r="G24" s="52"/>
    </row>
    <row r="25" spans="1:7" s="36" customFormat="1" ht="12.75" customHeight="1" hidden="1">
      <c r="A25" s="46" t="s">
        <v>30</v>
      </c>
      <c r="B25" s="49">
        <v>3030</v>
      </c>
      <c r="C25" s="50" t="s">
        <v>5</v>
      </c>
      <c r="D25" s="51"/>
      <c r="E25" s="52"/>
      <c r="F25" s="51"/>
      <c r="G25" s="52"/>
    </row>
    <row r="26" spans="1:7" s="36" customFormat="1" ht="12.75" customHeight="1" hidden="1">
      <c r="A26" s="46" t="s">
        <v>30</v>
      </c>
      <c r="B26" s="49">
        <v>3110</v>
      </c>
      <c r="C26" s="50" t="s">
        <v>4</v>
      </c>
      <c r="D26" s="51"/>
      <c r="E26" s="52"/>
      <c r="F26" s="51"/>
      <c r="G26" s="52"/>
    </row>
    <row r="27" spans="1:7" s="36" customFormat="1" ht="12.75" customHeight="1" hidden="1">
      <c r="A27" s="46" t="s">
        <v>30</v>
      </c>
      <c r="B27" s="49">
        <v>3240</v>
      </c>
      <c r="C27" s="50" t="s">
        <v>39</v>
      </c>
      <c r="D27" s="51"/>
      <c r="E27" s="52"/>
      <c r="F27" s="51"/>
      <c r="G27" s="52"/>
    </row>
    <row r="28" spans="1:7" s="36" customFormat="1" ht="12.75" customHeight="1" hidden="1">
      <c r="A28" s="46" t="s">
        <v>30</v>
      </c>
      <c r="B28" s="49">
        <v>3260</v>
      </c>
      <c r="C28" s="50" t="s">
        <v>305</v>
      </c>
      <c r="D28" s="51"/>
      <c r="E28" s="52"/>
      <c r="F28" s="51"/>
      <c r="G28" s="52"/>
    </row>
    <row r="29" spans="1:7" s="36" customFormat="1" ht="12.75" customHeight="1" hidden="1">
      <c r="A29" s="46" t="s">
        <v>30</v>
      </c>
      <c r="B29" s="49">
        <v>4010</v>
      </c>
      <c r="C29" s="50" t="s">
        <v>2</v>
      </c>
      <c r="D29" s="51"/>
      <c r="E29" s="52"/>
      <c r="F29" s="51"/>
      <c r="G29" s="52"/>
    </row>
    <row r="30" spans="1:7" s="36" customFormat="1" ht="12.75" customHeight="1" hidden="1">
      <c r="A30" s="46" t="s">
        <v>30</v>
      </c>
      <c r="B30" s="49">
        <v>4040</v>
      </c>
      <c r="C30" s="50" t="s">
        <v>3</v>
      </c>
      <c r="D30" s="51"/>
      <c r="E30" s="52"/>
      <c r="F30" s="51"/>
      <c r="G30" s="52"/>
    </row>
    <row r="31" spans="1:7" s="36" customFormat="1" ht="12.75" customHeight="1" hidden="1">
      <c r="A31" s="46" t="s">
        <v>30</v>
      </c>
      <c r="B31" s="49">
        <v>4110</v>
      </c>
      <c r="C31" s="50" t="s">
        <v>9</v>
      </c>
      <c r="D31" s="51"/>
      <c r="E31" s="52"/>
      <c r="F31" s="51"/>
      <c r="G31" s="52"/>
    </row>
    <row r="32" spans="1:7" s="36" customFormat="1" ht="12.75" customHeight="1" hidden="1">
      <c r="A32" s="46" t="s">
        <v>30</v>
      </c>
      <c r="B32" s="49">
        <v>4120</v>
      </c>
      <c r="C32" s="50" t="s">
        <v>10</v>
      </c>
      <c r="D32" s="51"/>
      <c r="E32" s="52"/>
      <c r="F32" s="51"/>
      <c r="G32" s="52"/>
    </row>
    <row r="33" spans="1:7" s="36" customFormat="1" ht="12.75" customHeight="1" hidden="1">
      <c r="A33" s="46" t="s">
        <v>30</v>
      </c>
      <c r="B33" s="49">
        <v>4130</v>
      </c>
      <c r="C33" s="50" t="s">
        <v>19</v>
      </c>
      <c r="D33" s="51"/>
      <c r="E33" s="52"/>
      <c r="F33" s="51"/>
      <c r="G33" s="52"/>
    </row>
    <row r="34" spans="1:7" s="36" customFormat="1" ht="12.75" customHeight="1" hidden="1">
      <c r="A34" s="46" t="s">
        <v>30</v>
      </c>
      <c r="B34" s="49">
        <v>4140</v>
      </c>
      <c r="C34" s="50" t="s">
        <v>32</v>
      </c>
      <c r="D34" s="51"/>
      <c r="E34" s="52"/>
      <c r="F34" s="51"/>
      <c r="G34" s="52"/>
    </row>
    <row r="35" spans="1:7" s="36" customFormat="1" ht="12.75" customHeight="1" hidden="1">
      <c r="A35" s="46" t="s">
        <v>30</v>
      </c>
      <c r="B35" s="49">
        <v>4170</v>
      </c>
      <c r="C35" s="50" t="s">
        <v>36</v>
      </c>
      <c r="D35" s="51"/>
      <c r="E35" s="52"/>
      <c r="F35" s="51"/>
      <c r="G35" s="52"/>
    </row>
    <row r="36" spans="1:7" s="36" customFormat="1" ht="12.75" customHeight="1" hidden="1">
      <c r="A36" s="46" t="s">
        <v>30</v>
      </c>
      <c r="B36" s="49">
        <v>4210</v>
      </c>
      <c r="C36" s="50" t="s">
        <v>20</v>
      </c>
      <c r="D36" s="51"/>
      <c r="E36" s="52"/>
      <c r="F36" s="51"/>
      <c r="G36" s="52"/>
    </row>
    <row r="37" spans="1:7" s="36" customFormat="1" ht="12.75" customHeight="1" hidden="1">
      <c r="A37" s="46" t="s">
        <v>30</v>
      </c>
      <c r="B37" s="49">
        <v>4220</v>
      </c>
      <c r="C37" s="50" t="s">
        <v>21</v>
      </c>
      <c r="D37" s="51"/>
      <c r="E37" s="52"/>
      <c r="F37" s="51"/>
      <c r="G37" s="52"/>
    </row>
    <row r="38" spans="1:7" s="36" customFormat="1" ht="12.75" customHeight="1" hidden="1">
      <c r="A38" s="46" t="s">
        <v>30</v>
      </c>
      <c r="B38" s="49">
        <v>4240</v>
      </c>
      <c r="C38" s="50" t="s">
        <v>22</v>
      </c>
      <c r="D38" s="51"/>
      <c r="E38" s="52"/>
      <c r="F38" s="51"/>
      <c r="G38" s="52"/>
    </row>
    <row r="39" spans="1:7" s="36" customFormat="1" ht="12.75" customHeight="1" hidden="1">
      <c r="A39" s="46" t="s">
        <v>30</v>
      </c>
      <c r="B39" s="49">
        <v>4260</v>
      </c>
      <c r="C39" s="50" t="s">
        <v>23</v>
      </c>
      <c r="D39" s="51"/>
      <c r="E39" s="52"/>
      <c r="F39" s="51"/>
      <c r="G39" s="52"/>
    </row>
    <row r="40" spans="1:7" s="36" customFormat="1" ht="12.75" customHeight="1" hidden="1">
      <c r="A40" s="46" t="s">
        <v>30</v>
      </c>
      <c r="B40" s="49">
        <v>4270</v>
      </c>
      <c r="C40" s="50" t="s">
        <v>24</v>
      </c>
      <c r="D40" s="51"/>
      <c r="E40" s="52"/>
      <c r="F40" s="51"/>
      <c r="G40" s="52"/>
    </row>
    <row r="41" spans="1:7" s="36" customFormat="1" ht="12.75" customHeight="1" hidden="1">
      <c r="A41" s="46" t="s">
        <v>30</v>
      </c>
      <c r="B41" s="49">
        <v>4280</v>
      </c>
      <c r="C41" s="50" t="s">
        <v>281</v>
      </c>
      <c r="D41" s="51"/>
      <c r="E41" s="52"/>
      <c r="F41" s="51"/>
      <c r="G41" s="52"/>
    </row>
    <row r="42" spans="1:7" s="45" customFormat="1" ht="12.75" customHeight="1" hidden="1">
      <c r="A42" s="46" t="s">
        <v>30</v>
      </c>
      <c r="B42" s="49">
        <v>4300</v>
      </c>
      <c r="C42" s="53" t="s">
        <v>25</v>
      </c>
      <c r="D42" s="42"/>
      <c r="E42" s="43"/>
      <c r="F42" s="42"/>
      <c r="G42" s="43"/>
    </row>
    <row r="43" spans="1:7" s="45" customFormat="1" ht="12.75" customHeight="1" hidden="1">
      <c r="A43" s="46" t="s">
        <v>30</v>
      </c>
      <c r="B43" s="49">
        <v>4308</v>
      </c>
      <c r="C43" s="53" t="s">
        <v>25</v>
      </c>
      <c r="D43" s="42"/>
      <c r="E43" s="43"/>
      <c r="F43" s="42"/>
      <c r="G43" s="43"/>
    </row>
    <row r="44" spans="1:7" s="45" customFormat="1" ht="12.75" customHeight="1" hidden="1">
      <c r="A44" s="46" t="s">
        <v>30</v>
      </c>
      <c r="B44" s="49">
        <v>4309</v>
      </c>
      <c r="C44" s="53" t="s">
        <v>25</v>
      </c>
      <c r="D44" s="42"/>
      <c r="E44" s="43"/>
      <c r="F44" s="42"/>
      <c r="G44" s="43"/>
    </row>
    <row r="45" spans="1:7" s="45" customFormat="1" ht="12.75" customHeight="1" hidden="1">
      <c r="A45" s="46" t="s">
        <v>30</v>
      </c>
      <c r="B45" s="49">
        <v>4330</v>
      </c>
      <c r="C45" s="53" t="s">
        <v>37</v>
      </c>
      <c r="D45" s="42"/>
      <c r="E45" s="43"/>
      <c r="F45" s="42"/>
      <c r="G45" s="43"/>
    </row>
    <row r="46" spans="1:7" s="45" customFormat="1" ht="12.75" customHeight="1" hidden="1">
      <c r="A46" s="46" t="s">
        <v>30</v>
      </c>
      <c r="B46" s="49">
        <v>4350</v>
      </c>
      <c r="C46" s="53" t="s">
        <v>40</v>
      </c>
      <c r="D46" s="42"/>
      <c r="E46" s="43"/>
      <c r="F46" s="42"/>
      <c r="G46" s="43"/>
    </row>
    <row r="47" spans="1:7" s="45" customFormat="1" ht="12.75" customHeight="1" hidden="1">
      <c r="A47" s="46" t="s">
        <v>30</v>
      </c>
      <c r="B47" s="49">
        <v>4360</v>
      </c>
      <c r="C47" s="53" t="s">
        <v>265</v>
      </c>
      <c r="D47" s="42"/>
      <c r="E47" s="43"/>
      <c r="F47" s="42"/>
      <c r="G47" s="43"/>
    </row>
    <row r="48" spans="1:7" s="45" customFormat="1" ht="12.75" customHeight="1" hidden="1">
      <c r="A48" s="46" t="s">
        <v>30</v>
      </c>
      <c r="B48" s="49">
        <v>4370</v>
      </c>
      <c r="C48" s="53" t="s">
        <v>266</v>
      </c>
      <c r="D48" s="42"/>
      <c r="E48" s="43"/>
      <c r="F48" s="42"/>
      <c r="G48" s="43"/>
    </row>
    <row r="49" spans="1:7" s="45" customFormat="1" ht="12.75" customHeight="1" hidden="1">
      <c r="A49" s="46" t="s">
        <v>30</v>
      </c>
      <c r="B49" s="49">
        <v>4390</v>
      </c>
      <c r="C49" s="53" t="s">
        <v>267</v>
      </c>
      <c r="D49" s="42"/>
      <c r="E49" s="43"/>
      <c r="F49" s="42"/>
      <c r="G49" s="43"/>
    </row>
    <row r="50" spans="1:7" s="45" customFormat="1" ht="12.75" customHeight="1" hidden="1">
      <c r="A50" s="46" t="s">
        <v>30</v>
      </c>
      <c r="B50" s="49">
        <v>4400</v>
      </c>
      <c r="C50" s="53" t="s">
        <v>268</v>
      </c>
      <c r="D50" s="42"/>
      <c r="E50" s="43"/>
      <c r="F50" s="42"/>
      <c r="G50" s="43"/>
    </row>
    <row r="51" spans="1:7" s="36" customFormat="1" ht="12.75" customHeight="1" hidden="1">
      <c r="A51" s="46" t="s">
        <v>30</v>
      </c>
      <c r="B51" s="49">
        <v>4410</v>
      </c>
      <c r="C51" s="50" t="s">
        <v>6</v>
      </c>
      <c r="D51" s="51"/>
      <c r="E51" s="52"/>
      <c r="F51" s="51"/>
      <c r="G51" s="52"/>
    </row>
    <row r="52" spans="1:7" s="36" customFormat="1" ht="12.75" customHeight="1" hidden="1">
      <c r="A52" s="46" t="s">
        <v>30</v>
      </c>
      <c r="B52" s="49">
        <v>4420</v>
      </c>
      <c r="C52" s="50" t="s">
        <v>7</v>
      </c>
      <c r="D52" s="51"/>
      <c r="E52" s="52"/>
      <c r="F52" s="51"/>
      <c r="G52" s="52"/>
    </row>
    <row r="53" spans="1:7" s="45" customFormat="1" ht="12.75" customHeight="1" hidden="1">
      <c r="A53" s="46" t="s">
        <v>30</v>
      </c>
      <c r="B53" s="49">
        <v>4430</v>
      </c>
      <c r="C53" s="53" t="s">
        <v>8</v>
      </c>
      <c r="D53" s="42"/>
      <c r="E53" s="43"/>
      <c r="F53" s="42"/>
      <c r="G53" s="43"/>
    </row>
    <row r="54" spans="1:7" s="36" customFormat="1" ht="12.75" customHeight="1" hidden="1">
      <c r="A54" s="46" t="s">
        <v>30</v>
      </c>
      <c r="B54" s="49">
        <v>4440</v>
      </c>
      <c r="C54" s="50" t="s">
        <v>26</v>
      </c>
      <c r="D54" s="51"/>
      <c r="E54" s="52"/>
      <c r="F54" s="51"/>
      <c r="G54" s="52"/>
    </row>
    <row r="55" spans="1:7" s="36" customFormat="1" ht="12.75" customHeight="1" hidden="1">
      <c r="A55" s="46" t="s">
        <v>30</v>
      </c>
      <c r="B55" s="49">
        <v>4520</v>
      </c>
      <c r="C55" s="94" t="s">
        <v>306</v>
      </c>
      <c r="D55" s="51"/>
      <c r="E55" s="52"/>
      <c r="F55" s="51"/>
      <c r="G55" s="52"/>
    </row>
    <row r="56" spans="1:7" s="36" customFormat="1" ht="12.75" customHeight="1" hidden="1">
      <c r="A56" s="46" t="s">
        <v>30</v>
      </c>
      <c r="B56" s="49">
        <v>4580</v>
      </c>
      <c r="C56" s="50" t="s">
        <v>27</v>
      </c>
      <c r="D56" s="51"/>
      <c r="E56" s="52"/>
      <c r="F56" s="51"/>
      <c r="G56" s="52"/>
    </row>
    <row r="57" spans="1:7" s="36" customFormat="1" ht="12.75" customHeight="1" hidden="1">
      <c r="A57" s="46" t="s">
        <v>30</v>
      </c>
      <c r="B57" s="49">
        <v>4700</v>
      </c>
      <c r="C57" s="54" t="s">
        <v>269</v>
      </c>
      <c r="D57" s="51"/>
      <c r="E57" s="52"/>
      <c r="F57" s="51"/>
      <c r="G57" s="52"/>
    </row>
    <row r="58" spans="1:7" s="45" customFormat="1" ht="24.75" customHeight="1" hidden="1">
      <c r="A58" s="39" t="s">
        <v>30</v>
      </c>
      <c r="B58" s="64">
        <v>4740</v>
      </c>
      <c r="C58" s="55" t="s">
        <v>282</v>
      </c>
      <c r="D58" s="42"/>
      <c r="E58" s="43"/>
      <c r="F58" s="42"/>
      <c r="G58" s="43"/>
    </row>
    <row r="59" spans="1:7" s="45" customFormat="1" ht="12.75" customHeight="1" hidden="1">
      <c r="A59" s="46" t="s">
        <v>30</v>
      </c>
      <c r="B59" s="49">
        <v>4750</v>
      </c>
      <c r="C59" s="55" t="s">
        <v>270</v>
      </c>
      <c r="D59" s="42"/>
      <c r="E59" s="43"/>
      <c r="F59" s="42"/>
      <c r="G59" s="43"/>
    </row>
    <row r="60" spans="1:7" s="36" customFormat="1" ht="12.75" customHeight="1" hidden="1">
      <c r="A60" s="46" t="s">
        <v>30</v>
      </c>
      <c r="B60" s="49">
        <v>4810</v>
      </c>
      <c r="C60" s="50" t="s">
        <v>11</v>
      </c>
      <c r="D60" s="51"/>
      <c r="E60" s="52"/>
      <c r="F60" s="51"/>
      <c r="G60" s="52"/>
    </row>
    <row r="61" spans="1:7" s="36" customFormat="1" ht="12.75" customHeight="1" hidden="1">
      <c r="A61" s="46" t="s">
        <v>30</v>
      </c>
      <c r="B61" s="49">
        <v>6050</v>
      </c>
      <c r="C61" s="50" t="s">
        <v>28</v>
      </c>
      <c r="D61" s="51"/>
      <c r="E61" s="52"/>
      <c r="F61" s="51"/>
      <c r="G61" s="52"/>
    </row>
    <row r="62" spans="1:7" s="36" customFormat="1" ht="12.75" customHeight="1" hidden="1">
      <c r="A62" s="46" t="s">
        <v>30</v>
      </c>
      <c r="B62" s="49">
        <v>6058</v>
      </c>
      <c r="C62" s="50" t="s">
        <v>283</v>
      </c>
      <c r="D62" s="51"/>
      <c r="E62" s="52"/>
      <c r="F62" s="51"/>
      <c r="G62" s="52"/>
    </row>
    <row r="63" spans="1:7" s="36" customFormat="1" ht="12.75" customHeight="1" hidden="1">
      <c r="A63" s="46" t="s">
        <v>30</v>
      </c>
      <c r="B63" s="49">
        <v>6059</v>
      </c>
      <c r="C63" s="50" t="s">
        <v>28</v>
      </c>
      <c r="D63" s="51"/>
      <c r="E63" s="52"/>
      <c r="F63" s="51"/>
      <c r="G63" s="52"/>
    </row>
    <row r="64" spans="1:7" s="36" customFormat="1" ht="12.75" customHeight="1" hidden="1">
      <c r="A64" s="46" t="s">
        <v>30</v>
      </c>
      <c r="B64" s="49">
        <v>6060</v>
      </c>
      <c r="C64" s="50" t="s">
        <v>29</v>
      </c>
      <c r="D64" s="51"/>
      <c r="E64" s="52"/>
      <c r="F64" s="51"/>
      <c r="G64" s="52"/>
    </row>
    <row r="65" spans="1:7" s="36" customFormat="1" ht="12.75" customHeight="1" hidden="1">
      <c r="A65" s="46" t="s">
        <v>30</v>
      </c>
      <c r="B65" s="49">
        <v>6130</v>
      </c>
      <c r="C65" s="50" t="s">
        <v>284</v>
      </c>
      <c r="D65" s="51"/>
      <c r="E65" s="52"/>
      <c r="F65" s="51"/>
      <c r="G65" s="52"/>
    </row>
    <row r="66" spans="1:7" s="45" customFormat="1" ht="37.5" customHeight="1" hidden="1">
      <c r="A66" s="39" t="s">
        <v>30</v>
      </c>
      <c r="B66" s="40">
        <v>6210</v>
      </c>
      <c r="C66" s="41" t="s">
        <v>331</v>
      </c>
      <c r="D66" s="42"/>
      <c r="E66" s="43"/>
      <c r="F66" s="42"/>
      <c r="G66" s="43"/>
    </row>
    <row r="67" spans="1:7" s="45" customFormat="1" ht="37.5" customHeight="1" hidden="1">
      <c r="A67" s="39" t="s">
        <v>30</v>
      </c>
      <c r="B67" s="40">
        <v>6230</v>
      </c>
      <c r="C67" s="41" t="s">
        <v>307</v>
      </c>
      <c r="D67" s="42"/>
      <c r="E67" s="43"/>
      <c r="F67" s="42"/>
      <c r="G67" s="43"/>
    </row>
    <row r="68" spans="1:7" s="45" customFormat="1" ht="37.5" customHeight="1" hidden="1">
      <c r="A68" s="39" t="s">
        <v>30</v>
      </c>
      <c r="B68" s="40">
        <v>6300</v>
      </c>
      <c r="C68" s="41" t="s">
        <v>125</v>
      </c>
      <c r="D68" s="42"/>
      <c r="E68" s="43"/>
      <c r="F68" s="42"/>
      <c r="G68" s="43"/>
    </row>
    <row r="69" spans="1:7" s="45" customFormat="1" ht="37.5" customHeight="1" hidden="1">
      <c r="A69" s="39" t="s">
        <v>30</v>
      </c>
      <c r="B69" s="40">
        <v>6610</v>
      </c>
      <c r="C69" s="41" t="s">
        <v>285</v>
      </c>
      <c r="D69" s="42"/>
      <c r="E69" s="43"/>
      <c r="F69" s="42"/>
      <c r="G69" s="43"/>
    </row>
    <row r="70" spans="1:7" s="45" customFormat="1" ht="37.5" customHeight="1" hidden="1">
      <c r="A70" s="39" t="s">
        <v>30</v>
      </c>
      <c r="B70" s="40">
        <v>6620</v>
      </c>
      <c r="C70" s="41" t="s">
        <v>286</v>
      </c>
      <c r="D70" s="42"/>
      <c r="E70" s="43"/>
      <c r="F70" s="42"/>
      <c r="G70" s="43"/>
    </row>
    <row r="71" spans="1:7" s="45" customFormat="1" ht="37.5" customHeight="1" hidden="1">
      <c r="A71" s="39" t="s">
        <v>30</v>
      </c>
      <c r="B71" s="40">
        <v>6630</v>
      </c>
      <c r="C71" s="41" t="s">
        <v>287</v>
      </c>
      <c r="D71" s="42"/>
      <c r="E71" s="43"/>
      <c r="F71" s="42"/>
      <c r="G71" s="43"/>
    </row>
    <row r="72" spans="1:7" s="36" customFormat="1" ht="12.75" customHeight="1" hidden="1">
      <c r="A72" s="46" t="s">
        <v>30</v>
      </c>
      <c r="B72" s="49">
        <v>8550</v>
      </c>
      <c r="C72" s="50" t="s">
        <v>41</v>
      </c>
      <c r="D72" s="51"/>
      <c r="E72" s="52"/>
      <c r="F72" s="51"/>
      <c r="G72" s="52"/>
    </row>
    <row r="73" spans="1:7" ht="15" customHeight="1">
      <c r="A73" s="56"/>
      <c r="B73" s="56"/>
      <c r="C73" s="57" t="s">
        <v>12</v>
      </c>
      <c r="D73" s="58">
        <f>SUM(D13:D72)</f>
        <v>120000</v>
      </c>
      <c r="E73" s="58">
        <f>SUM(E13:E72)</f>
        <v>0</v>
      </c>
      <c r="F73" s="58">
        <f>SUM(F13:F72)</f>
        <v>50000</v>
      </c>
      <c r="G73" s="58">
        <f>SUM(G13:G72)</f>
        <v>0</v>
      </c>
    </row>
  </sheetData>
  <sheetProtection/>
  <mergeCells count="2">
    <mergeCell ref="D10:E10"/>
    <mergeCell ref="F10:G10"/>
  </mergeCells>
  <printOptions/>
  <pageMargins left="0.7" right="0.7" top="0.75" bottom="0.75" header="0.3" footer="0.3"/>
  <pageSetup horizontalDpi="600" verticalDpi="600" orientation="portrait" paperSize="9" scale="62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G74"/>
  <sheetViews>
    <sheetView view="pageBreakPreview" zoomScaleSheetLayoutView="100" zoomScalePageLayoutView="0" workbookViewId="0" topLeftCell="A2">
      <selection activeCell="C6" sqref="C6"/>
    </sheetView>
  </sheetViews>
  <sheetFormatPr defaultColWidth="9.00390625" defaultRowHeight="12.75"/>
  <cols>
    <col min="1" max="1" width="3.875" style="63" customWidth="1"/>
    <col min="2" max="2" width="5.25390625" style="63" customWidth="1"/>
    <col min="3" max="3" width="51.375" style="63" customWidth="1"/>
    <col min="4" max="4" width="11.125" style="63" customWidth="1"/>
    <col min="5" max="5" width="10.75390625" style="63" customWidth="1"/>
    <col min="6" max="6" width="11.125" style="63" hidden="1" customWidth="1"/>
    <col min="7" max="7" width="10.75390625" style="63" hidden="1" customWidth="1"/>
    <col min="8" max="8" width="3.375" style="63" customWidth="1"/>
    <col min="9" max="9" width="2.875" style="63" customWidth="1"/>
    <col min="10" max="10" width="3.875" style="63" customWidth="1"/>
    <col min="11" max="16384" width="9.125" style="63" customWidth="1"/>
  </cols>
  <sheetData>
    <row r="1" s="26" customFormat="1" ht="12.75" hidden="1"/>
    <row r="2" s="26" customFormat="1" ht="12.75">
      <c r="D2" s="34" t="str">
        <f>'010.01008'!D2</f>
        <v>Zał. Nr 2d</v>
      </c>
    </row>
    <row r="3" spans="1:3" s="36" customFormat="1" ht="27.75" customHeight="1">
      <c r="A3" s="35" t="str">
        <f>'010.01008'!A3</f>
        <v>Plan wydatków budżetu na 2014 r.</v>
      </c>
      <c r="B3" s="35"/>
      <c r="C3" s="35"/>
    </row>
    <row r="4" spans="4:5" s="36" customFormat="1" ht="12.75">
      <c r="D4" s="37" t="s">
        <v>135</v>
      </c>
      <c r="E4" s="36">
        <f>'756,75647'!E4</f>
        <v>27</v>
      </c>
    </row>
    <row r="5" spans="3:5" s="36" customFormat="1" ht="11.25" customHeight="1" hidden="1">
      <c r="C5" s="18"/>
      <c r="E5" s="36" t="s">
        <v>16</v>
      </c>
    </row>
    <row r="7" spans="1:3" s="36" customFormat="1" ht="12.75">
      <c r="A7" s="18" t="s">
        <v>0</v>
      </c>
      <c r="B7" s="18"/>
      <c r="C7" s="36" t="s">
        <v>70</v>
      </c>
    </row>
    <row r="9" spans="1:3" s="36" customFormat="1" ht="12.75">
      <c r="A9" s="18" t="s">
        <v>1</v>
      </c>
      <c r="B9" s="18"/>
      <c r="C9" s="36" t="s">
        <v>71</v>
      </c>
    </row>
    <row r="10" spans="4:7" s="36" customFormat="1" ht="12.75">
      <c r="D10" s="339" t="s">
        <v>15</v>
      </c>
      <c r="E10" s="339"/>
      <c r="F10" s="338" t="s">
        <v>332</v>
      </c>
      <c r="G10" s="338"/>
    </row>
    <row r="11" spans="4:7" s="36" customFormat="1" ht="12.75">
      <c r="D11" s="18" t="s">
        <v>13</v>
      </c>
      <c r="E11" s="97" t="s">
        <v>14</v>
      </c>
      <c r="F11" s="36" t="s">
        <v>13</v>
      </c>
      <c r="G11" s="38" t="s">
        <v>14</v>
      </c>
    </row>
    <row r="13" spans="1:7" s="45" customFormat="1" ht="37.5" customHeight="1" hidden="1">
      <c r="A13" s="39" t="s">
        <v>30</v>
      </c>
      <c r="B13" s="40">
        <v>2310</v>
      </c>
      <c r="C13" s="41" t="s">
        <v>31</v>
      </c>
      <c r="D13" s="42"/>
      <c r="E13" s="43"/>
      <c r="F13" s="42"/>
      <c r="G13" s="43"/>
    </row>
    <row r="14" spans="1:7" s="45" customFormat="1" ht="37.5" customHeight="1" hidden="1">
      <c r="A14" s="39" t="s">
        <v>30</v>
      </c>
      <c r="B14" s="40">
        <v>2320</v>
      </c>
      <c r="C14" s="41" t="s">
        <v>278</v>
      </c>
      <c r="D14" s="42"/>
      <c r="E14" s="43"/>
      <c r="F14" s="42"/>
      <c r="G14" s="43"/>
    </row>
    <row r="15" spans="1:7" s="45" customFormat="1" ht="37.5" customHeight="1" hidden="1">
      <c r="A15" s="39" t="s">
        <v>30</v>
      </c>
      <c r="B15" s="40">
        <v>2330</v>
      </c>
      <c r="C15" s="41" t="s">
        <v>279</v>
      </c>
      <c r="D15" s="42"/>
      <c r="E15" s="43"/>
      <c r="F15" s="42"/>
      <c r="G15" s="43"/>
    </row>
    <row r="16" spans="1:7" s="45" customFormat="1" ht="12.75" customHeight="1" hidden="1">
      <c r="A16" s="46" t="s">
        <v>30</v>
      </c>
      <c r="B16" s="40">
        <v>2480</v>
      </c>
      <c r="C16" s="41" t="s">
        <v>124</v>
      </c>
      <c r="D16" s="42"/>
      <c r="E16" s="43"/>
      <c r="F16" s="42"/>
      <c r="G16" s="43"/>
    </row>
    <row r="17" spans="1:7" s="45" customFormat="1" ht="12.75" customHeight="1" hidden="1">
      <c r="A17" s="46" t="s">
        <v>30</v>
      </c>
      <c r="B17" s="40">
        <v>2560</v>
      </c>
      <c r="C17" s="41" t="s">
        <v>277</v>
      </c>
      <c r="D17" s="42"/>
      <c r="E17" s="43"/>
      <c r="F17" s="42"/>
      <c r="G17" s="43"/>
    </row>
    <row r="18" spans="1:7" s="45" customFormat="1" ht="12.75" customHeight="1" hidden="1">
      <c r="A18" s="46" t="s">
        <v>30</v>
      </c>
      <c r="B18" s="47">
        <v>2650</v>
      </c>
      <c r="C18" s="41" t="s">
        <v>35</v>
      </c>
      <c r="D18" s="42"/>
      <c r="E18" s="43"/>
      <c r="F18" s="42"/>
      <c r="G18" s="43"/>
    </row>
    <row r="19" spans="1:7" s="45" customFormat="1" ht="22.5" customHeight="1" hidden="1">
      <c r="A19" s="46" t="s">
        <v>30</v>
      </c>
      <c r="B19" s="40">
        <v>2710</v>
      </c>
      <c r="C19" s="41" t="s">
        <v>42</v>
      </c>
      <c r="D19" s="42"/>
      <c r="E19" s="43"/>
      <c r="F19" s="42"/>
      <c r="G19" s="43"/>
    </row>
    <row r="20" spans="1:7" s="45" customFormat="1" ht="25.5" customHeight="1" hidden="1">
      <c r="A20" s="39" t="s">
        <v>30</v>
      </c>
      <c r="B20" s="40">
        <v>2820</v>
      </c>
      <c r="C20" s="48" t="s">
        <v>280</v>
      </c>
      <c r="D20" s="42"/>
      <c r="E20" s="43"/>
      <c r="F20" s="42"/>
      <c r="G20" s="43"/>
    </row>
    <row r="21" spans="1:7" s="45" customFormat="1" ht="37.5" customHeight="1" hidden="1">
      <c r="A21" s="39" t="s">
        <v>30</v>
      </c>
      <c r="B21" s="40">
        <v>2830</v>
      </c>
      <c r="C21" s="48" t="s">
        <v>18</v>
      </c>
      <c r="D21" s="42"/>
      <c r="E21" s="43"/>
      <c r="F21" s="42"/>
      <c r="G21" s="43"/>
    </row>
    <row r="22" spans="1:7" s="45" customFormat="1" ht="12.75" customHeight="1" hidden="1">
      <c r="A22" s="46" t="s">
        <v>30</v>
      </c>
      <c r="B22" s="47">
        <v>2850</v>
      </c>
      <c r="C22" s="48" t="s">
        <v>33</v>
      </c>
      <c r="D22" s="42"/>
      <c r="E22" s="43"/>
      <c r="F22" s="42"/>
      <c r="G22" s="43"/>
    </row>
    <row r="23" spans="1:7" s="45" customFormat="1" ht="12.75" customHeight="1" hidden="1">
      <c r="A23" s="46" t="s">
        <v>30</v>
      </c>
      <c r="B23" s="47">
        <v>3000</v>
      </c>
      <c r="C23" s="48" t="s">
        <v>276</v>
      </c>
      <c r="D23" s="42"/>
      <c r="E23" s="43"/>
      <c r="F23" s="42"/>
      <c r="G23" s="43"/>
    </row>
    <row r="24" spans="1:7" s="36" customFormat="1" ht="12.75" customHeight="1" hidden="1">
      <c r="A24" s="46" t="s">
        <v>30</v>
      </c>
      <c r="B24" s="49">
        <v>3020</v>
      </c>
      <c r="C24" s="50" t="s">
        <v>38</v>
      </c>
      <c r="D24" s="51"/>
      <c r="E24" s="52"/>
      <c r="F24" s="51"/>
      <c r="G24" s="52"/>
    </row>
    <row r="25" spans="1:7" s="36" customFormat="1" ht="12.75" customHeight="1" hidden="1">
      <c r="A25" s="46" t="s">
        <v>30</v>
      </c>
      <c r="B25" s="49">
        <v>3030</v>
      </c>
      <c r="C25" s="50" t="s">
        <v>5</v>
      </c>
      <c r="D25" s="51"/>
      <c r="E25" s="52"/>
      <c r="F25" s="51"/>
      <c r="G25" s="52"/>
    </row>
    <row r="26" spans="1:7" s="36" customFormat="1" ht="12.75" customHeight="1" hidden="1">
      <c r="A26" s="46" t="s">
        <v>30</v>
      </c>
      <c r="B26" s="49">
        <v>3110</v>
      </c>
      <c r="C26" s="50" t="s">
        <v>4</v>
      </c>
      <c r="D26" s="51"/>
      <c r="E26" s="52"/>
      <c r="F26" s="51"/>
      <c r="G26" s="52"/>
    </row>
    <row r="27" spans="1:7" s="36" customFormat="1" ht="12.75" customHeight="1" hidden="1">
      <c r="A27" s="46" t="s">
        <v>30</v>
      </c>
      <c r="B27" s="49">
        <v>3240</v>
      </c>
      <c r="C27" s="50" t="s">
        <v>39</v>
      </c>
      <c r="D27" s="51"/>
      <c r="E27" s="52"/>
      <c r="F27" s="51"/>
      <c r="G27" s="52"/>
    </row>
    <row r="28" spans="1:7" s="36" customFormat="1" ht="12.75" customHeight="1" hidden="1">
      <c r="A28" s="46" t="s">
        <v>30</v>
      </c>
      <c r="B28" s="49">
        <v>3260</v>
      </c>
      <c r="C28" s="50" t="s">
        <v>305</v>
      </c>
      <c r="D28" s="51"/>
      <c r="E28" s="52"/>
      <c r="F28" s="51"/>
      <c r="G28" s="52"/>
    </row>
    <row r="29" spans="1:7" s="36" customFormat="1" ht="12.75" customHeight="1" hidden="1">
      <c r="A29" s="46" t="s">
        <v>30</v>
      </c>
      <c r="B29" s="49">
        <v>4010</v>
      </c>
      <c r="C29" s="50" t="s">
        <v>2</v>
      </c>
      <c r="D29" s="51"/>
      <c r="E29" s="52"/>
      <c r="F29" s="51"/>
      <c r="G29" s="52"/>
    </row>
    <row r="30" spans="1:7" s="36" customFormat="1" ht="12.75" customHeight="1" hidden="1">
      <c r="A30" s="46" t="s">
        <v>30</v>
      </c>
      <c r="B30" s="49">
        <v>4040</v>
      </c>
      <c r="C30" s="50" t="s">
        <v>3</v>
      </c>
      <c r="D30" s="51"/>
      <c r="E30" s="52"/>
      <c r="F30" s="51"/>
      <c r="G30" s="52"/>
    </row>
    <row r="31" spans="1:7" s="36" customFormat="1" ht="12.75" customHeight="1" hidden="1">
      <c r="A31" s="46" t="s">
        <v>30</v>
      </c>
      <c r="B31" s="49">
        <v>4110</v>
      </c>
      <c r="C31" s="50" t="s">
        <v>9</v>
      </c>
      <c r="D31" s="51"/>
      <c r="E31" s="52"/>
      <c r="F31" s="51"/>
      <c r="G31" s="52"/>
    </row>
    <row r="32" spans="1:7" s="36" customFormat="1" ht="12.75" customHeight="1" hidden="1">
      <c r="A32" s="46" t="s">
        <v>30</v>
      </c>
      <c r="B32" s="49">
        <v>4120</v>
      </c>
      <c r="C32" s="50" t="s">
        <v>10</v>
      </c>
      <c r="D32" s="51"/>
      <c r="E32" s="52"/>
      <c r="F32" s="51"/>
      <c r="G32" s="52"/>
    </row>
    <row r="33" spans="1:7" s="36" customFormat="1" ht="12.75" customHeight="1" hidden="1">
      <c r="A33" s="46" t="s">
        <v>30</v>
      </c>
      <c r="B33" s="49">
        <v>4130</v>
      </c>
      <c r="C33" s="50" t="s">
        <v>19</v>
      </c>
      <c r="D33" s="51"/>
      <c r="E33" s="52"/>
      <c r="F33" s="51"/>
      <c r="G33" s="52"/>
    </row>
    <row r="34" spans="1:7" s="36" customFormat="1" ht="12.75" customHeight="1" hidden="1">
      <c r="A34" s="46" t="s">
        <v>30</v>
      </c>
      <c r="B34" s="49">
        <v>4140</v>
      </c>
      <c r="C34" s="50" t="s">
        <v>32</v>
      </c>
      <c r="D34" s="51"/>
      <c r="E34" s="52"/>
      <c r="F34" s="51"/>
      <c r="G34" s="52"/>
    </row>
    <row r="35" spans="1:7" s="36" customFormat="1" ht="12.75" customHeight="1" hidden="1">
      <c r="A35" s="46" t="s">
        <v>30</v>
      </c>
      <c r="B35" s="49">
        <v>4170</v>
      </c>
      <c r="C35" s="50" t="s">
        <v>36</v>
      </c>
      <c r="D35" s="51"/>
      <c r="E35" s="52"/>
      <c r="F35" s="51"/>
      <c r="G35" s="52"/>
    </row>
    <row r="36" spans="1:7" s="36" customFormat="1" ht="12.75" customHeight="1" hidden="1">
      <c r="A36" s="46" t="s">
        <v>30</v>
      </c>
      <c r="B36" s="49">
        <v>4210</v>
      </c>
      <c r="C36" s="50" t="s">
        <v>20</v>
      </c>
      <c r="D36" s="51"/>
      <c r="E36" s="52"/>
      <c r="F36" s="51"/>
      <c r="G36" s="52"/>
    </row>
    <row r="37" spans="1:7" s="36" customFormat="1" ht="12.75" customHeight="1" hidden="1">
      <c r="A37" s="46" t="s">
        <v>30</v>
      </c>
      <c r="B37" s="49">
        <v>4220</v>
      </c>
      <c r="C37" s="50" t="s">
        <v>21</v>
      </c>
      <c r="D37" s="51"/>
      <c r="E37" s="52"/>
      <c r="F37" s="51"/>
      <c r="G37" s="52"/>
    </row>
    <row r="38" spans="1:7" s="36" customFormat="1" ht="12.75" customHeight="1" hidden="1">
      <c r="A38" s="46" t="s">
        <v>30</v>
      </c>
      <c r="B38" s="49">
        <v>4240</v>
      </c>
      <c r="C38" s="50" t="s">
        <v>22</v>
      </c>
      <c r="D38" s="51"/>
      <c r="E38" s="52"/>
      <c r="F38" s="51"/>
      <c r="G38" s="52"/>
    </row>
    <row r="39" spans="1:7" s="36" customFormat="1" ht="12.75" customHeight="1" hidden="1">
      <c r="A39" s="46" t="s">
        <v>30</v>
      </c>
      <c r="B39" s="49">
        <v>4260</v>
      </c>
      <c r="C39" s="50" t="s">
        <v>23</v>
      </c>
      <c r="D39" s="51"/>
      <c r="E39" s="52"/>
      <c r="F39" s="51"/>
      <c r="G39" s="52"/>
    </row>
    <row r="40" spans="1:7" s="36" customFormat="1" ht="12.75" customHeight="1" hidden="1">
      <c r="A40" s="46" t="s">
        <v>30</v>
      </c>
      <c r="B40" s="49">
        <v>4270</v>
      </c>
      <c r="C40" s="50" t="s">
        <v>24</v>
      </c>
      <c r="D40" s="51"/>
      <c r="E40" s="52"/>
      <c r="F40" s="51"/>
      <c r="G40" s="52"/>
    </row>
    <row r="41" spans="1:7" s="36" customFormat="1" ht="12.75" customHeight="1" hidden="1">
      <c r="A41" s="46" t="s">
        <v>30</v>
      </c>
      <c r="B41" s="49">
        <v>4280</v>
      </c>
      <c r="C41" s="50" t="s">
        <v>281</v>
      </c>
      <c r="D41" s="51"/>
      <c r="E41" s="52"/>
      <c r="F41" s="51"/>
      <c r="G41" s="52"/>
    </row>
    <row r="42" spans="1:7" s="45" customFormat="1" ht="12.75" customHeight="1" hidden="1">
      <c r="A42" s="46" t="s">
        <v>30</v>
      </c>
      <c r="B42" s="49">
        <v>4300</v>
      </c>
      <c r="C42" s="53" t="s">
        <v>25</v>
      </c>
      <c r="D42" s="42"/>
      <c r="E42" s="43"/>
      <c r="F42" s="42"/>
      <c r="G42" s="43"/>
    </row>
    <row r="43" spans="1:7" s="45" customFormat="1" ht="12.75" customHeight="1" hidden="1">
      <c r="A43" s="46" t="s">
        <v>30</v>
      </c>
      <c r="B43" s="49">
        <v>4308</v>
      </c>
      <c r="C43" s="53" t="s">
        <v>25</v>
      </c>
      <c r="D43" s="42"/>
      <c r="E43" s="43"/>
      <c r="F43" s="42"/>
      <c r="G43" s="43"/>
    </row>
    <row r="44" spans="1:7" s="45" customFormat="1" ht="12.75" customHeight="1" hidden="1">
      <c r="A44" s="46" t="s">
        <v>30</v>
      </c>
      <c r="B44" s="49">
        <v>4309</v>
      </c>
      <c r="C44" s="53" t="s">
        <v>25</v>
      </c>
      <c r="D44" s="42"/>
      <c r="E44" s="43"/>
      <c r="F44" s="42"/>
      <c r="G44" s="43"/>
    </row>
    <row r="45" spans="1:7" s="45" customFormat="1" ht="12.75" customHeight="1" hidden="1">
      <c r="A45" s="46" t="s">
        <v>30</v>
      </c>
      <c r="B45" s="49">
        <v>4330</v>
      </c>
      <c r="C45" s="53" t="s">
        <v>37</v>
      </c>
      <c r="D45" s="42"/>
      <c r="E45" s="43"/>
      <c r="F45" s="42"/>
      <c r="G45" s="43"/>
    </row>
    <row r="46" spans="1:7" s="45" customFormat="1" ht="12.75" customHeight="1" hidden="1">
      <c r="A46" s="46" t="s">
        <v>30</v>
      </c>
      <c r="B46" s="49">
        <v>4350</v>
      </c>
      <c r="C46" s="53" t="s">
        <v>40</v>
      </c>
      <c r="D46" s="42"/>
      <c r="E46" s="43"/>
      <c r="F46" s="42"/>
      <c r="G46" s="43"/>
    </row>
    <row r="47" spans="1:7" s="45" customFormat="1" ht="12.75" customHeight="1" hidden="1">
      <c r="A47" s="46" t="s">
        <v>30</v>
      </c>
      <c r="B47" s="49">
        <v>4360</v>
      </c>
      <c r="C47" s="53" t="s">
        <v>265</v>
      </c>
      <c r="D47" s="42"/>
      <c r="E47" s="43"/>
      <c r="F47" s="42"/>
      <c r="G47" s="43"/>
    </row>
    <row r="48" spans="1:7" s="45" customFormat="1" ht="12.75" customHeight="1" hidden="1">
      <c r="A48" s="46" t="s">
        <v>30</v>
      </c>
      <c r="B48" s="49">
        <v>4370</v>
      </c>
      <c r="C48" s="53" t="s">
        <v>266</v>
      </c>
      <c r="D48" s="42"/>
      <c r="E48" s="43"/>
      <c r="F48" s="42"/>
      <c r="G48" s="43"/>
    </row>
    <row r="49" spans="1:7" s="45" customFormat="1" ht="12.75" customHeight="1" hidden="1">
      <c r="A49" s="46" t="s">
        <v>30</v>
      </c>
      <c r="B49" s="49">
        <v>4390</v>
      </c>
      <c r="C49" s="53" t="s">
        <v>267</v>
      </c>
      <c r="D49" s="42"/>
      <c r="E49" s="43"/>
      <c r="F49" s="42"/>
      <c r="G49" s="43"/>
    </row>
    <row r="50" spans="1:7" s="45" customFormat="1" ht="12.75" customHeight="1" hidden="1">
      <c r="A50" s="46" t="s">
        <v>30</v>
      </c>
      <c r="B50" s="49">
        <v>4400</v>
      </c>
      <c r="C50" s="53" t="s">
        <v>268</v>
      </c>
      <c r="D50" s="42"/>
      <c r="E50" s="43"/>
      <c r="F50" s="42"/>
      <c r="G50" s="43"/>
    </row>
    <row r="51" spans="1:7" s="36" customFormat="1" ht="12.75" customHeight="1" hidden="1">
      <c r="A51" s="46" t="s">
        <v>30</v>
      </c>
      <c r="B51" s="49">
        <v>4410</v>
      </c>
      <c r="C51" s="50" t="s">
        <v>6</v>
      </c>
      <c r="D51" s="51"/>
      <c r="E51" s="52"/>
      <c r="F51" s="51"/>
      <c r="G51" s="52"/>
    </row>
    <row r="52" spans="1:7" s="36" customFormat="1" ht="12.75" customHeight="1" hidden="1">
      <c r="A52" s="46" t="s">
        <v>30</v>
      </c>
      <c r="B52" s="49">
        <v>4420</v>
      </c>
      <c r="C52" s="50" t="s">
        <v>7</v>
      </c>
      <c r="D52" s="51"/>
      <c r="E52" s="52"/>
      <c r="F52" s="51"/>
      <c r="G52" s="52"/>
    </row>
    <row r="53" spans="1:7" s="45" customFormat="1" ht="12.75" customHeight="1" hidden="1">
      <c r="A53" s="46" t="s">
        <v>30</v>
      </c>
      <c r="B53" s="49">
        <v>4430</v>
      </c>
      <c r="C53" s="53" t="s">
        <v>8</v>
      </c>
      <c r="D53" s="42"/>
      <c r="E53" s="43"/>
      <c r="F53" s="42"/>
      <c r="G53" s="43"/>
    </row>
    <row r="54" spans="1:7" s="36" customFormat="1" ht="12.75" customHeight="1" hidden="1">
      <c r="A54" s="46" t="s">
        <v>30</v>
      </c>
      <c r="B54" s="49">
        <v>4440</v>
      </c>
      <c r="C54" s="50" t="s">
        <v>26</v>
      </c>
      <c r="D54" s="51"/>
      <c r="E54" s="52"/>
      <c r="F54" s="51"/>
      <c r="G54" s="52"/>
    </row>
    <row r="55" spans="1:7" s="36" customFormat="1" ht="12.75" customHeight="1" hidden="1">
      <c r="A55" s="46" t="s">
        <v>30</v>
      </c>
      <c r="B55" s="49">
        <v>4520</v>
      </c>
      <c r="C55" s="94" t="s">
        <v>306</v>
      </c>
      <c r="D55" s="51"/>
      <c r="E55" s="52"/>
      <c r="F55" s="51"/>
      <c r="G55" s="52"/>
    </row>
    <row r="56" spans="1:7" s="36" customFormat="1" ht="12.75" customHeight="1">
      <c r="A56" s="46" t="s">
        <v>30</v>
      </c>
      <c r="B56" s="49">
        <v>4580</v>
      </c>
      <c r="C56" s="50" t="s">
        <v>27</v>
      </c>
      <c r="D56" s="51">
        <v>110000</v>
      </c>
      <c r="E56" s="52"/>
      <c r="F56" s="51">
        <v>10000</v>
      </c>
      <c r="G56" s="52"/>
    </row>
    <row r="57" spans="1:7" s="36" customFormat="1" ht="12.75" customHeight="1" hidden="1">
      <c r="A57" s="46" t="s">
        <v>30</v>
      </c>
      <c r="B57" s="49">
        <v>4700</v>
      </c>
      <c r="C57" s="54" t="s">
        <v>269</v>
      </c>
      <c r="D57" s="51"/>
      <c r="E57" s="52"/>
      <c r="F57" s="51"/>
      <c r="G57" s="52"/>
    </row>
    <row r="58" spans="1:7" s="45" customFormat="1" ht="24.75" customHeight="1" hidden="1">
      <c r="A58" s="39" t="s">
        <v>30</v>
      </c>
      <c r="B58" s="64">
        <v>4740</v>
      </c>
      <c r="C58" s="55" t="s">
        <v>282</v>
      </c>
      <c r="D58" s="42"/>
      <c r="E58" s="43"/>
      <c r="F58" s="42"/>
      <c r="G58" s="43"/>
    </row>
    <row r="59" spans="1:7" s="45" customFormat="1" ht="12.75" customHeight="1" hidden="1">
      <c r="A59" s="46" t="s">
        <v>30</v>
      </c>
      <c r="B59" s="49">
        <v>4750</v>
      </c>
      <c r="C59" s="55" t="s">
        <v>270</v>
      </c>
      <c r="D59" s="42"/>
      <c r="E59" s="43"/>
      <c r="F59" s="42"/>
      <c r="G59" s="43"/>
    </row>
    <row r="60" spans="1:7" s="36" customFormat="1" ht="12.75" customHeight="1" hidden="1">
      <c r="A60" s="46" t="s">
        <v>30</v>
      </c>
      <c r="B60" s="49">
        <v>4810</v>
      </c>
      <c r="C60" s="50" t="s">
        <v>11</v>
      </c>
      <c r="D60" s="51"/>
      <c r="E60" s="52"/>
      <c r="F60" s="51"/>
      <c r="G60" s="52"/>
    </row>
    <row r="61" spans="1:7" s="36" customFormat="1" ht="12.75" customHeight="1" hidden="1">
      <c r="A61" s="46" t="s">
        <v>30</v>
      </c>
      <c r="B61" s="49">
        <v>6050</v>
      </c>
      <c r="C61" s="50" t="s">
        <v>28</v>
      </c>
      <c r="D61" s="51"/>
      <c r="E61" s="52"/>
      <c r="F61" s="51"/>
      <c r="G61" s="52"/>
    </row>
    <row r="62" spans="1:7" s="36" customFormat="1" ht="12.75" customHeight="1" hidden="1">
      <c r="A62" s="46" t="s">
        <v>30</v>
      </c>
      <c r="B62" s="49">
        <v>6058</v>
      </c>
      <c r="C62" s="50" t="s">
        <v>283</v>
      </c>
      <c r="D62" s="51"/>
      <c r="E62" s="52"/>
      <c r="F62" s="51"/>
      <c r="G62" s="52"/>
    </row>
    <row r="63" spans="1:7" s="36" customFormat="1" ht="12.75" customHeight="1" hidden="1">
      <c r="A63" s="46" t="s">
        <v>30</v>
      </c>
      <c r="B63" s="49">
        <v>6059</v>
      </c>
      <c r="C63" s="50" t="s">
        <v>28</v>
      </c>
      <c r="D63" s="51"/>
      <c r="E63" s="52"/>
      <c r="F63" s="51"/>
      <c r="G63" s="52"/>
    </row>
    <row r="64" spans="1:7" s="36" customFormat="1" ht="12.75" customHeight="1" hidden="1">
      <c r="A64" s="46" t="s">
        <v>30</v>
      </c>
      <c r="B64" s="49">
        <v>6060</v>
      </c>
      <c r="C64" s="50" t="s">
        <v>29</v>
      </c>
      <c r="D64" s="51"/>
      <c r="E64" s="52"/>
      <c r="F64" s="51"/>
      <c r="G64" s="52"/>
    </row>
    <row r="65" spans="1:7" s="36" customFormat="1" ht="12.75" customHeight="1" hidden="1">
      <c r="A65" s="46" t="s">
        <v>30</v>
      </c>
      <c r="B65" s="49">
        <v>6130</v>
      </c>
      <c r="C65" s="50" t="s">
        <v>284</v>
      </c>
      <c r="D65" s="51"/>
      <c r="E65" s="52"/>
      <c r="F65" s="51"/>
      <c r="G65" s="52"/>
    </row>
    <row r="66" spans="1:7" s="45" customFormat="1" ht="37.5" customHeight="1" hidden="1">
      <c r="A66" s="39" t="s">
        <v>30</v>
      </c>
      <c r="B66" s="40">
        <v>6210</v>
      </c>
      <c r="C66" s="41" t="s">
        <v>331</v>
      </c>
      <c r="D66" s="42"/>
      <c r="E66" s="43"/>
      <c r="F66" s="42"/>
      <c r="G66" s="43"/>
    </row>
    <row r="67" spans="1:7" s="45" customFormat="1" ht="37.5" customHeight="1" hidden="1">
      <c r="A67" s="39" t="s">
        <v>30</v>
      </c>
      <c r="B67" s="40">
        <v>6230</v>
      </c>
      <c r="C67" s="41" t="s">
        <v>307</v>
      </c>
      <c r="D67" s="42"/>
      <c r="E67" s="43"/>
      <c r="F67" s="42"/>
      <c r="G67" s="43"/>
    </row>
    <row r="68" spans="1:7" s="45" customFormat="1" ht="37.5" customHeight="1" hidden="1">
      <c r="A68" s="39" t="s">
        <v>30</v>
      </c>
      <c r="B68" s="40">
        <v>6300</v>
      </c>
      <c r="C68" s="41" t="s">
        <v>125</v>
      </c>
      <c r="D68" s="42"/>
      <c r="E68" s="43"/>
      <c r="F68" s="42"/>
      <c r="G68" s="43"/>
    </row>
    <row r="69" spans="1:7" s="45" customFormat="1" ht="37.5" customHeight="1" hidden="1">
      <c r="A69" s="39" t="s">
        <v>30</v>
      </c>
      <c r="B69" s="40">
        <v>6610</v>
      </c>
      <c r="C69" s="41" t="s">
        <v>285</v>
      </c>
      <c r="D69" s="42"/>
      <c r="E69" s="43"/>
      <c r="F69" s="42"/>
      <c r="G69" s="43"/>
    </row>
    <row r="70" spans="1:7" s="45" customFormat="1" ht="37.5" customHeight="1" hidden="1">
      <c r="A70" s="39" t="s">
        <v>30</v>
      </c>
      <c r="B70" s="40">
        <v>6620</v>
      </c>
      <c r="C70" s="41" t="s">
        <v>286</v>
      </c>
      <c r="D70" s="42"/>
      <c r="E70" s="43"/>
      <c r="F70" s="42"/>
      <c r="G70" s="43"/>
    </row>
    <row r="71" spans="1:7" s="45" customFormat="1" ht="37.5" customHeight="1" hidden="1">
      <c r="A71" s="39" t="s">
        <v>30</v>
      </c>
      <c r="B71" s="40">
        <v>6630</v>
      </c>
      <c r="C71" s="41" t="s">
        <v>287</v>
      </c>
      <c r="D71" s="42"/>
      <c r="E71" s="43"/>
      <c r="F71" s="42"/>
      <c r="G71" s="43"/>
    </row>
    <row r="72" spans="1:7" s="36" customFormat="1" ht="12.75" customHeight="1" hidden="1">
      <c r="A72" s="46" t="s">
        <v>30</v>
      </c>
      <c r="B72" s="49">
        <v>8550</v>
      </c>
      <c r="C72" s="50" t="s">
        <v>41</v>
      </c>
      <c r="D72" s="51"/>
      <c r="E72" s="52"/>
      <c r="F72" s="51"/>
      <c r="G72" s="52"/>
    </row>
    <row r="73" spans="1:7" s="60" customFormat="1" ht="15" customHeight="1">
      <c r="A73" s="56"/>
      <c r="B73" s="56"/>
      <c r="C73" s="57" t="s">
        <v>12</v>
      </c>
      <c r="D73" s="58">
        <f>SUM(D13:D72)</f>
        <v>110000</v>
      </c>
      <c r="E73" s="58">
        <f>SUM(E13:E72)</f>
        <v>0</v>
      </c>
      <c r="F73" s="58">
        <f>SUM(F13:F72)</f>
        <v>10000</v>
      </c>
      <c r="G73" s="58">
        <f>SUM(G13:G72)</f>
        <v>0</v>
      </c>
    </row>
    <row r="74" spans="1:7" ht="24" customHeight="1">
      <c r="A74" s="60"/>
      <c r="B74" s="60"/>
      <c r="C74" s="62" t="s">
        <v>111</v>
      </c>
      <c r="D74" s="72">
        <f>D73</f>
        <v>110000</v>
      </c>
      <c r="E74" s="72">
        <f>E73</f>
        <v>0</v>
      </c>
      <c r="F74" s="72">
        <f>F73</f>
        <v>10000</v>
      </c>
      <c r="G74" s="72">
        <f>G73</f>
        <v>0</v>
      </c>
    </row>
  </sheetData>
  <sheetProtection/>
  <mergeCells count="2">
    <mergeCell ref="D10:E10"/>
    <mergeCell ref="F10:G10"/>
  </mergeCells>
  <printOptions/>
  <pageMargins left="0.75" right="0.75" top="1" bottom="1" header="0.5" footer="0.5"/>
  <pageSetup horizontalDpi="360" verticalDpi="360" orientation="portrait" paperSize="9" scale="58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G74"/>
  <sheetViews>
    <sheetView view="pageBreakPreview" zoomScaleSheetLayoutView="100" zoomScalePageLayoutView="0" workbookViewId="0" topLeftCell="A2">
      <selection activeCell="C6" sqref="C6"/>
    </sheetView>
  </sheetViews>
  <sheetFormatPr defaultColWidth="9.00390625" defaultRowHeight="12.75"/>
  <cols>
    <col min="1" max="1" width="3.875" style="63" customWidth="1"/>
    <col min="2" max="2" width="5.25390625" style="63" customWidth="1"/>
    <col min="3" max="3" width="51.375" style="63" customWidth="1"/>
    <col min="4" max="4" width="11.125" style="63" customWidth="1"/>
    <col min="5" max="5" width="10.75390625" style="63" customWidth="1"/>
    <col min="6" max="6" width="11.125" style="63" hidden="1" customWidth="1"/>
    <col min="7" max="7" width="10.75390625" style="63" hidden="1" customWidth="1"/>
    <col min="8" max="8" width="3.375" style="63" customWidth="1"/>
    <col min="9" max="9" width="2.875" style="63" customWidth="1"/>
    <col min="10" max="10" width="3.875" style="63" customWidth="1"/>
    <col min="11" max="16384" width="9.125" style="63" customWidth="1"/>
  </cols>
  <sheetData>
    <row r="1" s="26" customFormat="1" ht="12.75" hidden="1"/>
    <row r="2" s="26" customFormat="1" ht="12.75">
      <c r="D2" s="34" t="str">
        <f>'010.01008'!D2</f>
        <v>Zał. Nr 2d</v>
      </c>
    </row>
    <row r="3" spans="1:3" s="36" customFormat="1" ht="27.75" customHeight="1">
      <c r="A3" s="35" t="str">
        <f>'010.01008'!A3</f>
        <v>Plan wydatków budżetu na 2014 r.</v>
      </c>
      <c r="B3" s="35"/>
      <c r="C3" s="35"/>
    </row>
    <row r="4" spans="4:5" s="36" customFormat="1" ht="12.75">
      <c r="D4" s="37" t="s">
        <v>135</v>
      </c>
      <c r="E4" s="36">
        <f>'757,75702'!E4+1</f>
        <v>28</v>
      </c>
    </row>
    <row r="5" spans="3:5" s="36" customFormat="1" ht="11.25" customHeight="1" hidden="1">
      <c r="C5" s="18"/>
      <c r="E5" s="36" t="s">
        <v>16</v>
      </c>
    </row>
    <row r="7" spans="1:3" s="36" customFormat="1" ht="12.75">
      <c r="A7" s="18" t="s">
        <v>0</v>
      </c>
      <c r="B7" s="18"/>
      <c r="C7" s="36" t="s">
        <v>72</v>
      </c>
    </row>
    <row r="9" spans="1:3" s="36" customFormat="1" ht="12.75">
      <c r="A9" s="18" t="s">
        <v>1</v>
      </c>
      <c r="B9" s="18"/>
      <c r="C9" s="36" t="s">
        <v>73</v>
      </c>
    </row>
    <row r="10" spans="4:7" s="36" customFormat="1" ht="12.75">
      <c r="D10" s="339" t="s">
        <v>15</v>
      </c>
      <c r="E10" s="339"/>
      <c r="F10" s="338" t="s">
        <v>332</v>
      </c>
      <c r="G10" s="338"/>
    </row>
    <row r="11" spans="4:7" s="36" customFormat="1" ht="12.75">
      <c r="D11" s="18" t="s">
        <v>13</v>
      </c>
      <c r="E11" s="97" t="s">
        <v>14</v>
      </c>
      <c r="F11" s="36" t="s">
        <v>13</v>
      </c>
      <c r="G11" s="38" t="s">
        <v>14</v>
      </c>
    </row>
    <row r="13" spans="1:7" s="45" customFormat="1" ht="37.5" customHeight="1" hidden="1">
      <c r="A13" s="39" t="s">
        <v>30</v>
      </c>
      <c r="B13" s="40">
        <v>2310</v>
      </c>
      <c r="C13" s="41" t="s">
        <v>31</v>
      </c>
      <c r="D13" s="42"/>
      <c r="E13" s="43"/>
      <c r="F13" s="42"/>
      <c r="G13" s="43"/>
    </row>
    <row r="14" spans="1:7" s="45" customFormat="1" ht="37.5" customHeight="1" hidden="1">
      <c r="A14" s="39" t="s">
        <v>30</v>
      </c>
      <c r="B14" s="40">
        <v>2320</v>
      </c>
      <c r="C14" s="41" t="s">
        <v>278</v>
      </c>
      <c r="D14" s="42"/>
      <c r="E14" s="43"/>
      <c r="F14" s="42"/>
      <c r="G14" s="43"/>
    </row>
    <row r="15" spans="1:7" s="45" customFormat="1" ht="37.5" customHeight="1" hidden="1">
      <c r="A15" s="39" t="s">
        <v>30</v>
      </c>
      <c r="B15" s="40">
        <v>2330</v>
      </c>
      <c r="C15" s="41" t="s">
        <v>279</v>
      </c>
      <c r="D15" s="42"/>
      <c r="E15" s="43"/>
      <c r="F15" s="42"/>
      <c r="G15" s="43"/>
    </row>
    <row r="16" spans="1:7" s="45" customFormat="1" ht="12.75" customHeight="1" hidden="1">
      <c r="A16" s="46" t="s">
        <v>30</v>
      </c>
      <c r="B16" s="40">
        <v>2480</v>
      </c>
      <c r="C16" s="41" t="s">
        <v>124</v>
      </c>
      <c r="D16" s="42"/>
      <c r="E16" s="43"/>
      <c r="F16" s="42"/>
      <c r="G16" s="43"/>
    </row>
    <row r="17" spans="1:7" s="45" customFormat="1" ht="12.75" customHeight="1" hidden="1">
      <c r="A17" s="46" t="s">
        <v>30</v>
      </c>
      <c r="B17" s="40">
        <v>2560</v>
      </c>
      <c r="C17" s="41" t="s">
        <v>277</v>
      </c>
      <c r="D17" s="42"/>
      <c r="E17" s="43"/>
      <c r="F17" s="42"/>
      <c r="G17" s="43"/>
    </row>
    <row r="18" spans="1:7" s="45" customFormat="1" ht="12.75" customHeight="1" hidden="1">
      <c r="A18" s="46" t="s">
        <v>30</v>
      </c>
      <c r="B18" s="47">
        <v>2650</v>
      </c>
      <c r="C18" s="41" t="s">
        <v>35</v>
      </c>
      <c r="D18" s="42"/>
      <c r="E18" s="43"/>
      <c r="F18" s="42"/>
      <c r="G18" s="43"/>
    </row>
    <row r="19" spans="1:7" s="45" customFormat="1" ht="22.5" customHeight="1" hidden="1">
      <c r="A19" s="46" t="s">
        <v>30</v>
      </c>
      <c r="B19" s="40">
        <v>2710</v>
      </c>
      <c r="C19" s="41" t="s">
        <v>42</v>
      </c>
      <c r="D19" s="42"/>
      <c r="E19" s="43"/>
      <c r="F19" s="42"/>
      <c r="G19" s="43"/>
    </row>
    <row r="20" spans="1:7" s="45" customFormat="1" ht="25.5" customHeight="1" hidden="1">
      <c r="A20" s="39" t="s">
        <v>30</v>
      </c>
      <c r="B20" s="40">
        <v>2820</v>
      </c>
      <c r="C20" s="48" t="s">
        <v>280</v>
      </c>
      <c r="D20" s="42"/>
      <c r="E20" s="43"/>
      <c r="F20" s="42"/>
      <c r="G20" s="43"/>
    </row>
    <row r="21" spans="1:7" s="45" customFormat="1" ht="37.5" customHeight="1" hidden="1">
      <c r="A21" s="39" t="s">
        <v>30</v>
      </c>
      <c r="B21" s="40">
        <v>2830</v>
      </c>
      <c r="C21" s="48" t="s">
        <v>18</v>
      </c>
      <c r="D21" s="42"/>
      <c r="E21" s="43"/>
      <c r="F21" s="42"/>
      <c r="G21" s="43"/>
    </row>
    <row r="22" spans="1:7" s="45" customFormat="1" ht="12.75" customHeight="1" hidden="1">
      <c r="A22" s="46" t="s">
        <v>30</v>
      </c>
      <c r="B22" s="47">
        <v>2850</v>
      </c>
      <c r="C22" s="48" t="s">
        <v>33</v>
      </c>
      <c r="D22" s="42"/>
      <c r="E22" s="43"/>
      <c r="F22" s="42"/>
      <c r="G22" s="43"/>
    </row>
    <row r="23" spans="1:7" s="45" customFormat="1" ht="12.75" customHeight="1" hidden="1">
      <c r="A23" s="46" t="s">
        <v>30</v>
      </c>
      <c r="B23" s="47">
        <v>3000</v>
      </c>
      <c r="C23" s="48" t="s">
        <v>276</v>
      </c>
      <c r="D23" s="42"/>
      <c r="E23" s="43"/>
      <c r="F23" s="42"/>
      <c r="G23" s="43"/>
    </row>
    <row r="24" spans="1:7" s="36" customFormat="1" ht="12.75" customHeight="1" hidden="1">
      <c r="A24" s="46" t="s">
        <v>30</v>
      </c>
      <c r="B24" s="49">
        <v>3020</v>
      </c>
      <c r="C24" s="50" t="s">
        <v>38</v>
      </c>
      <c r="D24" s="51"/>
      <c r="E24" s="52"/>
      <c r="F24" s="51"/>
      <c r="G24" s="52"/>
    </row>
    <row r="25" spans="1:7" s="36" customFormat="1" ht="12.75" customHeight="1" hidden="1">
      <c r="A25" s="46" t="s">
        <v>30</v>
      </c>
      <c r="B25" s="49">
        <v>3030</v>
      </c>
      <c r="C25" s="50" t="s">
        <v>5</v>
      </c>
      <c r="D25" s="51"/>
      <c r="E25" s="52"/>
      <c r="F25" s="51"/>
      <c r="G25" s="52"/>
    </row>
    <row r="26" spans="1:7" s="36" customFormat="1" ht="12.75" customHeight="1" hidden="1">
      <c r="A26" s="46" t="s">
        <v>30</v>
      </c>
      <c r="B26" s="49">
        <v>3110</v>
      </c>
      <c r="C26" s="50" t="s">
        <v>4</v>
      </c>
      <c r="D26" s="51"/>
      <c r="E26" s="52"/>
      <c r="F26" s="51"/>
      <c r="G26" s="52"/>
    </row>
    <row r="27" spans="1:7" s="36" customFormat="1" ht="12.75" customHeight="1" hidden="1">
      <c r="A27" s="46" t="s">
        <v>30</v>
      </c>
      <c r="B27" s="49">
        <v>3240</v>
      </c>
      <c r="C27" s="50" t="s">
        <v>39</v>
      </c>
      <c r="D27" s="51"/>
      <c r="E27" s="52"/>
      <c r="F27" s="51"/>
      <c r="G27" s="52"/>
    </row>
    <row r="28" spans="1:7" s="36" customFormat="1" ht="12.75" customHeight="1" hidden="1">
      <c r="A28" s="46" t="s">
        <v>30</v>
      </c>
      <c r="B28" s="49">
        <v>3260</v>
      </c>
      <c r="C28" s="50" t="s">
        <v>305</v>
      </c>
      <c r="D28" s="51"/>
      <c r="E28" s="52"/>
      <c r="F28" s="51"/>
      <c r="G28" s="52"/>
    </row>
    <row r="29" spans="1:7" s="36" customFormat="1" ht="12.75" customHeight="1" hidden="1">
      <c r="A29" s="46" t="s">
        <v>30</v>
      </c>
      <c r="B29" s="49">
        <v>4010</v>
      </c>
      <c r="C29" s="50" t="s">
        <v>2</v>
      </c>
      <c r="D29" s="51"/>
      <c r="E29" s="52"/>
      <c r="F29" s="51"/>
      <c r="G29" s="52"/>
    </row>
    <row r="30" spans="1:7" s="36" customFormat="1" ht="12.75" customHeight="1" hidden="1">
      <c r="A30" s="46" t="s">
        <v>30</v>
      </c>
      <c r="B30" s="49">
        <v>4040</v>
      </c>
      <c r="C30" s="50" t="s">
        <v>3</v>
      </c>
      <c r="D30" s="51"/>
      <c r="E30" s="52"/>
      <c r="F30" s="51"/>
      <c r="G30" s="52"/>
    </row>
    <row r="31" spans="1:7" s="36" customFormat="1" ht="12.75" customHeight="1" hidden="1">
      <c r="A31" s="46" t="s">
        <v>30</v>
      </c>
      <c r="B31" s="49">
        <v>4110</v>
      </c>
      <c r="C31" s="50" t="s">
        <v>9</v>
      </c>
      <c r="D31" s="51"/>
      <c r="E31" s="52"/>
      <c r="F31" s="51"/>
      <c r="G31" s="52"/>
    </row>
    <row r="32" spans="1:7" s="36" customFormat="1" ht="12.75" customHeight="1" hidden="1">
      <c r="A32" s="46" t="s">
        <v>30</v>
      </c>
      <c r="B32" s="49">
        <v>4120</v>
      </c>
      <c r="C32" s="50" t="s">
        <v>10</v>
      </c>
      <c r="D32" s="51"/>
      <c r="E32" s="52"/>
      <c r="F32" s="51"/>
      <c r="G32" s="52"/>
    </row>
    <row r="33" spans="1:7" s="36" customFormat="1" ht="12.75" customHeight="1" hidden="1">
      <c r="A33" s="46" t="s">
        <v>30</v>
      </c>
      <c r="B33" s="49">
        <v>4130</v>
      </c>
      <c r="C33" s="50" t="s">
        <v>19</v>
      </c>
      <c r="D33" s="51"/>
      <c r="E33" s="52"/>
      <c r="F33" s="51"/>
      <c r="G33" s="52"/>
    </row>
    <row r="34" spans="1:7" s="36" customFormat="1" ht="12.75" customHeight="1" hidden="1">
      <c r="A34" s="46" t="s">
        <v>30</v>
      </c>
      <c r="B34" s="49">
        <v>4140</v>
      </c>
      <c r="C34" s="50" t="s">
        <v>32</v>
      </c>
      <c r="D34" s="51"/>
      <c r="E34" s="52"/>
      <c r="F34" s="51"/>
      <c r="G34" s="52"/>
    </row>
    <row r="35" spans="1:7" s="36" customFormat="1" ht="12.75" customHeight="1" hidden="1">
      <c r="A35" s="46" t="s">
        <v>30</v>
      </c>
      <c r="B35" s="49">
        <v>4170</v>
      </c>
      <c r="C35" s="50" t="s">
        <v>36</v>
      </c>
      <c r="D35" s="51"/>
      <c r="E35" s="52"/>
      <c r="F35" s="51"/>
      <c r="G35" s="52"/>
    </row>
    <row r="36" spans="1:7" s="36" customFormat="1" ht="12.75" customHeight="1" hidden="1">
      <c r="A36" s="46" t="s">
        <v>30</v>
      </c>
      <c r="B36" s="49">
        <v>4210</v>
      </c>
      <c r="C36" s="50" t="s">
        <v>20</v>
      </c>
      <c r="D36" s="51"/>
      <c r="E36" s="52"/>
      <c r="F36" s="51"/>
      <c r="G36" s="52"/>
    </row>
    <row r="37" spans="1:7" s="36" customFormat="1" ht="12.75" customHeight="1" hidden="1">
      <c r="A37" s="46" t="s">
        <v>30</v>
      </c>
      <c r="B37" s="49">
        <v>4220</v>
      </c>
      <c r="C37" s="50" t="s">
        <v>21</v>
      </c>
      <c r="D37" s="51"/>
      <c r="E37" s="52"/>
      <c r="F37" s="51"/>
      <c r="G37" s="52"/>
    </row>
    <row r="38" spans="1:7" s="36" customFormat="1" ht="12.75" customHeight="1" hidden="1">
      <c r="A38" s="46" t="s">
        <v>30</v>
      </c>
      <c r="B38" s="49">
        <v>4240</v>
      </c>
      <c r="C38" s="50" t="s">
        <v>22</v>
      </c>
      <c r="D38" s="51"/>
      <c r="E38" s="52"/>
      <c r="F38" s="51"/>
      <c r="G38" s="52"/>
    </row>
    <row r="39" spans="1:7" s="36" customFormat="1" ht="12.75" customHeight="1" hidden="1">
      <c r="A39" s="46" t="s">
        <v>30</v>
      </c>
      <c r="B39" s="49">
        <v>4260</v>
      </c>
      <c r="C39" s="50" t="s">
        <v>23</v>
      </c>
      <c r="D39" s="51"/>
      <c r="E39" s="52"/>
      <c r="F39" s="51"/>
      <c r="G39" s="52"/>
    </row>
    <row r="40" spans="1:7" s="36" customFormat="1" ht="12.75" customHeight="1" hidden="1">
      <c r="A40" s="46" t="s">
        <v>30</v>
      </c>
      <c r="B40" s="49">
        <v>4270</v>
      </c>
      <c r="C40" s="50" t="s">
        <v>24</v>
      </c>
      <c r="D40" s="51"/>
      <c r="E40" s="52"/>
      <c r="F40" s="51"/>
      <c r="G40" s="52"/>
    </row>
    <row r="41" spans="1:7" s="36" customFormat="1" ht="12.75" customHeight="1" hidden="1">
      <c r="A41" s="46" t="s">
        <v>30</v>
      </c>
      <c r="B41" s="49">
        <v>4280</v>
      </c>
      <c r="C41" s="50" t="s">
        <v>281</v>
      </c>
      <c r="D41" s="51"/>
      <c r="E41" s="52"/>
      <c r="F41" s="51"/>
      <c r="G41" s="52"/>
    </row>
    <row r="42" spans="1:7" s="45" customFormat="1" ht="12.75" customHeight="1" hidden="1">
      <c r="A42" s="46" t="s">
        <v>30</v>
      </c>
      <c r="B42" s="49">
        <v>4300</v>
      </c>
      <c r="C42" s="53" t="s">
        <v>25</v>
      </c>
      <c r="D42" s="42"/>
      <c r="E42" s="43"/>
      <c r="F42" s="42"/>
      <c r="G42" s="43"/>
    </row>
    <row r="43" spans="1:7" s="45" customFormat="1" ht="12.75" customHeight="1" hidden="1">
      <c r="A43" s="46" t="s">
        <v>30</v>
      </c>
      <c r="B43" s="49">
        <v>4308</v>
      </c>
      <c r="C43" s="53" t="s">
        <v>25</v>
      </c>
      <c r="D43" s="42"/>
      <c r="E43" s="43"/>
      <c r="F43" s="42"/>
      <c r="G43" s="43"/>
    </row>
    <row r="44" spans="1:7" s="45" customFormat="1" ht="12.75" customHeight="1" hidden="1">
      <c r="A44" s="46" t="s">
        <v>30</v>
      </c>
      <c r="B44" s="49">
        <v>4309</v>
      </c>
      <c r="C44" s="53" t="s">
        <v>25</v>
      </c>
      <c r="D44" s="42"/>
      <c r="E44" s="43"/>
      <c r="F44" s="42"/>
      <c r="G44" s="43"/>
    </row>
    <row r="45" spans="1:7" s="45" customFormat="1" ht="12.75" customHeight="1" hidden="1">
      <c r="A45" s="46" t="s">
        <v>30</v>
      </c>
      <c r="B45" s="49">
        <v>4330</v>
      </c>
      <c r="C45" s="53" t="s">
        <v>37</v>
      </c>
      <c r="D45" s="42"/>
      <c r="E45" s="43"/>
      <c r="F45" s="42"/>
      <c r="G45" s="43"/>
    </row>
    <row r="46" spans="1:7" s="45" customFormat="1" ht="12.75" customHeight="1" hidden="1">
      <c r="A46" s="46" t="s">
        <v>30</v>
      </c>
      <c r="B46" s="49">
        <v>4350</v>
      </c>
      <c r="C46" s="53" t="s">
        <v>40</v>
      </c>
      <c r="D46" s="42"/>
      <c r="E46" s="43"/>
      <c r="F46" s="42"/>
      <c r="G46" s="43"/>
    </row>
    <row r="47" spans="1:7" s="45" customFormat="1" ht="12.75" customHeight="1" hidden="1">
      <c r="A47" s="46" t="s">
        <v>30</v>
      </c>
      <c r="B47" s="49">
        <v>4360</v>
      </c>
      <c r="C47" s="53" t="s">
        <v>265</v>
      </c>
      <c r="D47" s="42"/>
      <c r="E47" s="43"/>
      <c r="F47" s="42"/>
      <c r="G47" s="43"/>
    </row>
    <row r="48" spans="1:7" s="45" customFormat="1" ht="12.75" customHeight="1" hidden="1">
      <c r="A48" s="46" t="s">
        <v>30</v>
      </c>
      <c r="B48" s="49">
        <v>4370</v>
      </c>
      <c r="C48" s="53" t="s">
        <v>266</v>
      </c>
      <c r="D48" s="42"/>
      <c r="E48" s="43"/>
      <c r="F48" s="42"/>
      <c r="G48" s="43"/>
    </row>
    <row r="49" spans="1:7" s="45" customFormat="1" ht="12.75" customHeight="1" hidden="1">
      <c r="A49" s="46" t="s">
        <v>30</v>
      </c>
      <c r="B49" s="49">
        <v>4390</v>
      </c>
      <c r="C49" s="53" t="s">
        <v>267</v>
      </c>
      <c r="D49" s="42"/>
      <c r="E49" s="43"/>
      <c r="F49" s="42"/>
      <c r="G49" s="43"/>
    </row>
    <row r="50" spans="1:7" s="45" customFormat="1" ht="12.75" customHeight="1" hidden="1">
      <c r="A50" s="46" t="s">
        <v>30</v>
      </c>
      <c r="B50" s="49">
        <v>4400</v>
      </c>
      <c r="C50" s="53" t="s">
        <v>268</v>
      </c>
      <c r="D50" s="42"/>
      <c r="E50" s="43"/>
      <c r="F50" s="42"/>
      <c r="G50" s="43"/>
    </row>
    <row r="51" spans="1:7" s="36" customFormat="1" ht="12.75" customHeight="1" hidden="1">
      <c r="A51" s="46" t="s">
        <v>30</v>
      </c>
      <c r="B51" s="49">
        <v>4410</v>
      </c>
      <c r="C51" s="50" t="s">
        <v>6</v>
      </c>
      <c r="D51" s="51"/>
      <c r="E51" s="52"/>
      <c r="F51" s="51"/>
      <c r="G51" s="52"/>
    </row>
    <row r="52" spans="1:7" s="36" customFormat="1" ht="12.75" customHeight="1" hidden="1">
      <c r="A52" s="46" t="s">
        <v>30</v>
      </c>
      <c r="B52" s="49">
        <v>4420</v>
      </c>
      <c r="C52" s="50" t="s">
        <v>7</v>
      </c>
      <c r="D52" s="51"/>
      <c r="E52" s="52"/>
      <c r="F52" s="51"/>
      <c r="G52" s="52"/>
    </row>
    <row r="53" spans="1:7" s="45" customFormat="1" ht="12.75" customHeight="1" hidden="1">
      <c r="A53" s="46" t="s">
        <v>30</v>
      </c>
      <c r="B53" s="49">
        <v>4430</v>
      </c>
      <c r="C53" s="53" t="s">
        <v>8</v>
      </c>
      <c r="D53" s="42"/>
      <c r="E53" s="43"/>
      <c r="F53" s="42"/>
      <c r="G53" s="43"/>
    </row>
    <row r="54" spans="1:7" s="36" customFormat="1" ht="12.75" customHeight="1" hidden="1">
      <c r="A54" s="46" t="s">
        <v>30</v>
      </c>
      <c r="B54" s="49">
        <v>4440</v>
      </c>
      <c r="C54" s="50" t="s">
        <v>26</v>
      </c>
      <c r="D54" s="51"/>
      <c r="E54" s="52"/>
      <c r="F54" s="51"/>
      <c r="G54" s="52"/>
    </row>
    <row r="55" spans="1:7" s="36" customFormat="1" ht="12.75" customHeight="1" hidden="1">
      <c r="A55" s="46" t="s">
        <v>30</v>
      </c>
      <c r="B55" s="49">
        <v>4520</v>
      </c>
      <c r="C55" s="94" t="s">
        <v>306</v>
      </c>
      <c r="D55" s="51"/>
      <c r="E55" s="52"/>
      <c r="F55" s="51"/>
      <c r="G55" s="52"/>
    </row>
    <row r="56" spans="1:7" s="36" customFormat="1" ht="12.75" customHeight="1" hidden="1">
      <c r="A56" s="46" t="s">
        <v>30</v>
      </c>
      <c r="B56" s="49">
        <v>4580</v>
      </c>
      <c r="C56" s="50" t="s">
        <v>27</v>
      </c>
      <c r="D56" s="51"/>
      <c r="E56" s="52"/>
      <c r="F56" s="51"/>
      <c r="G56" s="52"/>
    </row>
    <row r="57" spans="1:7" s="36" customFormat="1" ht="12.75" customHeight="1" hidden="1">
      <c r="A57" s="46" t="s">
        <v>30</v>
      </c>
      <c r="B57" s="49">
        <v>4700</v>
      </c>
      <c r="C57" s="54" t="s">
        <v>269</v>
      </c>
      <c r="D57" s="51"/>
      <c r="E57" s="52"/>
      <c r="F57" s="51"/>
      <c r="G57" s="52"/>
    </row>
    <row r="58" spans="1:7" s="45" customFormat="1" ht="24.75" customHeight="1" hidden="1">
      <c r="A58" s="39" t="s">
        <v>30</v>
      </c>
      <c r="B58" s="64">
        <v>4740</v>
      </c>
      <c r="C58" s="55" t="s">
        <v>282</v>
      </c>
      <c r="D58" s="42"/>
      <c r="E58" s="43"/>
      <c r="F58" s="42"/>
      <c r="G58" s="43"/>
    </row>
    <row r="59" spans="1:7" s="45" customFormat="1" ht="12.75" customHeight="1" hidden="1">
      <c r="A59" s="46" t="s">
        <v>30</v>
      </c>
      <c r="B59" s="49">
        <v>4750</v>
      </c>
      <c r="C59" s="55" t="s">
        <v>270</v>
      </c>
      <c r="D59" s="42"/>
      <c r="E59" s="43"/>
      <c r="F59" s="42"/>
      <c r="G59" s="43"/>
    </row>
    <row r="60" spans="1:7" s="36" customFormat="1" ht="12.75" customHeight="1">
      <c r="A60" s="46" t="s">
        <v>30</v>
      </c>
      <c r="B60" s="49">
        <v>4810</v>
      </c>
      <c r="C60" s="50" t="s">
        <v>11</v>
      </c>
      <c r="D60" s="51">
        <v>110000</v>
      </c>
      <c r="E60" s="52"/>
      <c r="F60" s="51">
        <v>85900</v>
      </c>
      <c r="G60" s="52"/>
    </row>
    <row r="61" spans="1:7" s="36" customFormat="1" ht="12.75" customHeight="1" hidden="1">
      <c r="A61" s="46" t="s">
        <v>30</v>
      </c>
      <c r="B61" s="49">
        <v>6050</v>
      </c>
      <c r="C61" s="50" t="s">
        <v>28</v>
      </c>
      <c r="D61" s="51"/>
      <c r="E61" s="52"/>
      <c r="F61" s="51"/>
      <c r="G61" s="52"/>
    </row>
    <row r="62" spans="1:7" s="36" customFormat="1" ht="12.75" customHeight="1" hidden="1">
      <c r="A62" s="46" t="s">
        <v>30</v>
      </c>
      <c r="B62" s="49">
        <v>6058</v>
      </c>
      <c r="C62" s="50" t="s">
        <v>283</v>
      </c>
      <c r="D62" s="51"/>
      <c r="E62" s="52"/>
      <c r="F62" s="51"/>
      <c r="G62" s="52"/>
    </row>
    <row r="63" spans="1:7" s="36" customFormat="1" ht="12.75" customHeight="1" hidden="1">
      <c r="A63" s="46" t="s">
        <v>30</v>
      </c>
      <c r="B63" s="49">
        <v>6059</v>
      </c>
      <c r="C63" s="50" t="s">
        <v>28</v>
      </c>
      <c r="D63" s="51"/>
      <c r="E63" s="52"/>
      <c r="F63" s="51"/>
      <c r="G63" s="52"/>
    </row>
    <row r="64" spans="1:7" s="36" customFormat="1" ht="12.75" customHeight="1" hidden="1">
      <c r="A64" s="46" t="s">
        <v>30</v>
      </c>
      <c r="B64" s="49">
        <v>6060</v>
      </c>
      <c r="C64" s="50" t="s">
        <v>29</v>
      </c>
      <c r="D64" s="51"/>
      <c r="E64" s="52"/>
      <c r="F64" s="51"/>
      <c r="G64" s="52"/>
    </row>
    <row r="65" spans="1:7" s="36" customFormat="1" ht="12.75" customHeight="1" hidden="1">
      <c r="A65" s="46" t="s">
        <v>30</v>
      </c>
      <c r="B65" s="49">
        <v>6130</v>
      </c>
      <c r="C65" s="50" t="s">
        <v>284</v>
      </c>
      <c r="D65" s="51"/>
      <c r="E65" s="52"/>
      <c r="F65" s="51"/>
      <c r="G65" s="52"/>
    </row>
    <row r="66" spans="1:7" s="45" customFormat="1" ht="37.5" customHeight="1" hidden="1">
      <c r="A66" s="39" t="s">
        <v>30</v>
      </c>
      <c r="B66" s="40">
        <v>6210</v>
      </c>
      <c r="C66" s="41" t="s">
        <v>331</v>
      </c>
      <c r="D66" s="42"/>
      <c r="E66" s="43"/>
      <c r="F66" s="42"/>
      <c r="G66" s="43"/>
    </row>
    <row r="67" spans="1:7" s="45" customFormat="1" ht="37.5" customHeight="1" hidden="1">
      <c r="A67" s="39" t="s">
        <v>30</v>
      </c>
      <c r="B67" s="40">
        <v>6230</v>
      </c>
      <c r="C67" s="41" t="s">
        <v>307</v>
      </c>
      <c r="D67" s="42"/>
      <c r="E67" s="43"/>
      <c r="F67" s="42"/>
      <c r="G67" s="43"/>
    </row>
    <row r="68" spans="1:7" s="45" customFormat="1" ht="37.5" customHeight="1" hidden="1">
      <c r="A68" s="39" t="s">
        <v>30</v>
      </c>
      <c r="B68" s="40">
        <v>6300</v>
      </c>
      <c r="C68" s="41" t="s">
        <v>125</v>
      </c>
      <c r="D68" s="42"/>
      <c r="E68" s="43"/>
      <c r="F68" s="42"/>
      <c r="G68" s="43"/>
    </row>
    <row r="69" spans="1:7" s="45" customFormat="1" ht="37.5" customHeight="1" hidden="1">
      <c r="A69" s="39" t="s">
        <v>30</v>
      </c>
      <c r="B69" s="40">
        <v>6610</v>
      </c>
      <c r="C69" s="41" t="s">
        <v>285</v>
      </c>
      <c r="D69" s="42"/>
      <c r="E69" s="43"/>
      <c r="F69" s="42"/>
      <c r="G69" s="43"/>
    </row>
    <row r="70" spans="1:7" s="45" customFormat="1" ht="37.5" customHeight="1" hidden="1">
      <c r="A70" s="39" t="s">
        <v>30</v>
      </c>
      <c r="B70" s="40">
        <v>6620</v>
      </c>
      <c r="C70" s="41" t="s">
        <v>286</v>
      </c>
      <c r="D70" s="42"/>
      <c r="E70" s="43"/>
      <c r="F70" s="42"/>
      <c r="G70" s="43"/>
    </row>
    <row r="71" spans="1:7" s="45" customFormat="1" ht="37.5" customHeight="1" hidden="1">
      <c r="A71" s="39" t="s">
        <v>30</v>
      </c>
      <c r="B71" s="40">
        <v>6630</v>
      </c>
      <c r="C71" s="41" t="s">
        <v>287</v>
      </c>
      <c r="D71" s="42"/>
      <c r="E71" s="43"/>
      <c r="F71" s="42"/>
      <c r="G71" s="43"/>
    </row>
    <row r="72" spans="1:7" s="36" customFormat="1" ht="12.75" customHeight="1" hidden="1">
      <c r="A72" s="46" t="s">
        <v>30</v>
      </c>
      <c r="B72" s="49">
        <v>8550</v>
      </c>
      <c r="C72" s="50" t="s">
        <v>41</v>
      </c>
      <c r="D72" s="51"/>
      <c r="E72" s="52"/>
      <c r="F72" s="51"/>
      <c r="G72" s="52"/>
    </row>
    <row r="73" spans="1:7" s="60" customFormat="1" ht="15" customHeight="1">
      <c r="A73" s="56"/>
      <c r="B73" s="56"/>
      <c r="C73" s="57" t="s">
        <v>12</v>
      </c>
      <c r="D73" s="58">
        <f>SUM(D13:D72)</f>
        <v>110000</v>
      </c>
      <c r="E73" s="58">
        <f>SUM(E13:E72)</f>
        <v>0</v>
      </c>
      <c r="F73" s="58">
        <f>SUM(F13:F72)</f>
        <v>85900</v>
      </c>
      <c r="G73" s="58">
        <f>SUM(G13:G72)</f>
        <v>0</v>
      </c>
    </row>
    <row r="74" spans="1:7" ht="24" customHeight="1">
      <c r="A74" s="60"/>
      <c r="B74" s="60"/>
      <c r="C74" s="62" t="s">
        <v>110</v>
      </c>
      <c r="D74" s="72">
        <f>D73</f>
        <v>110000</v>
      </c>
      <c r="E74" s="72">
        <f>E73</f>
        <v>0</v>
      </c>
      <c r="F74" s="72">
        <f>F73</f>
        <v>85900</v>
      </c>
      <c r="G74" s="72">
        <f>G73</f>
        <v>0</v>
      </c>
    </row>
  </sheetData>
  <sheetProtection/>
  <mergeCells count="2">
    <mergeCell ref="D10:E10"/>
    <mergeCell ref="F10:G10"/>
  </mergeCells>
  <printOptions/>
  <pageMargins left="0.75" right="0.75" top="1" bottom="1" header="0.5" footer="0.5"/>
  <pageSetup horizontalDpi="360" verticalDpi="360" orientation="portrait" paperSize="9" scale="58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M73"/>
  <sheetViews>
    <sheetView view="pageBreakPreview" zoomScaleSheetLayoutView="100" zoomScalePageLayoutView="0" workbookViewId="0" topLeftCell="A2">
      <selection activeCell="C6" sqref="C6"/>
    </sheetView>
  </sheetViews>
  <sheetFormatPr defaultColWidth="9.00390625" defaultRowHeight="12.75"/>
  <cols>
    <col min="1" max="1" width="3.875" style="60" customWidth="1"/>
    <col min="2" max="2" width="5.25390625" style="60" customWidth="1"/>
    <col min="3" max="3" width="51.375" style="60" customWidth="1"/>
    <col min="4" max="4" width="11.125" style="60" customWidth="1"/>
    <col min="5" max="5" width="10.75390625" style="60" customWidth="1"/>
    <col min="6" max="6" width="11.125" style="60" hidden="1" customWidth="1"/>
    <col min="7" max="7" width="10.75390625" style="60" hidden="1" customWidth="1"/>
    <col min="8" max="8" width="3.375" style="60" customWidth="1"/>
    <col min="9" max="9" width="2.875" style="60" customWidth="1"/>
    <col min="10" max="10" width="3.875" style="60" customWidth="1"/>
    <col min="11" max="16384" width="9.125" style="60" customWidth="1"/>
  </cols>
  <sheetData>
    <row r="1" s="26" customFormat="1" ht="12.75" hidden="1"/>
    <row r="2" s="26" customFormat="1" ht="12.75">
      <c r="D2" s="34" t="str">
        <f>'010.01008'!D2</f>
        <v>Zał. Nr 2d</v>
      </c>
    </row>
    <row r="3" spans="1:3" s="36" customFormat="1" ht="27.75" customHeight="1">
      <c r="A3" s="35" t="str">
        <f>'010.01008'!A3</f>
        <v>Plan wydatków budżetu na 2014 r.</v>
      </c>
      <c r="B3" s="35"/>
      <c r="C3" s="35"/>
    </row>
    <row r="4" spans="4:5" s="36" customFormat="1" ht="12.75">
      <c r="D4" s="37" t="s">
        <v>135</v>
      </c>
      <c r="E4" s="36">
        <f>'758,75818'!E4+1</f>
        <v>29</v>
      </c>
    </row>
    <row r="5" spans="3:5" s="36" customFormat="1" ht="11.25" customHeight="1" hidden="1">
      <c r="C5" s="18"/>
      <c r="E5" s="36" t="s">
        <v>16</v>
      </c>
    </row>
    <row r="7" spans="1:3" s="36" customFormat="1" ht="12.75">
      <c r="A7" s="18" t="s">
        <v>0</v>
      </c>
      <c r="B7" s="18"/>
      <c r="C7" s="36" t="s">
        <v>74</v>
      </c>
    </row>
    <row r="9" spans="1:3" s="36" customFormat="1" ht="12.75">
      <c r="A9" s="18" t="s">
        <v>1</v>
      </c>
      <c r="B9" s="18"/>
      <c r="C9" s="36" t="s">
        <v>75</v>
      </c>
    </row>
    <row r="10" spans="4:7" s="36" customFormat="1" ht="12.75">
      <c r="D10" s="339" t="s">
        <v>15</v>
      </c>
      <c r="E10" s="339"/>
      <c r="F10" s="338" t="s">
        <v>332</v>
      </c>
      <c r="G10" s="338"/>
    </row>
    <row r="11" spans="4:7" s="36" customFormat="1" ht="12.75">
      <c r="D11" s="18" t="s">
        <v>13</v>
      </c>
      <c r="E11" s="97" t="s">
        <v>14</v>
      </c>
      <c r="F11" s="36" t="s">
        <v>13</v>
      </c>
      <c r="G11" s="38" t="s">
        <v>14</v>
      </c>
    </row>
    <row r="13" spans="1:7" s="45" customFormat="1" ht="37.5" customHeight="1" hidden="1">
      <c r="A13" s="39" t="s">
        <v>30</v>
      </c>
      <c r="B13" s="40">
        <v>2310</v>
      </c>
      <c r="C13" s="41" t="s">
        <v>31</v>
      </c>
      <c r="D13" s="42"/>
      <c r="E13" s="43"/>
      <c r="F13" s="42"/>
      <c r="G13" s="43"/>
    </row>
    <row r="14" spans="1:7" s="45" customFormat="1" ht="37.5" customHeight="1" hidden="1">
      <c r="A14" s="39" t="s">
        <v>30</v>
      </c>
      <c r="B14" s="40">
        <v>2320</v>
      </c>
      <c r="C14" s="41" t="s">
        <v>278</v>
      </c>
      <c r="D14" s="42"/>
      <c r="E14" s="43"/>
      <c r="F14" s="42"/>
      <c r="G14" s="43"/>
    </row>
    <row r="15" spans="1:7" s="45" customFormat="1" ht="37.5" customHeight="1" hidden="1">
      <c r="A15" s="39" t="s">
        <v>30</v>
      </c>
      <c r="B15" s="40">
        <v>2330</v>
      </c>
      <c r="C15" s="41" t="s">
        <v>279</v>
      </c>
      <c r="D15" s="42"/>
      <c r="E15" s="43"/>
      <c r="F15" s="42"/>
      <c r="G15" s="43"/>
    </row>
    <row r="16" spans="1:7" s="45" customFormat="1" ht="12.75" customHeight="1" hidden="1">
      <c r="A16" s="46" t="s">
        <v>30</v>
      </c>
      <c r="B16" s="40">
        <v>2480</v>
      </c>
      <c r="C16" s="41" t="s">
        <v>124</v>
      </c>
      <c r="D16" s="42"/>
      <c r="E16" s="43"/>
      <c r="F16" s="42"/>
      <c r="G16" s="43"/>
    </row>
    <row r="17" spans="1:7" s="45" customFormat="1" ht="12.75" customHeight="1" hidden="1">
      <c r="A17" s="46" t="s">
        <v>30</v>
      </c>
      <c r="B17" s="40">
        <v>2560</v>
      </c>
      <c r="C17" s="41" t="s">
        <v>277</v>
      </c>
      <c r="D17" s="42"/>
      <c r="E17" s="43"/>
      <c r="F17" s="42"/>
      <c r="G17" s="43"/>
    </row>
    <row r="18" spans="1:7" s="45" customFormat="1" ht="12.75" customHeight="1" hidden="1">
      <c r="A18" s="46" t="s">
        <v>30</v>
      </c>
      <c r="B18" s="47">
        <v>2650</v>
      </c>
      <c r="C18" s="41" t="s">
        <v>35</v>
      </c>
      <c r="D18" s="42"/>
      <c r="E18" s="43"/>
      <c r="F18" s="42"/>
      <c r="G18" s="43"/>
    </row>
    <row r="19" spans="1:7" s="45" customFormat="1" ht="22.5" customHeight="1" hidden="1">
      <c r="A19" s="46" t="s">
        <v>30</v>
      </c>
      <c r="B19" s="40">
        <v>2710</v>
      </c>
      <c r="C19" s="41" t="s">
        <v>42</v>
      </c>
      <c r="D19" s="42"/>
      <c r="E19" s="43"/>
      <c r="F19" s="42"/>
      <c r="G19" s="43"/>
    </row>
    <row r="20" spans="1:7" s="45" customFormat="1" ht="25.5" customHeight="1" hidden="1">
      <c r="A20" s="39" t="s">
        <v>30</v>
      </c>
      <c r="B20" s="40">
        <v>2820</v>
      </c>
      <c r="C20" s="48" t="s">
        <v>280</v>
      </c>
      <c r="D20" s="42"/>
      <c r="E20" s="43"/>
      <c r="F20" s="42"/>
      <c r="G20" s="43"/>
    </row>
    <row r="21" spans="1:7" s="45" customFormat="1" ht="37.5" customHeight="1" hidden="1">
      <c r="A21" s="39" t="s">
        <v>30</v>
      </c>
      <c r="B21" s="40">
        <v>2830</v>
      </c>
      <c r="C21" s="48" t="s">
        <v>18</v>
      </c>
      <c r="D21" s="42"/>
      <c r="E21" s="43"/>
      <c r="F21" s="42"/>
      <c r="G21" s="43"/>
    </row>
    <row r="22" spans="1:7" s="45" customFormat="1" ht="12.75" customHeight="1" hidden="1">
      <c r="A22" s="46" t="s">
        <v>30</v>
      </c>
      <c r="B22" s="47">
        <v>2850</v>
      </c>
      <c r="C22" s="48" t="s">
        <v>33</v>
      </c>
      <c r="D22" s="42"/>
      <c r="E22" s="43"/>
      <c r="F22" s="42"/>
      <c r="G22" s="43"/>
    </row>
    <row r="23" spans="1:7" s="45" customFormat="1" ht="12.75" customHeight="1" hidden="1">
      <c r="A23" s="46" t="s">
        <v>30</v>
      </c>
      <c r="B23" s="47">
        <v>3000</v>
      </c>
      <c r="C23" s="48" t="s">
        <v>276</v>
      </c>
      <c r="D23" s="42"/>
      <c r="E23" s="43"/>
      <c r="F23" s="42"/>
      <c r="G23" s="43"/>
    </row>
    <row r="24" spans="1:7" s="36" customFormat="1" ht="12.75" customHeight="1">
      <c r="A24" s="46" t="s">
        <v>30</v>
      </c>
      <c r="B24" s="49">
        <v>3020</v>
      </c>
      <c r="C24" s="50" t="s">
        <v>38</v>
      </c>
      <c r="D24" s="51">
        <v>211200</v>
      </c>
      <c r="E24" s="52"/>
      <c r="F24" s="51">
        <v>170000</v>
      </c>
      <c r="G24" s="52"/>
    </row>
    <row r="25" spans="1:7" s="36" customFormat="1" ht="12.75" customHeight="1" hidden="1">
      <c r="A25" s="46" t="s">
        <v>30</v>
      </c>
      <c r="B25" s="49">
        <v>3030</v>
      </c>
      <c r="C25" s="50" t="s">
        <v>5</v>
      </c>
      <c r="D25" s="51"/>
      <c r="E25" s="52"/>
      <c r="F25" s="51"/>
      <c r="G25" s="52"/>
    </row>
    <row r="26" spans="1:7" s="36" customFormat="1" ht="12.75" customHeight="1" hidden="1">
      <c r="A26" s="46" t="s">
        <v>30</v>
      </c>
      <c r="B26" s="49">
        <v>3110</v>
      </c>
      <c r="C26" s="50" t="s">
        <v>4</v>
      </c>
      <c r="D26" s="51"/>
      <c r="E26" s="52"/>
      <c r="F26" s="51"/>
      <c r="G26" s="52"/>
    </row>
    <row r="27" spans="1:7" s="36" customFormat="1" ht="12.75" customHeight="1" hidden="1">
      <c r="A27" s="46" t="s">
        <v>30</v>
      </c>
      <c r="B27" s="49">
        <v>3240</v>
      </c>
      <c r="C27" s="50" t="s">
        <v>39</v>
      </c>
      <c r="D27" s="51"/>
      <c r="E27" s="52"/>
      <c r="F27" s="51"/>
      <c r="G27" s="52"/>
    </row>
    <row r="28" spans="1:7" s="36" customFormat="1" ht="12.75" customHeight="1" hidden="1">
      <c r="A28" s="46" t="s">
        <v>30</v>
      </c>
      <c r="B28" s="49">
        <v>3260</v>
      </c>
      <c r="C28" s="50" t="s">
        <v>305</v>
      </c>
      <c r="D28" s="51"/>
      <c r="E28" s="52"/>
      <c r="F28" s="51"/>
      <c r="G28" s="52"/>
    </row>
    <row r="29" spans="1:7" s="36" customFormat="1" ht="12.75" customHeight="1">
      <c r="A29" s="46" t="s">
        <v>30</v>
      </c>
      <c r="B29" s="49">
        <v>4010</v>
      </c>
      <c r="C29" s="50" t="s">
        <v>2</v>
      </c>
      <c r="D29" s="51">
        <v>2824000</v>
      </c>
      <c r="E29" s="52"/>
      <c r="F29" s="51">
        <v>2220000</v>
      </c>
      <c r="G29" s="52"/>
    </row>
    <row r="30" spans="1:13" s="36" customFormat="1" ht="12.75" customHeight="1">
      <c r="A30" s="46" t="s">
        <v>30</v>
      </c>
      <c r="B30" s="49">
        <v>4040</v>
      </c>
      <c r="C30" s="50" t="s">
        <v>3</v>
      </c>
      <c r="D30" s="51">
        <v>240100</v>
      </c>
      <c r="E30" s="52"/>
      <c r="F30" s="51">
        <v>207000</v>
      </c>
      <c r="G30" s="52"/>
      <c r="M30" s="96"/>
    </row>
    <row r="31" spans="1:7" s="36" customFormat="1" ht="12.75" customHeight="1">
      <c r="A31" s="46" t="s">
        <v>30</v>
      </c>
      <c r="B31" s="49">
        <v>4110</v>
      </c>
      <c r="C31" s="50" t="s">
        <v>9</v>
      </c>
      <c r="D31" s="51">
        <v>561000</v>
      </c>
      <c r="E31" s="52"/>
      <c r="F31" s="51">
        <v>361000</v>
      </c>
      <c r="G31" s="52"/>
    </row>
    <row r="32" spans="1:7" s="36" customFormat="1" ht="12.75" customHeight="1">
      <c r="A32" s="46" t="s">
        <v>30</v>
      </c>
      <c r="B32" s="49">
        <v>4120</v>
      </c>
      <c r="C32" s="50" t="s">
        <v>10</v>
      </c>
      <c r="D32" s="51">
        <v>84100</v>
      </c>
      <c r="E32" s="52"/>
      <c r="F32" s="51">
        <v>66000</v>
      </c>
      <c r="G32" s="52"/>
    </row>
    <row r="33" spans="1:7" s="36" customFormat="1" ht="12.75" customHeight="1" hidden="1">
      <c r="A33" s="46" t="s">
        <v>30</v>
      </c>
      <c r="B33" s="49">
        <v>4130</v>
      </c>
      <c r="C33" s="50" t="s">
        <v>19</v>
      </c>
      <c r="D33" s="51"/>
      <c r="E33" s="52"/>
      <c r="F33" s="51"/>
      <c r="G33" s="52"/>
    </row>
    <row r="34" spans="1:7" s="36" customFormat="1" ht="12.75" customHeight="1" hidden="1">
      <c r="A34" s="46" t="s">
        <v>30</v>
      </c>
      <c r="B34" s="49">
        <v>4140</v>
      </c>
      <c r="C34" s="50" t="s">
        <v>32</v>
      </c>
      <c r="D34" s="51"/>
      <c r="E34" s="52"/>
      <c r="F34" s="51"/>
      <c r="G34" s="52"/>
    </row>
    <row r="35" spans="1:7" s="36" customFormat="1" ht="12.75" customHeight="1">
      <c r="A35" s="46" t="s">
        <v>30</v>
      </c>
      <c r="B35" s="49">
        <v>4170</v>
      </c>
      <c r="C35" s="50" t="s">
        <v>36</v>
      </c>
      <c r="D35" s="51">
        <v>16700</v>
      </c>
      <c r="E35" s="52"/>
      <c r="F35" s="51">
        <v>15000</v>
      </c>
      <c r="G35" s="52"/>
    </row>
    <row r="36" spans="1:7" s="36" customFormat="1" ht="12.75" customHeight="1">
      <c r="A36" s="46" t="s">
        <v>30</v>
      </c>
      <c r="B36" s="49">
        <v>4210</v>
      </c>
      <c r="C36" s="50" t="s">
        <v>20</v>
      </c>
      <c r="D36" s="51">
        <v>235000</v>
      </c>
      <c r="E36" s="52"/>
      <c r="F36" s="51">
        <v>185700</v>
      </c>
      <c r="G36" s="52"/>
    </row>
    <row r="37" spans="1:7" s="36" customFormat="1" ht="12.75" customHeight="1" hidden="1">
      <c r="A37" s="46" t="s">
        <v>30</v>
      </c>
      <c r="B37" s="49">
        <v>4220</v>
      </c>
      <c r="C37" s="50" t="s">
        <v>21</v>
      </c>
      <c r="D37" s="51"/>
      <c r="E37" s="52"/>
      <c r="F37" s="51"/>
      <c r="G37" s="52"/>
    </row>
    <row r="38" spans="1:7" s="36" customFormat="1" ht="12.75" customHeight="1">
      <c r="A38" s="46" t="s">
        <v>30</v>
      </c>
      <c r="B38" s="49">
        <v>4240</v>
      </c>
      <c r="C38" s="50" t="s">
        <v>22</v>
      </c>
      <c r="D38" s="51">
        <v>37000</v>
      </c>
      <c r="E38" s="52"/>
      <c r="F38" s="51">
        <v>36000</v>
      </c>
      <c r="G38" s="52"/>
    </row>
    <row r="39" spans="1:7" s="36" customFormat="1" ht="12.75" customHeight="1">
      <c r="A39" s="46" t="s">
        <v>30</v>
      </c>
      <c r="B39" s="49">
        <v>4260</v>
      </c>
      <c r="C39" s="50" t="s">
        <v>23</v>
      </c>
      <c r="D39" s="51">
        <v>89000</v>
      </c>
      <c r="E39" s="52"/>
      <c r="F39" s="51">
        <v>66000</v>
      </c>
      <c r="G39" s="52"/>
    </row>
    <row r="40" spans="1:7" s="36" customFormat="1" ht="12.75" customHeight="1">
      <c r="A40" s="46" t="s">
        <v>30</v>
      </c>
      <c r="B40" s="49">
        <v>4270</v>
      </c>
      <c r="C40" s="50" t="s">
        <v>24</v>
      </c>
      <c r="D40" s="332">
        <v>30000</v>
      </c>
      <c r="E40" s="52"/>
      <c r="F40" s="51">
        <v>188000</v>
      </c>
      <c r="G40" s="52"/>
    </row>
    <row r="41" spans="1:7" s="36" customFormat="1" ht="12.75" customHeight="1">
      <c r="A41" s="46" t="s">
        <v>30</v>
      </c>
      <c r="B41" s="49">
        <v>4280</v>
      </c>
      <c r="C41" s="50" t="s">
        <v>281</v>
      </c>
      <c r="D41" s="51">
        <v>9200</v>
      </c>
      <c r="E41" s="52"/>
      <c r="F41" s="51">
        <v>7500</v>
      </c>
      <c r="G41" s="52"/>
    </row>
    <row r="42" spans="1:7" s="45" customFormat="1" ht="12.75" customHeight="1">
      <c r="A42" s="46" t="s">
        <v>30</v>
      </c>
      <c r="B42" s="49">
        <v>4300</v>
      </c>
      <c r="C42" s="53" t="s">
        <v>25</v>
      </c>
      <c r="D42" s="42">
        <v>86500</v>
      </c>
      <c r="E42" s="43"/>
      <c r="F42" s="42">
        <v>61000</v>
      </c>
      <c r="G42" s="43"/>
    </row>
    <row r="43" spans="1:7" s="45" customFormat="1" ht="12.75" customHeight="1" hidden="1">
      <c r="A43" s="46" t="s">
        <v>30</v>
      </c>
      <c r="B43" s="49">
        <v>4308</v>
      </c>
      <c r="C43" s="53" t="s">
        <v>25</v>
      </c>
      <c r="D43" s="42"/>
      <c r="E43" s="43"/>
      <c r="F43" s="42"/>
      <c r="G43" s="43"/>
    </row>
    <row r="44" spans="1:7" s="45" customFormat="1" ht="12.75" customHeight="1" hidden="1">
      <c r="A44" s="46" t="s">
        <v>30</v>
      </c>
      <c r="B44" s="49">
        <v>4309</v>
      </c>
      <c r="C44" s="53" t="s">
        <v>25</v>
      </c>
      <c r="D44" s="42"/>
      <c r="E44" s="43"/>
      <c r="F44" s="42"/>
      <c r="G44" s="43"/>
    </row>
    <row r="45" spans="1:7" s="45" customFormat="1" ht="12.75" customHeight="1">
      <c r="A45" s="46" t="s">
        <v>30</v>
      </c>
      <c r="B45" s="49">
        <v>4330</v>
      </c>
      <c r="C45" s="53" t="s">
        <v>37</v>
      </c>
      <c r="D45" s="42">
        <v>3000</v>
      </c>
      <c r="E45" s="43"/>
      <c r="F45" s="42">
        <v>3000</v>
      </c>
      <c r="G45" s="43"/>
    </row>
    <row r="46" spans="1:7" s="45" customFormat="1" ht="12.75" customHeight="1">
      <c r="A46" s="46" t="s">
        <v>30</v>
      </c>
      <c r="B46" s="49">
        <v>4350</v>
      </c>
      <c r="C46" s="53" t="s">
        <v>40</v>
      </c>
      <c r="D46" s="42">
        <v>7200</v>
      </c>
      <c r="E46" s="43"/>
      <c r="F46" s="42">
        <v>7300</v>
      </c>
      <c r="G46" s="43"/>
    </row>
    <row r="47" spans="1:7" s="45" customFormat="1" ht="12.75" customHeight="1" hidden="1">
      <c r="A47" s="46" t="s">
        <v>30</v>
      </c>
      <c r="B47" s="49">
        <v>4360</v>
      </c>
      <c r="C47" s="53" t="s">
        <v>265</v>
      </c>
      <c r="D47" s="42"/>
      <c r="E47" s="43"/>
      <c r="F47" s="42"/>
      <c r="G47" s="43"/>
    </row>
    <row r="48" spans="1:7" s="45" customFormat="1" ht="12.75" customHeight="1">
      <c r="A48" s="46" t="s">
        <v>30</v>
      </c>
      <c r="B48" s="49">
        <v>4370</v>
      </c>
      <c r="C48" s="53" t="s">
        <v>266</v>
      </c>
      <c r="D48" s="42">
        <v>9700</v>
      </c>
      <c r="E48" s="43"/>
      <c r="F48" s="42">
        <v>10400</v>
      </c>
      <c r="G48" s="43"/>
    </row>
    <row r="49" spans="1:7" s="45" customFormat="1" ht="12.75" customHeight="1">
      <c r="A49" s="46" t="s">
        <v>30</v>
      </c>
      <c r="B49" s="49">
        <v>4390</v>
      </c>
      <c r="C49" s="53" t="s">
        <v>267</v>
      </c>
      <c r="D49" s="42">
        <v>7000</v>
      </c>
      <c r="E49" s="43"/>
      <c r="F49" s="42">
        <v>2000</v>
      </c>
      <c r="G49" s="43"/>
    </row>
    <row r="50" spans="1:7" s="45" customFormat="1" ht="12.75" customHeight="1" hidden="1">
      <c r="A50" s="46" t="s">
        <v>30</v>
      </c>
      <c r="B50" s="49">
        <v>4400</v>
      </c>
      <c r="C50" s="53" t="s">
        <v>268</v>
      </c>
      <c r="D50" s="42"/>
      <c r="E50" s="43"/>
      <c r="F50" s="42"/>
      <c r="G50" s="43"/>
    </row>
    <row r="51" spans="1:7" s="36" customFormat="1" ht="12.75" customHeight="1">
      <c r="A51" s="46" t="s">
        <v>30</v>
      </c>
      <c r="B51" s="49">
        <v>4410</v>
      </c>
      <c r="C51" s="50" t="s">
        <v>6</v>
      </c>
      <c r="D51" s="51">
        <v>6200</v>
      </c>
      <c r="E51" s="52"/>
      <c r="F51" s="51">
        <v>4500</v>
      </c>
      <c r="G51" s="52"/>
    </row>
    <row r="52" spans="1:7" s="36" customFormat="1" ht="12.75" customHeight="1" hidden="1">
      <c r="A52" s="46" t="s">
        <v>30</v>
      </c>
      <c r="B52" s="49">
        <v>4420</v>
      </c>
      <c r="C52" s="50" t="s">
        <v>7</v>
      </c>
      <c r="D52" s="51"/>
      <c r="E52" s="52"/>
      <c r="F52" s="51"/>
      <c r="G52" s="52"/>
    </row>
    <row r="53" spans="1:7" s="45" customFormat="1" ht="12.75" customHeight="1">
      <c r="A53" s="46" t="s">
        <v>30</v>
      </c>
      <c r="B53" s="49">
        <v>4430</v>
      </c>
      <c r="C53" s="53" t="s">
        <v>8</v>
      </c>
      <c r="D53" s="42">
        <v>15200</v>
      </c>
      <c r="E53" s="43"/>
      <c r="F53" s="42">
        <v>2300</v>
      </c>
      <c r="G53" s="43"/>
    </row>
    <row r="54" spans="1:7" s="36" customFormat="1" ht="12.75" customHeight="1">
      <c r="A54" s="46" t="s">
        <v>30</v>
      </c>
      <c r="B54" s="49">
        <v>4440</v>
      </c>
      <c r="C54" s="50" t="s">
        <v>26</v>
      </c>
      <c r="D54" s="51">
        <v>209000</v>
      </c>
      <c r="E54" s="52"/>
      <c r="F54" s="51">
        <v>180200</v>
      </c>
      <c r="G54" s="52"/>
    </row>
    <row r="55" spans="1:7" s="36" customFormat="1" ht="12.75" customHeight="1" hidden="1">
      <c r="A55" s="46" t="s">
        <v>30</v>
      </c>
      <c r="B55" s="49">
        <v>4520</v>
      </c>
      <c r="C55" s="94" t="s">
        <v>306</v>
      </c>
      <c r="D55" s="51"/>
      <c r="E55" s="52"/>
      <c r="F55" s="51"/>
      <c r="G55" s="52"/>
    </row>
    <row r="56" spans="1:7" s="36" customFormat="1" ht="12.75" customHeight="1" hidden="1">
      <c r="A56" s="46" t="s">
        <v>30</v>
      </c>
      <c r="B56" s="49">
        <v>4580</v>
      </c>
      <c r="C56" s="50" t="s">
        <v>27</v>
      </c>
      <c r="D56" s="51"/>
      <c r="E56" s="52"/>
      <c r="F56" s="51"/>
      <c r="G56" s="52"/>
    </row>
    <row r="57" spans="1:7" s="36" customFormat="1" ht="12.75" customHeight="1">
      <c r="A57" s="46" t="s">
        <v>30</v>
      </c>
      <c r="B57" s="49">
        <v>4700</v>
      </c>
      <c r="C57" s="54" t="s">
        <v>269</v>
      </c>
      <c r="D57" s="51">
        <v>5100</v>
      </c>
      <c r="E57" s="52"/>
      <c r="F57" s="51">
        <v>4000</v>
      </c>
      <c r="G57" s="52"/>
    </row>
    <row r="58" spans="1:7" s="45" customFormat="1" ht="24.75" customHeight="1" hidden="1">
      <c r="A58" s="39" t="s">
        <v>30</v>
      </c>
      <c r="B58" s="64">
        <v>4740</v>
      </c>
      <c r="C58" s="55" t="s">
        <v>282</v>
      </c>
      <c r="D58" s="42"/>
      <c r="E58" s="43"/>
      <c r="F58" s="42"/>
      <c r="G58" s="43"/>
    </row>
    <row r="59" spans="1:7" s="45" customFormat="1" ht="12.75" customHeight="1" hidden="1">
      <c r="A59" s="46" t="s">
        <v>30</v>
      </c>
      <c r="B59" s="49">
        <v>4750</v>
      </c>
      <c r="C59" s="55" t="s">
        <v>270</v>
      </c>
      <c r="D59" s="42"/>
      <c r="E59" s="43"/>
      <c r="F59" s="42"/>
      <c r="G59" s="43"/>
    </row>
    <row r="60" spans="1:7" s="36" customFormat="1" ht="12.75" customHeight="1" hidden="1">
      <c r="A60" s="46" t="s">
        <v>30</v>
      </c>
      <c r="B60" s="49">
        <v>4810</v>
      </c>
      <c r="C60" s="50" t="s">
        <v>11</v>
      </c>
      <c r="D60" s="51"/>
      <c r="E60" s="52"/>
      <c r="F60" s="51"/>
      <c r="G60" s="52"/>
    </row>
    <row r="61" spans="1:7" s="36" customFormat="1" ht="12.75" customHeight="1">
      <c r="A61" s="46" t="s">
        <v>30</v>
      </c>
      <c r="B61" s="49">
        <v>6050</v>
      </c>
      <c r="C61" s="50" t="s">
        <v>28</v>
      </c>
      <c r="D61" s="51">
        <v>60000</v>
      </c>
      <c r="E61" s="52"/>
      <c r="F61" s="51">
        <v>300000</v>
      </c>
      <c r="G61" s="52"/>
    </row>
    <row r="62" spans="1:7" s="36" customFormat="1" ht="12.75" customHeight="1" hidden="1">
      <c r="A62" s="46" t="s">
        <v>30</v>
      </c>
      <c r="B62" s="49">
        <v>6058</v>
      </c>
      <c r="C62" s="50" t="s">
        <v>283</v>
      </c>
      <c r="D62" s="51"/>
      <c r="E62" s="52"/>
      <c r="F62" s="51"/>
      <c r="G62" s="52"/>
    </row>
    <row r="63" spans="1:7" s="36" customFormat="1" ht="12.75" customHeight="1" hidden="1">
      <c r="A63" s="46" t="s">
        <v>30</v>
      </c>
      <c r="B63" s="49">
        <v>6059</v>
      </c>
      <c r="C63" s="50" t="s">
        <v>28</v>
      </c>
      <c r="D63" s="51"/>
      <c r="E63" s="52"/>
      <c r="F63" s="51"/>
      <c r="G63" s="52"/>
    </row>
    <row r="64" spans="1:7" s="36" customFormat="1" ht="12.75" customHeight="1">
      <c r="A64" s="46" t="s">
        <v>30</v>
      </c>
      <c r="B64" s="49">
        <v>6060</v>
      </c>
      <c r="C64" s="50" t="s">
        <v>29</v>
      </c>
      <c r="D64" s="51">
        <v>6000</v>
      </c>
      <c r="E64" s="52"/>
      <c r="F64" s="51">
        <v>11000</v>
      </c>
      <c r="G64" s="52"/>
    </row>
    <row r="65" spans="1:7" s="36" customFormat="1" ht="12.75" customHeight="1" hidden="1">
      <c r="A65" s="46" t="s">
        <v>30</v>
      </c>
      <c r="B65" s="49">
        <v>6130</v>
      </c>
      <c r="C65" s="50" t="s">
        <v>284</v>
      </c>
      <c r="D65" s="51"/>
      <c r="E65" s="52"/>
      <c r="F65" s="51"/>
      <c r="G65" s="52"/>
    </row>
    <row r="66" spans="1:7" s="45" customFormat="1" ht="37.5" customHeight="1" hidden="1">
      <c r="A66" s="39" t="s">
        <v>30</v>
      </c>
      <c r="B66" s="40">
        <v>6210</v>
      </c>
      <c r="C66" s="41" t="s">
        <v>331</v>
      </c>
      <c r="D66" s="42"/>
      <c r="E66" s="43"/>
      <c r="F66" s="42"/>
      <c r="G66" s="43"/>
    </row>
    <row r="67" spans="1:7" s="45" customFormat="1" ht="37.5" customHeight="1" hidden="1">
      <c r="A67" s="39" t="s">
        <v>30</v>
      </c>
      <c r="B67" s="40">
        <v>6230</v>
      </c>
      <c r="C67" s="41" t="s">
        <v>307</v>
      </c>
      <c r="D67" s="42"/>
      <c r="E67" s="43"/>
      <c r="F67" s="42"/>
      <c r="G67" s="43"/>
    </row>
    <row r="68" spans="1:7" s="45" customFormat="1" ht="37.5" customHeight="1" hidden="1">
      <c r="A68" s="39" t="s">
        <v>30</v>
      </c>
      <c r="B68" s="40">
        <v>6300</v>
      </c>
      <c r="C68" s="41" t="s">
        <v>125</v>
      </c>
      <c r="D68" s="42"/>
      <c r="E68" s="43"/>
      <c r="F68" s="42"/>
      <c r="G68" s="43"/>
    </row>
    <row r="69" spans="1:7" s="45" customFormat="1" ht="37.5" customHeight="1" hidden="1">
      <c r="A69" s="39" t="s">
        <v>30</v>
      </c>
      <c r="B69" s="40">
        <v>6610</v>
      </c>
      <c r="C69" s="41" t="s">
        <v>285</v>
      </c>
      <c r="D69" s="42"/>
      <c r="E69" s="43"/>
      <c r="F69" s="42"/>
      <c r="G69" s="43"/>
    </row>
    <row r="70" spans="1:7" s="45" customFormat="1" ht="37.5" customHeight="1" hidden="1">
      <c r="A70" s="39" t="s">
        <v>30</v>
      </c>
      <c r="B70" s="40">
        <v>6620</v>
      </c>
      <c r="C70" s="41" t="s">
        <v>286</v>
      </c>
      <c r="D70" s="42"/>
      <c r="E70" s="43"/>
      <c r="F70" s="42"/>
      <c r="G70" s="43"/>
    </row>
    <row r="71" spans="1:7" s="45" customFormat="1" ht="37.5" customHeight="1" hidden="1">
      <c r="A71" s="39" t="s">
        <v>30</v>
      </c>
      <c r="B71" s="40">
        <v>6630</v>
      </c>
      <c r="C71" s="41" t="s">
        <v>287</v>
      </c>
      <c r="D71" s="42"/>
      <c r="E71" s="43"/>
      <c r="F71" s="42"/>
      <c r="G71" s="43"/>
    </row>
    <row r="72" spans="1:7" s="36" customFormat="1" ht="12.75" customHeight="1" hidden="1">
      <c r="A72" s="46" t="s">
        <v>30</v>
      </c>
      <c r="B72" s="49">
        <v>8550</v>
      </c>
      <c r="C72" s="50" t="s">
        <v>41</v>
      </c>
      <c r="D72" s="51"/>
      <c r="E72" s="52"/>
      <c r="F72" s="51"/>
      <c r="G72" s="52"/>
    </row>
    <row r="73" spans="1:7" ht="15" customHeight="1">
      <c r="A73" s="56"/>
      <c r="B73" s="56"/>
      <c r="C73" s="57" t="s">
        <v>12</v>
      </c>
      <c r="D73" s="58">
        <f>SUM(D13:D72)</f>
        <v>4752200</v>
      </c>
      <c r="E73" s="58">
        <f>SUM(E13:E72)</f>
        <v>0</v>
      </c>
      <c r="F73" s="58">
        <f>SUM(F13:F72)</f>
        <v>4107900</v>
      </c>
      <c r="G73" s="58">
        <f>SUM(G13:G72)</f>
        <v>0</v>
      </c>
    </row>
  </sheetData>
  <sheetProtection/>
  <mergeCells count="2">
    <mergeCell ref="D10:E10"/>
    <mergeCell ref="F10:G10"/>
  </mergeCells>
  <printOptions/>
  <pageMargins left="0.75" right="0.75" top="1" bottom="1" header="0.5" footer="0.5"/>
  <pageSetup horizontalDpi="360" verticalDpi="360" orientation="portrait" paperSize="9" scale="5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G73"/>
  <sheetViews>
    <sheetView view="pageBreakPreview" zoomScaleSheetLayoutView="100" zoomScalePageLayoutView="0" workbookViewId="0" topLeftCell="A2">
      <selection activeCell="K39" sqref="K39"/>
    </sheetView>
  </sheetViews>
  <sheetFormatPr defaultColWidth="9.00390625" defaultRowHeight="12.75"/>
  <cols>
    <col min="1" max="1" width="3.875" style="60" customWidth="1"/>
    <col min="2" max="2" width="5.25390625" style="60" customWidth="1"/>
    <col min="3" max="3" width="51.375" style="60" customWidth="1"/>
    <col min="4" max="4" width="11.125" style="60" customWidth="1"/>
    <col min="5" max="5" width="10.75390625" style="60" customWidth="1"/>
    <col min="6" max="6" width="11.125" style="60" hidden="1" customWidth="1"/>
    <col min="7" max="7" width="10.75390625" style="60" hidden="1" customWidth="1"/>
    <col min="8" max="8" width="5.75390625" style="60" customWidth="1"/>
    <col min="9" max="9" width="2.875" style="60" customWidth="1"/>
    <col min="10" max="10" width="3.875" style="60" customWidth="1"/>
    <col min="11" max="16384" width="9.125" style="60" customWidth="1"/>
  </cols>
  <sheetData>
    <row r="1" s="26" customFormat="1" ht="12.75" hidden="1"/>
    <row r="2" s="26" customFormat="1" ht="12.75">
      <c r="D2" s="34" t="str">
        <f>'010.01008'!D2</f>
        <v>Zał. Nr 2d</v>
      </c>
    </row>
    <row r="3" spans="1:3" s="36" customFormat="1" ht="27.75" customHeight="1">
      <c r="A3" s="35" t="str">
        <f>'010.01008'!A3</f>
        <v>Plan wydatków budżetu na 2014 r.</v>
      </c>
      <c r="B3" s="35"/>
      <c r="C3" s="35"/>
    </row>
    <row r="4" spans="4:5" s="36" customFormat="1" ht="12.75">
      <c r="D4" s="37" t="s">
        <v>135</v>
      </c>
      <c r="E4" s="36">
        <f>'801,80101'!E4+1</f>
        <v>30</v>
      </c>
    </row>
    <row r="5" spans="3:5" s="36" customFormat="1" ht="11.25" customHeight="1" hidden="1">
      <c r="C5" s="18"/>
      <c r="E5" s="36" t="s">
        <v>16</v>
      </c>
    </row>
    <row r="7" spans="1:3" s="36" customFormat="1" ht="12.75">
      <c r="A7" s="18" t="s">
        <v>0</v>
      </c>
      <c r="B7" s="18"/>
      <c r="C7" s="36" t="s">
        <v>74</v>
      </c>
    </row>
    <row r="9" spans="1:3" s="36" customFormat="1" ht="12.75">
      <c r="A9" s="18" t="s">
        <v>1</v>
      </c>
      <c r="B9" s="18"/>
      <c r="C9" s="36" t="s">
        <v>122</v>
      </c>
    </row>
    <row r="10" spans="4:7" s="36" customFormat="1" ht="12.75">
      <c r="D10" s="339" t="s">
        <v>15</v>
      </c>
      <c r="E10" s="339"/>
      <c r="F10" s="338" t="s">
        <v>332</v>
      </c>
      <c r="G10" s="338"/>
    </row>
    <row r="11" spans="4:7" s="36" customFormat="1" ht="12.75">
      <c r="D11" s="18" t="s">
        <v>13</v>
      </c>
      <c r="E11" s="97" t="s">
        <v>14</v>
      </c>
      <c r="F11" s="36" t="s">
        <v>13</v>
      </c>
      <c r="G11" s="38" t="s">
        <v>14</v>
      </c>
    </row>
    <row r="13" spans="1:7" s="45" customFormat="1" ht="37.5" customHeight="1" hidden="1">
      <c r="A13" s="39" t="s">
        <v>30</v>
      </c>
      <c r="B13" s="40">
        <v>2310</v>
      </c>
      <c r="C13" s="41" t="s">
        <v>31</v>
      </c>
      <c r="D13" s="42"/>
      <c r="E13" s="43"/>
      <c r="F13" s="42"/>
      <c r="G13" s="43"/>
    </row>
    <row r="14" spans="1:7" s="45" customFormat="1" ht="37.5" customHeight="1" hidden="1">
      <c r="A14" s="39" t="s">
        <v>30</v>
      </c>
      <c r="B14" s="40">
        <v>2320</v>
      </c>
      <c r="C14" s="41" t="s">
        <v>278</v>
      </c>
      <c r="D14" s="42"/>
      <c r="E14" s="43"/>
      <c r="F14" s="42"/>
      <c r="G14" s="43"/>
    </row>
    <row r="15" spans="1:7" s="45" customFormat="1" ht="37.5" customHeight="1" hidden="1">
      <c r="A15" s="39" t="s">
        <v>30</v>
      </c>
      <c r="B15" s="40">
        <v>2330</v>
      </c>
      <c r="C15" s="41" t="s">
        <v>279</v>
      </c>
      <c r="D15" s="42"/>
      <c r="E15" s="43"/>
      <c r="F15" s="42"/>
      <c r="G15" s="43"/>
    </row>
    <row r="16" spans="1:7" s="45" customFormat="1" ht="12.75" customHeight="1" hidden="1">
      <c r="A16" s="46" t="s">
        <v>30</v>
      </c>
      <c r="B16" s="40">
        <v>2480</v>
      </c>
      <c r="C16" s="41" t="s">
        <v>124</v>
      </c>
      <c r="D16" s="42"/>
      <c r="E16" s="43"/>
      <c r="F16" s="42"/>
      <c r="G16" s="43"/>
    </row>
    <row r="17" spans="1:7" s="45" customFormat="1" ht="12.75" customHeight="1" hidden="1">
      <c r="A17" s="46" t="s">
        <v>30</v>
      </c>
      <c r="B17" s="40">
        <v>2560</v>
      </c>
      <c r="C17" s="41" t="s">
        <v>277</v>
      </c>
      <c r="D17" s="42"/>
      <c r="E17" s="43"/>
      <c r="F17" s="42"/>
      <c r="G17" s="43"/>
    </row>
    <row r="18" spans="1:7" s="45" customFormat="1" ht="12.75" customHeight="1" hidden="1">
      <c r="A18" s="46" t="s">
        <v>30</v>
      </c>
      <c r="B18" s="47">
        <v>2650</v>
      </c>
      <c r="C18" s="41" t="s">
        <v>35</v>
      </c>
      <c r="D18" s="42"/>
      <c r="E18" s="43"/>
      <c r="F18" s="42"/>
      <c r="G18" s="43"/>
    </row>
    <row r="19" spans="1:7" s="45" customFormat="1" ht="22.5" customHeight="1" hidden="1">
      <c r="A19" s="46" t="s">
        <v>30</v>
      </c>
      <c r="B19" s="40">
        <v>2710</v>
      </c>
      <c r="C19" s="41" t="s">
        <v>42</v>
      </c>
      <c r="D19" s="42"/>
      <c r="E19" s="43"/>
      <c r="F19" s="42"/>
      <c r="G19" s="43"/>
    </row>
    <row r="20" spans="1:7" s="45" customFormat="1" ht="25.5" customHeight="1" hidden="1">
      <c r="A20" s="39" t="s">
        <v>30</v>
      </c>
      <c r="B20" s="40">
        <v>2820</v>
      </c>
      <c r="C20" s="48" t="s">
        <v>280</v>
      </c>
      <c r="D20" s="42"/>
      <c r="E20" s="43"/>
      <c r="F20" s="42"/>
      <c r="G20" s="43"/>
    </row>
    <row r="21" spans="1:7" s="45" customFormat="1" ht="37.5" customHeight="1" hidden="1">
      <c r="A21" s="39" t="s">
        <v>30</v>
      </c>
      <c r="B21" s="40">
        <v>2830</v>
      </c>
      <c r="C21" s="48" t="s">
        <v>18</v>
      </c>
      <c r="D21" s="42"/>
      <c r="E21" s="43"/>
      <c r="F21" s="42"/>
      <c r="G21" s="43"/>
    </row>
    <row r="22" spans="1:7" s="45" customFormat="1" ht="12.75" customHeight="1" hidden="1">
      <c r="A22" s="46" t="s">
        <v>30</v>
      </c>
      <c r="B22" s="47">
        <v>2850</v>
      </c>
      <c r="C22" s="48" t="s">
        <v>33</v>
      </c>
      <c r="D22" s="42"/>
      <c r="E22" s="43"/>
      <c r="F22" s="42"/>
      <c r="G22" s="43"/>
    </row>
    <row r="23" spans="1:7" s="45" customFormat="1" ht="12.75" customHeight="1" hidden="1">
      <c r="A23" s="46" t="s">
        <v>30</v>
      </c>
      <c r="B23" s="47">
        <v>3000</v>
      </c>
      <c r="C23" s="48" t="s">
        <v>276</v>
      </c>
      <c r="D23" s="42"/>
      <c r="E23" s="43"/>
      <c r="F23" s="42"/>
      <c r="G23" s="43"/>
    </row>
    <row r="24" spans="1:7" s="36" customFormat="1" ht="12.75" customHeight="1">
      <c r="A24" s="46" t="s">
        <v>30</v>
      </c>
      <c r="B24" s="49">
        <v>3020</v>
      </c>
      <c r="C24" s="50" t="s">
        <v>38</v>
      </c>
      <c r="D24" s="51">
        <v>77700</v>
      </c>
      <c r="E24" s="52"/>
      <c r="F24" s="51">
        <v>49150</v>
      </c>
      <c r="G24" s="52"/>
    </row>
    <row r="25" spans="1:7" s="36" customFormat="1" ht="12.75" customHeight="1" hidden="1">
      <c r="A25" s="46" t="s">
        <v>30</v>
      </c>
      <c r="B25" s="49">
        <v>3030</v>
      </c>
      <c r="C25" s="50" t="s">
        <v>5</v>
      </c>
      <c r="D25" s="51"/>
      <c r="E25" s="52"/>
      <c r="F25" s="51"/>
      <c r="G25" s="52"/>
    </row>
    <row r="26" spans="1:7" s="36" customFormat="1" ht="12.75" customHeight="1" hidden="1">
      <c r="A26" s="46" t="s">
        <v>30</v>
      </c>
      <c r="B26" s="49">
        <v>3110</v>
      </c>
      <c r="C26" s="50" t="s">
        <v>4</v>
      </c>
      <c r="D26" s="51"/>
      <c r="E26" s="52"/>
      <c r="F26" s="51"/>
      <c r="G26" s="52"/>
    </row>
    <row r="27" spans="1:7" s="36" customFormat="1" ht="12.75" customHeight="1" hidden="1">
      <c r="A27" s="46" t="s">
        <v>30</v>
      </c>
      <c r="B27" s="49">
        <v>3240</v>
      </c>
      <c r="C27" s="50" t="s">
        <v>39</v>
      </c>
      <c r="D27" s="51"/>
      <c r="E27" s="52"/>
      <c r="F27" s="51"/>
      <c r="G27" s="52"/>
    </row>
    <row r="28" spans="1:7" s="36" customFormat="1" ht="12.75" customHeight="1" hidden="1">
      <c r="A28" s="46" t="s">
        <v>30</v>
      </c>
      <c r="B28" s="49">
        <v>3260</v>
      </c>
      <c r="C28" s="50" t="s">
        <v>305</v>
      </c>
      <c r="D28" s="51"/>
      <c r="E28" s="52"/>
      <c r="F28" s="51"/>
      <c r="G28" s="52"/>
    </row>
    <row r="29" spans="1:7" s="36" customFormat="1" ht="12.75" customHeight="1">
      <c r="A29" s="46" t="s">
        <v>30</v>
      </c>
      <c r="B29" s="49">
        <v>4010</v>
      </c>
      <c r="C29" s="50" t="s">
        <v>2</v>
      </c>
      <c r="D29" s="51">
        <v>1371000</v>
      </c>
      <c r="E29" s="52"/>
      <c r="F29" s="51">
        <v>795300</v>
      </c>
      <c r="G29" s="52"/>
    </row>
    <row r="30" spans="1:7" s="36" customFormat="1" ht="12.75" customHeight="1">
      <c r="A30" s="46" t="s">
        <v>30</v>
      </c>
      <c r="B30" s="49">
        <v>4040</v>
      </c>
      <c r="C30" s="50" t="s">
        <v>3</v>
      </c>
      <c r="D30" s="51">
        <v>115800</v>
      </c>
      <c r="E30" s="52"/>
      <c r="F30" s="51">
        <v>76300</v>
      </c>
      <c r="G30" s="52"/>
    </row>
    <row r="31" spans="1:7" s="36" customFormat="1" ht="12.75" customHeight="1">
      <c r="A31" s="46" t="s">
        <v>30</v>
      </c>
      <c r="B31" s="49">
        <v>4110</v>
      </c>
      <c r="C31" s="50" t="s">
        <v>9</v>
      </c>
      <c r="D31" s="51">
        <v>268700</v>
      </c>
      <c r="E31" s="52"/>
      <c r="F31" s="51">
        <v>137000</v>
      </c>
      <c r="G31" s="52"/>
    </row>
    <row r="32" spans="1:7" s="36" customFormat="1" ht="12.75" customHeight="1">
      <c r="A32" s="46" t="s">
        <v>30</v>
      </c>
      <c r="B32" s="49">
        <v>4120</v>
      </c>
      <c r="C32" s="50" t="s">
        <v>10</v>
      </c>
      <c r="D32" s="51">
        <v>38400</v>
      </c>
      <c r="E32" s="52"/>
      <c r="F32" s="51">
        <v>27200</v>
      </c>
      <c r="G32" s="52"/>
    </row>
    <row r="33" spans="1:7" s="36" customFormat="1" ht="12.75" customHeight="1" hidden="1">
      <c r="A33" s="46" t="s">
        <v>30</v>
      </c>
      <c r="B33" s="49">
        <v>4130</v>
      </c>
      <c r="C33" s="50" t="s">
        <v>19</v>
      </c>
      <c r="D33" s="51"/>
      <c r="E33" s="52"/>
      <c r="F33" s="51"/>
      <c r="G33" s="52"/>
    </row>
    <row r="34" spans="1:7" s="36" customFormat="1" ht="12.75" customHeight="1" hidden="1">
      <c r="A34" s="46" t="s">
        <v>30</v>
      </c>
      <c r="B34" s="49">
        <v>4140</v>
      </c>
      <c r="C34" s="50" t="s">
        <v>32</v>
      </c>
      <c r="D34" s="51"/>
      <c r="E34" s="52"/>
      <c r="F34" s="51"/>
      <c r="G34" s="52"/>
    </row>
    <row r="35" spans="1:7" s="36" customFormat="1" ht="12.75" customHeight="1">
      <c r="A35" s="46" t="s">
        <v>30</v>
      </c>
      <c r="B35" s="49">
        <v>4170</v>
      </c>
      <c r="C35" s="50" t="s">
        <v>36</v>
      </c>
      <c r="D35" s="51">
        <v>1000</v>
      </c>
      <c r="E35" s="52"/>
      <c r="F35" s="51">
        <v>60600</v>
      </c>
      <c r="G35" s="52"/>
    </row>
    <row r="36" spans="1:7" s="36" customFormat="1" ht="12.75" customHeight="1">
      <c r="A36" s="46" t="s">
        <v>30</v>
      </c>
      <c r="B36" s="49">
        <v>4210</v>
      </c>
      <c r="C36" s="50" t="s">
        <v>20</v>
      </c>
      <c r="D36" s="51">
        <v>168300</v>
      </c>
      <c r="E36" s="52"/>
      <c r="F36" s="51">
        <v>116100</v>
      </c>
      <c r="G36" s="52"/>
    </row>
    <row r="37" spans="1:7" s="36" customFormat="1" ht="12.75" customHeight="1" hidden="1">
      <c r="A37" s="46" t="s">
        <v>30</v>
      </c>
      <c r="B37" s="49">
        <v>4220</v>
      </c>
      <c r="C37" s="50" t="s">
        <v>21</v>
      </c>
      <c r="D37" s="51"/>
      <c r="E37" s="52"/>
      <c r="F37" s="51"/>
      <c r="G37" s="52"/>
    </row>
    <row r="38" spans="1:7" s="36" customFormat="1" ht="12.75" customHeight="1">
      <c r="A38" s="46" t="s">
        <v>30</v>
      </c>
      <c r="B38" s="49">
        <v>4240</v>
      </c>
      <c r="C38" s="50" t="s">
        <v>22</v>
      </c>
      <c r="D38" s="51">
        <v>47500</v>
      </c>
      <c r="E38" s="52"/>
      <c r="F38" s="51">
        <v>30500</v>
      </c>
      <c r="G38" s="52"/>
    </row>
    <row r="39" spans="1:7" s="36" customFormat="1" ht="12.75" customHeight="1">
      <c r="A39" s="46" t="s">
        <v>30</v>
      </c>
      <c r="B39" s="49">
        <v>4260</v>
      </c>
      <c r="C39" s="50" t="s">
        <v>23</v>
      </c>
      <c r="D39" s="51">
        <v>100000</v>
      </c>
      <c r="E39" s="52"/>
      <c r="F39" s="51">
        <v>23900</v>
      </c>
      <c r="G39" s="52"/>
    </row>
    <row r="40" spans="1:7" s="36" customFormat="1" ht="12.75" customHeight="1">
      <c r="A40" s="46" t="s">
        <v>30</v>
      </c>
      <c r="B40" s="49">
        <v>4270</v>
      </c>
      <c r="C40" s="50" t="s">
        <v>24</v>
      </c>
      <c r="D40" s="332">
        <v>25800</v>
      </c>
      <c r="E40" s="52"/>
      <c r="F40" s="51">
        <v>70500</v>
      </c>
      <c r="G40" s="52"/>
    </row>
    <row r="41" spans="1:7" s="36" customFormat="1" ht="12.75" customHeight="1">
      <c r="A41" s="46" t="s">
        <v>30</v>
      </c>
      <c r="B41" s="49">
        <v>4280</v>
      </c>
      <c r="C41" s="50" t="s">
        <v>281</v>
      </c>
      <c r="D41" s="51">
        <v>3800</v>
      </c>
      <c r="E41" s="52"/>
      <c r="F41" s="51">
        <v>2900</v>
      </c>
      <c r="G41" s="52"/>
    </row>
    <row r="42" spans="1:7" s="45" customFormat="1" ht="12.75" customHeight="1">
      <c r="A42" s="46" t="s">
        <v>30</v>
      </c>
      <c r="B42" s="49">
        <v>4300</v>
      </c>
      <c r="C42" s="53" t="s">
        <v>25</v>
      </c>
      <c r="D42" s="42">
        <v>97000</v>
      </c>
      <c r="E42" s="43"/>
      <c r="F42" s="42">
        <v>133700</v>
      </c>
      <c r="G42" s="43"/>
    </row>
    <row r="43" spans="1:7" s="45" customFormat="1" ht="12.75" customHeight="1" hidden="1">
      <c r="A43" s="46" t="s">
        <v>30</v>
      </c>
      <c r="B43" s="49">
        <v>4308</v>
      </c>
      <c r="C43" s="53" t="s">
        <v>25</v>
      </c>
      <c r="D43" s="42"/>
      <c r="E43" s="43"/>
      <c r="F43" s="42"/>
      <c r="G43" s="43"/>
    </row>
    <row r="44" spans="1:7" s="45" customFormat="1" ht="12.75" customHeight="1" hidden="1">
      <c r="A44" s="46" t="s">
        <v>30</v>
      </c>
      <c r="B44" s="49">
        <v>4309</v>
      </c>
      <c r="C44" s="53" t="s">
        <v>25</v>
      </c>
      <c r="D44" s="42"/>
      <c r="E44" s="43"/>
      <c r="F44" s="42">
        <v>155020</v>
      </c>
      <c r="G44" s="43"/>
    </row>
    <row r="45" spans="1:7" s="45" customFormat="1" ht="12.75" customHeight="1">
      <c r="A45" s="46" t="s">
        <v>30</v>
      </c>
      <c r="B45" s="49">
        <v>4330</v>
      </c>
      <c r="C45" s="53" t="s">
        <v>317</v>
      </c>
      <c r="D45" s="42">
        <v>150000</v>
      </c>
      <c r="E45" s="43"/>
      <c r="F45" s="42">
        <v>80000</v>
      </c>
      <c r="G45" s="43"/>
    </row>
    <row r="46" spans="1:7" s="45" customFormat="1" ht="12.75" customHeight="1">
      <c r="A46" s="46" t="s">
        <v>30</v>
      </c>
      <c r="B46" s="49">
        <v>4350</v>
      </c>
      <c r="C46" s="53" t="s">
        <v>40</v>
      </c>
      <c r="D46" s="42">
        <v>6800</v>
      </c>
      <c r="E46" s="43"/>
      <c r="F46" s="42">
        <v>6300</v>
      </c>
      <c r="G46" s="43"/>
    </row>
    <row r="47" spans="1:7" s="45" customFormat="1" ht="12.75" customHeight="1" hidden="1">
      <c r="A47" s="46" t="s">
        <v>30</v>
      </c>
      <c r="B47" s="49">
        <v>4360</v>
      </c>
      <c r="C47" s="53" t="s">
        <v>265</v>
      </c>
      <c r="D47" s="42"/>
      <c r="E47" s="43"/>
      <c r="F47" s="42"/>
      <c r="G47" s="43"/>
    </row>
    <row r="48" spans="1:7" s="45" customFormat="1" ht="12.75" customHeight="1">
      <c r="A48" s="46" t="s">
        <v>30</v>
      </c>
      <c r="B48" s="49">
        <v>4370</v>
      </c>
      <c r="C48" s="53" t="s">
        <v>266</v>
      </c>
      <c r="D48" s="42">
        <v>12300</v>
      </c>
      <c r="E48" s="43"/>
      <c r="F48" s="42">
        <v>8900</v>
      </c>
      <c r="G48" s="43"/>
    </row>
    <row r="49" spans="1:7" s="45" customFormat="1" ht="12.75" customHeight="1" hidden="1">
      <c r="A49" s="46" t="s">
        <v>30</v>
      </c>
      <c r="B49" s="49">
        <v>4390</v>
      </c>
      <c r="C49" s="53" t="s">
        <v>267</v>
      </c>
      <c r="D49" s="42"/>
      <c r="E49" s="43"/>
      <c r="F49" s="42"/>
      <c r="G49" s="43"/>
    </row>
    <row r="50" spans="1:7" s="45" customFormat="1" ht="12.75" customHeight="1" hidden="1">
      <c r="A50" s="46" t="s">
        <v>30</v>
      </c>
      <c r="B50" s="49">
        <v>4400</v>
      </c>
      <c r="C50" s="53" t="s">
        <v>268</v>
      </c>
      <c r="D50" s="42"/>
      <c r="E50" s="43"/>
      <c r="F50" s="42"/>
      <c r="G50" s="43"/>
    </row>
    <row r="51" spans="1:7" s="36" customFormat="1" ht="12.75" customHeight="1">
      <c r="A51" s="46" t="s">
        <v>30</v>
      </c>
      <c r="B51" s="49">
        <v>4410</v>
      </c>
      <c r="C51" s="50" t="s">
        <v>6</v>
      </c>
      <c r="D51" s="51">
        <v>2100</v>
      </c>
      <c r="E51" s="52"/>
      <c r="F51" s="51">
        <v>1700</v>
      </c>
      <c r="G51" s="52"/>
    </row>
    <row r="52" spans="1:7" s="36" customFormat="1" ht="12.75" customHeight="1" hidden="1">
      <c r="A52" s="46" t="s">
        <v>30</v>
      </c>
      <c r="B52" s="49">
        <v>4420</v>
      </c>
      <c r="C52" s="50" t="s">
        <v>7</v>
      </c>
      <c r="D52" s="51"/>
      <c r="E52" s="52"/>
      <c r="F52" s="51"/>
      <c r="G52" s="52"/>
    </row>
    <row r="53" spans="1:7" s="45" customFormat="1" ht="12.75" customHeight="1">
      <c r="A53" s="46" t="s">
        <v>30</v>
      </c>
      <c r="B53" s="49">
        <v>4430</v>
      </c>
      <c r="C53" s="53" t="s">
        <v>8</v>
      </c>
      <c r="D53" s="42">
        <v>16000</v>
      </c>
      <c r="E53" s="43"/>
      <c r="F53" s="42">
        <v>1100</v>
      </c>
      <c r="G53" s="43"/>
    </row>
    <row r="54" spans="1:7" s="36" customFormat="1" ht="12.75" customHeight="1">
      <c r="A54" s="46" t="s">
        <v>30</v>
      </c>
      <c r="B54" s="49">
        <v>4440</v>
      </c>
      <c r="C54" s="50" t="s">
        <v>26</v>
      </c>
      <c r="D54" s="51">
        <v>80300</v>
      </c>
      <c r="E54" s="52"/>
      <c r="F54" s="51">
        <v>48100</v>
      </c>
      <c r="G54" s="52"/>
    </row>
    <row r="55" spans="1:7" s="36" customFormat="1" ht="12.75" customHeight="1" hidden="1">
      <c r="A55" s="46" t="s">
        <v>30</v>
      </c>
      <c r="B55" s="49">
        <v>4520</v>
      </c>
      <c r="C55" s="94" t="s">
        <v>306</v>
      </c>
      <c r="D55" s="51"/>
      <c r="E55" s="52"/>
      <c r="F55" s="51"/>
      <c r="G55" s="52"/>
    </row>
    <row r="56" spans="1:7" s="36" customFormat="1" ht="12.75" customHeight="1" hidden="1">
      <c r="A56" s="46" t="s">
        <v>30</v>
      </c>
      <c r="B56" s="49">
        <v>4580</v>
      </c>
      <c r="C56" s="50" t="s">
        <v>27</v>
      </c>
      <c r="D56" s="51"/>
      <c r="E56" s="52"/>
      <c r="F56" s="51"/>
      <c r="G56" s="52"/>
    </row>
    <row r="57" spans="1:7" s="36" customFormat="1" ht="12.75" customHeight="1">
      <c r="A57" s="46" t="s">
        <v>30</v>
      </c>
      <c r="B57" s="49">
        <v>4700</v>
      </c>
      <c r="C57" s="54" t="s">
        <v>269</v>
      </c>
      <c r="D57" s="51">
        <v>3700</v>
      </c>
      <c r="E57" s="52"/>
      <c r="F57" s="51">
        <v>2550</v>
      </c>
      <c r="G57" s="52"/>
    </row>
    <row r="58" spans="1:7" s="45" customFormat="1" ht="24.75" customHeight="1" hidden="1">
      <c r="A58" s="39" t="s">
        <v>30</v>
      </c>
      <c r="B58" s="64">
        <v>4740</v>
      </c>
      <c r="C58" s="55" t="s">
        <v>282</v>
      </c>
      <c r="D58" s="42"/>
      <c r="E58" s="43"/>
      <c r="F58" s="42"/>
      <c r="G58" s="43"/>
    </row>
    <row r="59" spans="1:7" s="45" customFormat="1" ht="12.75" customHeight="1" hidden="1">
      <c r="A59" s="46" t="s">
        <v>30</v>
      </c>
      <c r="B59" s="49">
        <v>4750</v>
      </c>
      <c r="C59" s="55" t="s">
        <v>270</v>
      </c>
      <c r="D59" s="42"/>
      <c r="E59" s="43"/>
      <c r="F59" s="42"/>
      <c r="G59" s="43"/>
    </row>
    <row r="60" spans="1:7" s="36" customFormat="1" ht="12.75" customHeight="1" hidden="1">
      <c r="A60" s="46" t="s">
        <v>30</v>
      </c>
      <c r="B60" s="49">
        <v>4810</v>
      </c>
      <c r="C60" s="50" t="s">
        <v>11</v>
      </c>
      <c r="D60" s="51"/>
      <c r="E60" s="52"/>
      <c r="F60" s="51"/>
      <c r="G60" s="52"/>
    </row>
    <row r="61" spans="1:7" s="36" customFormat="1" ht="12.75" customHeight="1" hidden="1">
      <c r="A61" s="46" t="s">
        <v>30</v>
      </c>
      <c r="B61" s="49">
        <v>6050</v>
      </c>
      <c r="C61" s="50" t="s">
        <v>28</v>
      </c>
      <c r="D61" s="51"/>
      <c r="E61" s="52"/>
      <c r="F61" s="51"/>
      <c r="G61" s="52"/>
    </row>
    <row r="62" spans="1:7" s="36" customFormat="1" ht="12.75" customHeight="1" hidden="1">
      <c r="A62" s="46" t="s">
        <v>30</v>
      </c>
      <c r="B62" s="49">
        <v>6058</v>
      </c>
      <c r="C62" s="50" t="s">
        <v>283</v>
      </c>
      <c r="D62" s="51"/>
      <c r="E62" s="52"/>
      <c r="F62" s="51"/>
      <c r="G62" s="52"/>
    </row>
    <row r="63" spans="1:7" s="36" customFormat="1" ht="12.75" customHeight="1" hidden="1">
      <c r="A63" s="46" t="s">
        <v>30</v>
      </c>
      <c r="B63" s="49">
        <v>6059</v>
      </c>
      <c r="C63" s="50" t="s">
        <v>28</v>
      </c>
      <c r="D63" s="51"/>
      <c r="E63" s="52"/>
      <c r="F63" s="51"/>
      <c r="G63" s="52"/>
    </row>
    <row r="64" spans="1:7" s="36" customFormat="1" ht="12.75" customHeight="1">
      <c r="A64" s="46" t="s">
        <v>30</v>
      </c>
      <c r="B64" s="49">
        <v>6060</v>
      </c>
      <c r="C64" s="50" t="s">
        <v>29</v>
      </c>
      <c r="D64" s="51">
        <v>16000</v>
      </c>
      <c r="E64" s="52"/>
      <c r="F64" s="51">
        <v>2422973</v>
      </c>
      <c r="G64" s="52"/>
    </row>
    <row r="65" spans="1:7" s="36" customFormat="1" ht="12.75" customHeight="1" hidden="1">
      <c r="A65" s="46" t="s">
        <v>30</v>
      </c>
      <c r="B65" s="49">
        <v>6130</v>
      </c>
      <c r="C65" s="50" t="s">
        <v>284</v>
      </c>
      <c r="D65" s="51"/>
      <c r="E65" s="52"/>
      <c r="F65" s="51"/>
      <c r="G65" s="52"/>
    </row>
    <row r="66" spans="1:7" s="45" customFormat="1" ht="37.5" customHeight="1" hidden="1">
      <c r="A66" s="39" t="s">
        <v>30</v>
      </c>
      <c r="B66" s="40">
        <v>6210</v>
      </c>
      <c r="C66" s="41" t="s">
        <v>331</v>
      </c>
      <c r="D66" s="42"/>
      <c r="E66" s="43"/>
      <c r="F66" s="42"/>
      <c r="G66" s="43"/>
    </row>
    <row r="67" spans="1:7" s="45" customFormat="1" ht="37.5" customHeight="1" hidden="1">
      <c r="A67" s="39" t="s">
        <v>30</v>
      </c>
      <c r="B67" s="40">
        <v>6230</v>
      </c>
      <c r="C67" s="41" t="s">
        <v>307</v>
      </c>
      <c r="D67" s="42"/>
      <c r="E67" s="43"/>
      <c r="F67" s="42"/>
      <c r="G67" s="43"/>
    </row>
    <row r="68" spans="1:7" s="45" customFormat="1" ht="37.5" customHeight="1" hidden="1">
      <c r="A68" s="39" t="s">
        <v>30</v>
      </c>
      <c r="B68" s="40">
        <v>6300</v>
      </c>
      <c r="C68" s="41" t="s">
        <v>125</v>
      </c>
      <c r="D68" s="42"/>
      <c r="E68" s="43"/>
      <c r="F68" s="42"/>
      <c r="G68" s="43"/>
    </row>
    <row r="69" spans="1:7" s="45" customFormat="1" ht="37.5" customHeight="1" hidden="1">
      <c r="A69" s="39" t="s">
        <v>30</v>
      </c>
      <c r="B69" s="40">
        <v>6610</v>
      </c>
      <c r="C69" s="41" t="s">
        <v>285</v>
      </c>
      <c r="D69" s="42"/>
      <c r="E69" s="43"/>
      <c r="F69" s="42"/>
      <c r="G69" s="43"/>
    </row>
    <row r="70" spans="1:7" s="45" customFormat="1" ht="37.5" customHeight="1" hidden="1">
      <c r="A70" s="39" t="s">
        <v>30</v>
      </c>
      <c r="B70" s="40">
        <v>6620</v>
      </c>
      <c r="C70" s="41" t="s">
        <v>286</v>
      </c>
      <c r="D70" s="42"/>
      <c r="E70" s="43"/>
      <c r="F70" s="42"/>
      <c r="G70" s="43"/>
    </row>
    <row r="71" spans="1:7" s="45" customFormat="1" ht="37.5" customHeight="1" hidden="1">
      <c r="A71" s="39" t="s">
        <v>30</v>
      </c>
      <c r="B71" s="40">
        <v>6630</v>
      </c>
      <c r="C71" s="41" t="s">
        <v>287</v>
      </c>
      <c r="D71" s="42"/>
      <c r="E71" s="43"/>
      <c r="F71" s="42"/>
      <c r="G71" s="43"/>
    </row>
    <row r="72" spans="1:7" s="36" customFormat="1" ht="12.75" customHeight="1" hidden="1">
      <c r="A72" s="46" t="s">
        <v>30</v>
      </c>
      <c r="B72" s="49">
        <v>8550</v>
      </c>
      <c r="C72" s="50" t="s">
        <v>41</v>
      </c>
      <c r="D72" s="51"/>
      <c r="E72" s="52"/>
      <c r="F72" s="51"/>
      <c r="G72" s="52"/>
    </row>
    <row r="73" spans="1:7" ht="15" customHeight="1">
      <c r="A73" s="56"/>
      <c r="B73" s="56"/>
      <c r="C73" s="57" t="s">
        <v>12</v>
      </c>
      <c r="D73" s="58">
        <f>SUM(D13:D72)</f>
        <v>2602200</v>
      </c>
      <c r="E73" s="58">
        <f>SUM(E13:E72)</f>
        <v>0</v>
      </c>
      <c r="F73" s="58">
        <f>SUM(F13:F72)</f>
        <v>4249793</v>
      </c>
      <c r="G73" s="58">
        <f>SUM(G13:G72)</f>
        <v>0</v>
      </c>
    </row>
  </sheetData>
  <sheetProtection/>
  <mergeCells count="2">
    <mergeCell ref="D10:E10"/>
    <mergeCell ref="F10:G10"/>
  </mergeCells>
  <printOptions/>
  <pageMargins left="0.75" right="0.75" top="1" bottom="1" header="0.5" footer="0.5"/>
  <pageSetup horizontalDpi="360" verticalDpi="360" orientation="portrait" paperSize="9" scale="5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G73"/>
  <sheetViews>
    <sheetView view="pageBreakPreview" zoomScaleSheetLayoutView="100" zoomScalePageLayoutView="0" workbookViewId="0" topLeftCell="A2">
      <selection activeCell="C6" sqref="C6"/>
    </sheetView>
  </sheetViews>
  <sheetFormatPr defaultColWidth="9.00390625" defaultRowHeight="12.75"/>
  <cols>
    <col min="1" max="1" width="3.875" style="60" customWidth="1"/>
    <col min="2" max="2" width="5.25390625" style="60" customWidth="1"/>
    <col min="3" max="3" width="51.375" style="60" customWidth="1"/>
    <col min="4" max="4" width="11.125" style="60" customWidth="1"/>
    <col min="5" max="5" width="10.75390625" style="60" customWidth="1"/>
    <col min="6" max="6" width="11.125" style="60" hidden="1" customWidth="1"/>
    <col min="7" max="7" width="10.75390625" style="60" hidden="1" customWidth="1"/>
    <col min="8" max="8" width="3.375" style="60" customWidth="1"/>
    <col min="9" max="9" width="2.875" style="60" customWidth="1"/>
    <col min="10" max="10" width="3.875" style="60" customWidth="1"/>
    <col min="11" max="16384" width="9.125" style="60" customWidth="1"/>
  </cols>
  <sheetData>
    <row r="1" s="26" customFormat="1" ht="12.75" hidden="1"/>
    <row r="2" s="26" customFormat="1" ht="12.75">
      <c r="D2" s="34" t="str">
        <f>'010.01008'!D2</f>
        <v>Zał. Nr 2d</v>
      </c>
    </row>
    <row r="3" spans="1:3" s="36" customFormat="1" ht="27.75" customHeight="1">
      <c r="A3" s="35" t="str">
        <f>'010.01008'!A3</f>
        <v>Plan wydatków budżetu na 2014 r.</v>
      </c>
      <c r="B3" s="35"/>
      <c r="C3" s="35"/>
    </row>
    <row r="4" spans="4:5" s="36" customFormat="1" ht="12.75">
      <c r="D4" s="37" t="s">
        <v>135</v>
      </c>
      <c r="E4" s="36">
        <f>'801,80104'!E4+1</f>
        <v>31</v>
      </c>
    </row>
    <row r="5" spans="3:5" s="36" customFormat="1" ht="11.25" customHeight="1" hidden="1">
      <c r="C5" s="18"/>
      <c r="E5" s="36" t="s">
        <v>16</v>
      </c>
    </row>
    <row r="7" spans="1:3" s="36" customFormat="1" ht="12.75">
      <c r="A7" s="18" t="s">
        <v>0</v>
      </c>
      <c r="B7" s="18"/>
      <c r="C7" s="36" t="s">
        <v>74</v>
      </c>
    </row>
    <row r="9" spans="1:3" s="36" customFormat="1" ht="12.75">
      <c r="A9" s="18" t="s">
        <v>1</v>
      </c>
      <c r="B9" s="18"/>
      <c r="C9" s="36" t="s">
        <v>76</v>
      </c>
    </row>
    <row r="10" spans="4:7" s="36" customFormat="1" ht="12.75">
      <c r="D10" s="339" t="s">
        <v>15</v>
      </c>
      <c r="E10" s="339"/>
      <c r="F10" s="338" t="s">
        <v>332</v>
      </c>
      <c r="G10" s="338"/>
    </row>
    <row r="11" spans="4:7" s="36" customFormat="1" ht="12.75">
      <c r="D11" s="18" t="s">
        <v>13</v>
      </c>
      <c r="E11" s="97" t="s">
        <v>14</v>
      </c>
      <c r="F11" s="36" t="s">
        <v>13</v>
      </c>
      <c r="G11" s="38" t="s">
        <v>14</v>
      </c>
    </row>
    <row r="13" spans="1:7" s="45" customFormat="1" ht="37.5" customHeight="1" hidden="1">
      <c r="A13" s="39" t="s">
        <v>30</v>
      </c>
      <c r="B13" s="40">
        <v>2310</v>
      </c>
      <c r="C13" s="41" t="s">
        <v>31</v>
      </c>
      <c r="D13" s="42"/>
      <c r="E13" s="43"/>
      <c r="F13" s="42"/>
      <c r="G13" s="43"/>
    </row>
    <row r="14" spans="1:7" s="45" customFormat="1" ht="37.5" customHeight="1" hidden="1">
      <c r="A14" s="39" t="s">
        <v>30</v>
      </c>
      <c r="B14" s="40">
        <v>2320</v>
      </c>
      <c r="C14" s="41" t="s">
        <v>278</v>
      </c>
      <c r="D14" s="42"/>
      <c r="E14" s="43"/>
      <c r="F14" s="42"/>
      <c r="G14" s="43"/>
    </row>
    <row r="15" spans="1:7" s="45" customFormat="1" ht="37.5" customHeight="1" hidden="1">
      <c r="A15" s="39" t="s">
        <v>30</v>
      </c>
      <c r="B15" s="40">
        <v>2330</v>
      </c>
      <c r="C15" s="41" t="s">
        <v>279</v>
      </c>
      <c r="D15" s="42"/>
      <c r="E15" s="43"/>
      <c r="F15" s="42"/>
      <c r="G15" s="43"/>
    </row>
    <row r="16" spans="1:7" s="45" customFormat="1" ht="12.75" customHeight="1" hidden="1">
      <c r="A16" s="46" t="s">
        <v>30</v>
      </c>
      <c r="B16" s="40">
        <v>2480</v>
      </c>
      <c r="C16" s="41" t="s">
        <v>124</v>
      </c>
      <c r="D16" s="42"/>
      <c r="E16" s="43"/>
      <c r="F16" s="42"/>
      <c r="G16" s="43"/>
    </row>
    <row r="17" spans="1:7" s="45" customFormat="1" ht="12.75" customHeight="1" hidden="1">
      <c r="A17" s="46" t="s">
        <v>30</v>
      </c>
      <c r="B17" s="40">
        <v>2560</v>
      </c>
      <c r="C17" s="41" t="s">
        <v>277</v>
      </c>
      <c r="D17" s="42"/>
      <c r="E17" s="43"/>
      <c r="F17" s="42"/>
      <c r="G17" s="43"/>
    </row>
    <row r="18" spans="1:7" s="45" customFormat="1" ht="12.75" customHeight="1" hidden="1">
      <c r="A18" s="46" t="s">
        <v>30</v>
      </c>
      <c r="B18" s="47">
        <v>2650</v>
      </c>
      <c r="C18" s="41" t="s">
        <v>35</v>
      </c>
      <c r="D18" s="42"/>
      <c r="E18" s="43"/>
      <c r="F18" s="42"/>
      <c r="G18" s="43"/>
    </row>
    <row r="19" spans="1:7" s="45" customFormat="1" ht="22.5" customHeight="1" hidden="1">
      <c r="A19" s="46" t="s">
        <v>30</v>
      </c>
      <c r="B19" s="40">
        <v>2710</v>
      </c>
      <c r="C19" s="41" t="s">
        <v>42</v>
      </c>
      <c r="D19" s="42"/>
      <c r="E19" s="43"/>
      <c r="F19" s="42"/>
      <c r="G19" s="43"/>
    </row>
    <row r="20" spans="1:7" s="45" customFormat="1" ht="25.5" customHeight="1" hidden="1">
      <c r="A20" s="39" t="s">
        <v>30</v>
      </c>
      <c r="B20" s="40">
        <v>2820</v>
      </c>
      <c r="C20" s="48" t="s">
        <v>280</v>
      </c>
      <c r="D20" s="42"/>
      <c r="E20" s="43"/>
      <c r="F20" s="42"/>
      <c r="G20" s="43"/>
    </row>
    <row r="21" spans="1:7" s="45" customFormat="1" ht="37.5" customHeight="1" hidden="1">
      <c r="A21" s="39" t="s">
        <v>30</v>
      </c>
      <c r="B21" s="40">
        <v>2830</v>
      </c>
      <c r="C21" s="48" t="s">
        <v>18</v>
      </c>
      <c r="D21" s="42"/>
      <c r="E21" s="43"/>
      <c r="F21" s="42"/>
      <c r="G21" s="43"/>
    </row>
    <row r="22" spans="1:7" s="45" customFormat="1" ht="12.75" customHeight="1" hidden="1">
      <c r="A22" s="46" t="s">
        <v>30</v>
      </c>
      <c r="B22" s="47">
        <v>2850</v>
      </c>
      <c r="C22" s="48" t="s">
        <v>33</v>
      </c>
      <c r="D22" s="42"/>
      <c r="E22" s="43"/>
      <c r="F22" s="42"/>
      <c r="G22" s="43"/>
    </row>
    <row r="23" spans="1:7" s="45" customFormat="1" ht="12.75" customHeight="1" hidden="1">
      <c r="A23" s="46" t="s">
        <v>30</v>
      </c>
      <c r="B23" s="47">
        <v>3000</v>
      </c>
      <c r="C23" s="48" t="s">
        <v>276</v>
      </c>
      <c r="D23" s="42"/>
      <c r="E23" s="43"/>
      <c r="F23" s="42"/>
      <c r="G23" s="43"/>
    </row>
    <row r="24" spans="1:7" s="36" customFormat="1" ht="12.75" customHeight="1">
      <c r="A24" s="46" t="s">
        <v>30</v>
      </c>
      <c r="B24" s="49">
        <v>3020</v>
      </c>
      <c r="C24" s="50" t="s">
        <v>38</v>
      </c>
      <c r="D24" s="51">
        <v>106000</v>
      </c>
      <c r="E24" s="52"/>
      <c r="F24" s="51">
        <v>90000</v>
      </c>
      <c r="G24" s="52"/>
    </row>
    <row r="25" spans="1:7" s="36" customFormat="1" ht="12.75" customHeight="1" hidden="1">
      <c r="A25" s="46" t="s">
        <v>30</v>
      </c>
      <c r="B25" s="49">
        <v>3030</v>
      </c>
      <c r="C25" s="50" t="s">
        <v>5</v>
      </c>
      <c r="D25" s="51"/>
      <c r="E25" s="52"/>
      <c r="F25" s="51"/>
      <c r="G25" s="52"/>
    </row>
    <row r="26" spans="1:7" s="36" customFormat="1" ht="12.75" customHeight="1" hidden="1">
      <c r="A26" s="46" t="s">
        <v>30</v>
      </c>
      <c r="B26" s="49">
        <v>3110</v>
      </c>
      <c r="C26" s="50" t="s">
        <v>4</v>
      </c>
      <c r="D26" s="51"/>
      <c r="E26" s="52"/>
      <c r="F26" s="51"/>
      <c r="G26" s="52"/>
    </row>
    <row r="27" spans="1:7" s="36" customFormat="1" ht="12.75" customHeight="1" hidden="1">
      <c r="A27" s="46" t="s">
        <v>30</v>
      </c>
      <c r="B27" s="49">
        <v>3240</v>
      </c>
      <c r="C27" s="50" t="s">
        <v>39</v>
      </c>
      <c r="D27" s="51"/>
      <c r="E27" s="52"/>
      <c r="F27" s="51"/>
      <c r="G27" s="52"/>
    </row>
    <row r="28" spans="1:7" s="36" customFormat="1" ht="12.75" customHeight="1" hidden="1">
      <c r="A28" s="46" t="s">
        <v>30</v>
      </c>
      <c r="B28" s="49">
        <v>3260</v>
      </c>
      <c r="C28" s="50" t="s">
        <v>305</v>
      </c>
      <c r="D28" s="51"/>
      <c r="E28" s="52"/>
      <c r="F28" s="51"/>
      <c r="G28" s="52"/>
    </row>
    <row r="29" spans="1:7" s="36" customFormat="1" ht="12.75" customHeight="1">
      <c r="A29" s="46" t="s">
        <v>30</v>
      </c>
      <c r="B29" s="49">
        <v>4010</v>
      </c>
      <c r="C29" s="50" t="s">
        <v>2</v>
      </c>
      <c r="D29" s="51">
        <v>1560000</v>
      </c>
      <c r="E29" s="52"/>
      <c r="F29" s="51">
        <v>1250000</v>
      </c>
      <c r="G29" s="52"/>
    </row>
    <row r="30" spans="1:7" s="36" customFormat="1" ht="12.75" customHeight="1">
      <c r="A30" s="46" t="s">
        <v>30</v>
      </c>
      <c r="B30" s="49">
        <v>4040</v>
      </c>
      <c r="C30" s="50" t="s">
        <v>3</v>
      </c>
      <c r="D30" s="51">
        <v>132000</v>
      </c>
      <c r="E30" s="52"/>
      <c r="F30" s="51">
        <v>110000</v>
      </c>
      <c r="G30" s="52"/>
    </row>
    <row r="31" spans="1:7" s="36" customFormat="1" ht="12.75" customHeight="1">
      <c r="A31" s="46" t="s">
        <v>30</v>
      </c>
      <c r="B31" s="49">
        <v>4110</v>
      </c>
      <c r="C31" s="50" t="s">
        <v>9</v>
      </c>
      <c r="D31" s="51">
        <v>310000</v>
      </c>
      <c r="E31" s="52"/>
      <c r="F31" s="51">
        <v>200000</v>
      </c>
      <c r="G31" s="52"/>
    </row>
    <row r="32" spans="1:7" s="36" customFormat="1" ht="12.75" customHeight="1">
      <c r="A32" s="46" t="s">
        <v>30</v>
      </c>
      <c r="B32" s="49">
        <v>4120</v>
      </c>
      <c r="C32" s="50" t="s">
        <v>10</v>
      </c>
      <c r="D32" s="51">
        <v>44000</v>
      </c>
      <c r="E32" s="52"/>
      <c r="F32" s="51">
        <v>35000</v>
      </c>
      <c r="G32" s="52"/>
    </row>
    <row r="33" spans="1:7" s="36" customFormat="1" ht="12.75" customHeight="1" hidden="1">
      <c r="A33" s="46" t="s">
        <v>30</v>
      </c>
      <c r="B33" s="49">
        <v>4130</v>
      </c>
      <c r="C33" s="50" t="s">
        <v>19</v>
      </c>
      <c r="D33" s="51"/>
      <c r="E33" s="52"/>
      <c r="F33" s="51"/>
      <c r="G33" s="52"/>
    </row>
    <row r="34" spans="1:7" s="36" customFormat="1" ht="12.75" customHeight="1">
      <c r="A34" s="46" t="s">
        <v>30</v>
      </c>
      <c r="B34" s="49">
        <v>4140</v>
      </c>
      <c r="C34" s="50" t="s">
        <v>32</v>
      </c>
      <c r="D34" s="51">
        <v>16000</v>
      </c>
      <c r="E34" s="52"/>
      <c r="F34" s="51">
        <v>13000</v>
      </c>
      <c r="G34" s="52"/>
    </row>
    <row r="35" spans="1:7" s="36" customFormat="1" ht="12.75" customHeight="1" hidden="1">
      <c r="A35" s="46" t="s">
        <v>30</v>
      </c>
      <c r="B35" s="49">
        <v>4170</v>
      </c>
      <c r="C35" s="50" t="s">
        <v>36</v>
      </c>
      <c r="D35" s="51"/>
      <c r="E35" s="52"/>
      <c r="F35" s="51">
        <v>3000</v>
      </c>
      <c r="G35" s="52"/>
    </row>
    <row r="36" spans="1:7" s="36" customFormat="1" ht="12.75" customHeight="1">
      <c r="A36" s="46" t="s">
        <v>30</v>
      </c>
      <c r="B36" s="49">
        <v>4210</v>
      </c>
      <c r="C36" s="50" t="s">
        <v>20</v>
      </c>
      <c r="D36" s="51">
        <v>290000</v>
      </c>
      <c r="E36" s="52"/>
      <c r="F36" s="51">
        <v>259500</v>
      </c>
      <c r="G36" s="52"/>
    </row>
    <row r="37" spans="1:7" s="36" customFormat="1" ht="12.75" customHeight="1" hidden="1">
      <c r="A37" s="46" t="s">
        <v>30</v>
      </c>
      <c r="B37" s="49">
        <v>4220</v>
      </c>
      <c r="C37" s="50" t="s">
        <v>21</v>
      </c>
      <c r="D37" s="51"/>
      <c r="E37" s="52"/>
      <c r="F37" s="51"/>
      <c r="G37" s="52"/>
    </row>
    <row r="38" spans="1:7" s="36" customFormat="1" ht="12.75" customHeight="1">
      <c r="A38" s="46" t="s">
        <v>30</v>
      </c>
      <c r="B38" s="49">
        <v>4240</v>
      </c>
      <c r="C38" s="50" t="s">
        <v>22</v>
      </c>
      <c r="D38" s="51">
        <v>26000</v>
      </c>
      <c r="E38" s="52"/>
      <c r="F38" s="51">
        <v>16000</v>
      </c>
      <c r="G38" s="52"/>
    </row>
    <row r="39" spans="1:7" s="36" customFormat="1" ht="12.75" customHeight="1">
      <c r="A39" s="46" t="s">
        <v>30</v>
      </c>
      <c r="B39" s="49">
        <v>4260</v>
      </c>
      <c r="C39" s="50" t="s">
        <v>23</v>
      </c>
      <c r="D39" s="51">
        <v>35000</v>
      </c>
      <c r="E39" s="52"/>
      <c r="F39" s="51">
        <v>48500</v>
      </c>
      <c r="G39" s="52"/>
    </row>
    <row r="40" spans="1:7" s="36" customFormat="1" ht="12.75" customHeight="1">
      <c r="A40" s="46" t="s">
        <v>30</v>
      </c>
      <c r="B40" s="49">
        <v>4270</v>
      </c>
      <c r="C40" s="50" t="s">
        <v>24</v>
      </c>
      <c r="D40" s="332">
        <v>25000</v>
      </c>
      <c r="E40" s="52"/>
      <c r="F40" s="51">
        <v>40000</v>
      </c>
      <c r="G40" s="52"/>
    </row>
    <row r="41" spans="1:7" s="36" customFormat="1" ht="12.75" customHeight="1">
      <c r="A41" s="46" t="s">
        <v>30</v>
      </c>
      <c r="B41" s="49">
        <v>4280</v>
      </c>
      <c r="C41" s="50" t="s">
        <v>281</v>
      </c>
      <c r="D41" s="51">
        <v>2000</v>
      </c>
      <c r="E41" s="52"/>
      <c r="F41" s="51">
        <v>2000</v>
      </c>
      <c r="G41" s="52"/>
    </row>
    <row r="42" spans="1:7" s="45" customFormat="1" ht="12.75" customHeight="1">
      <c r="A42" s="46" t="s">
        <v>30</v>
      </c>
      <c r="B42" s="49">
        <v>4300</v>
      </c>
      <c r="C42" s="53" t="s">
        <v>25</v>
      </c>
      <c r="D42" s="42">
        <v>66000</v>
      </c>
      <c r="E42" s="43"/>
      <c r="F42" s="42">
        <v>48000</v>
      </c>
      <c r="G42" s="43"/>
    </row>
    <row r="43" spans="1:7" s="45" customFormat="1" ht="12.75" customHeight="1" hidden="1">
      <c r="A43" s="46" t="s">
        <v>30</v>
      </c>
      <c r="B43" s="49">
        <v>4308</v>
      </c>
      <c r="C43" s="53" t="s">
        <v>25</v>
      </c>
      <c r="D43" s="42"/>
      <c r="E43" s="43"/>
      <c r="F43" s="42"/>
      <c r="G43" s="43"/>
    </row>
    <row r="44" spans="1:7" s="45" customFormat="1" ht="12.75" customHeight="1" hidden="1">
      <c r="A44" s="46" t="s">
        <v>30</v>
      </c>
      <c r="B44" s="49">
        <v>4309</v>
      </c>
      <c r="C44" s="53" t="s">
        <v>25</v>
      </c>
      <c r="D44" s="42"/>
      <c r="E44" s="43"/>
      <c r="F44" s="42"/>
      <c r="G44" s="43"/>
    </row>
    <row r="45" spans="1:7" s="45" customFormat="1" ht="12.75" customHeight="1">
      <c r="A45" s="46" t="s">
        <v>30</v>
      </c>
      <c r="B45" s="49">
        <v>4330</v>
      </c>
      <c r="C45" s="53" t="s">
        <v>37</v>
      </c>
      <c r="D45" s="42">
        <v>3000</v>
      </c>
      <c r="E45" s="43"/>
      <c r="F45" s="42"/>
      <c r="G45" s="43"/>
    </row>
    <row r="46" spans="1:7" s="45" customFormat="1" ht="12.75" customHeight="1">
      <c r="A46" s="46" t="s">
        <v>30</v>
      </c>
      <c r="B46" s="49">
        <v>4350</v>
      </c>
      <c r="C46" s="53" t="s">
        <v>40</v>
      </c>
      <c r="D46" s="42">
        <v>2000</v>
      </c>
      <c r="E46" s="43"/>
      <c r="F46" s="42">
        <v>3000</v>
      </c>
      <c r="G46" s="43"/>
    </row>
    <row r="47" spans="1:7" s="45" customFormat="1" ht="12.75" customHeight="1" hidden="1">
      <c r="A47" s="46" t="s">
        <v>30</v>
      </c>
      <c r="B47" s="49">
        <v>4360</v>
      </c>
      <c r="C47" s="53" t="s">
        <v>265</v>
      </c>
      <c r="D47" s="42"/>
      <c r="E47" s="43"/>
      <c r="F47" s="42"/>
      <c r="G47" s="43"/>
    </row>
    <row r="48" spans="1:7" s="45" customFormat="1" ht="12.75" customHeight="1">
      <c r="A48" s="46" t="s">
        <v>30</v>
      </c>
      <c r="B48" s="49">
        <v>4370</v>
      </c>
      <c r="C48" s="53" t="s">
        <v>266</v>
      </c>
      <c r="D48" s="42">
        <v>4000</v>
      </c>
      <c r="E48" s="43"/>
      <c r="F48" s="42">
        <v>7000</v>
      </c>
      <c r="G48" s="43"/>
    </row>
    <row r="49" spans="1:7" s="45" customFormat="1" ht="12.75" customHeight="1" hidden="1">
      <c r="A49" s="46" t="s">
        <v>30</v>
      </c>
      <c r="B49" s="49">
        <v>4390</v>
      </c>
      <c r="C49" s="53" t="s">
        <v>267</v>
      </c>
      <c r="D49" s="42"/>
      <c r="E49" s="43"/>
      <c r="F49" s="42"/>
      <c r="G49" s="43"/>
    </row>
    <row r="50" spans="1:7" s="45" customFormat="1" ht="12.75" customHeight="1" hidden="1">
      <c r="A50" s="46" t="s">
        <v>30</v>
      </c>
      <c r="B50" s="49">
        <v>4400</v>
      </c>
      <c r="C50" s="53" t="s">
        <v>268</v>
      </c>
      <c r="D50" s="42"/>
      <c r="E50" s="43"/>
      <c r="F50" s="42"/>
      <c r="G50" s="43"/>
    </row>
    <row r="51" spans="1:7" s="36" customFormat="1" ht="12.75" customHeight="1">
      <c r="A51" s="46" t="s">
        <v>30</v>
      </c>
      <c r="B51" s="49">
        <v>4410</v>
      </c>
      <c r="C51" s="50" t="s">
        <v>6</v>
      </c>
      <c r="D51" s="51">
        <v>2000</v>
      </c>
      <c r="E51" s="52"/>
      <c r="F51" s="51">
        <v>1500</v>
      </c>
      <c r="G51" s="52"/>
    </row>
    <row r="52" spans="1:7" s="36" customFormat="1" ht="12.75" customHeight="1">
      <c r="A52" s="46" t="s">
        <v>30</v>
      </c>
      <c r="B52" s="49">
        <v>4420</v>
      </c>
      <c r="C52" s="50" t="s">
        <v>7</v>
      </c>
      <c r="D52" s="51">
        <v>2000</v>
      </c>
      <c r="E52" s="52"/>
      <c r="F52" s="51">
        <v>1500</v>
      </c>
      <c r="G52" s="52"/>
    </row>
    <row r="53" spans="1:7" s="45" customFormat="1" ht="12.75" customHeight="1">
      <c r="A53" s="46" t="s">
        <v>30</v>
      </c>
      <c r="B53" s="49">
        <v>4430</v>
      </c>
      <c r="C53" s="53" t="s">
        <v>8</v>
      </c>
      <c r="D53" s="42">
        <v>9000</v>
      </c>
      <c r="E53" s="43"/>
      <c r="F53" s="42">
        <v>500</v>
      </c>
      <c r="G53" s="43"/>
    </row>
    <row r="54" spans="1:7" s="36" customFormat="1" ht="12.75" customHeight="1">
      <c r="A54" s="46" t="s">
        <v>30</v>
      </c>
      <c r="B54" s="49">
        <v>4440</v>
      </c>
      <c r="C54" s="50" t="s">
        <v>26</v>
      </c>
      <c r="D54" s="51">
        <v>85000</v>
      </c>
      <c r="E54" s="52"/>
      <c r="F54" s="51">
        <v>75000</v>
      </c>
      <c r="G54" s="52"/>
    </row>
    <row r="55" spans="1:7" s="36" customFormat="1" ht="12.75" customHeight="1" hidden="1">
      <c r="A55" s="46" t="s">
        <v>30</v>
      </c>
      <c r="B55" s="49">
        <v>4520</v>
      </c>
      <c r="C55" s="94" t="s">
        <v>306</v>
      </c>
      <c r="D55" s="51"/>
      <c r="E55" s="52"/>
      <c r="F55" s="51"/>
      <c r="G55" s="52"/>
    </row>
    <row r="56" spans="1:7" s="36" customFormat="1" ht="12.75" customHeight="1" hidden="1">
      <c r="A56" s="46" t="s">
        <v>30</v>
      </c>
      <c r="B56" s="49">
        <v>4580</v>
      </c>
      <c r="C56" s="50" t="s">
        <v>27</v>
      </c>
      <c r="D56" s="51"/>
      <c r="E56" s="52"/>
      <c r="F56" s="51"/>
      <c r="G56" s="52"/>
    </row>
    <row r="57" spans="1:7" s="36" customFormat="1" ht="12.75" customHeight="1">
      <c r="A57" s="46" t="s">
        <v>30</v>
      </c>
      <c r="B57" s="49">
        <v>4700</v>
      </c>
      <c r="C57" s="54" t="s">
        <v>269</v>
      </c>
      <c r="D57" s="51">
        <v>1000</v>
      </c>
      <c r="E57" s="52"/>
      <c r="F57" s="51">
        <v>1000</v>
      </c>
      <c r="G57" s="52"/>
    </row>
    <row r="58" spans="1:7" s="45" customFormat="1" ht="24.75" customHeight="1" hidden="1">
      <c r="A58" s="39" t="s">
        <v>30</v>
      </c>
      <c r="B58" s="64">
        <v>4740</v>
      </c>
      <c r="C58" s="55" t="s">
        <v>282</v>
      </c>
      <c r="D58" s="42"/>
      <c r="E58" s="43"/>
      <c r="F58" s="42"/>
      <c r="G58" s="43"/>
    </row>
    <row r="59" spans="1:7" s="45" customFormat="1" ht="12.75" customHeight="1" hidden="1">
      <c r="A59" s="46" t="s">
        <v>30</v>
      </c>
      <c r="B59" s="49">
        <v>4750</v>
      </c>
      <c r="C59" s="55" t="s">
        <v>270</v>
      </c>
      <c r="D59" s="42"/>
      <c r="E59" s="43"/>
      <c r="F59" s="42"/>
      <c r="G59" s="43"/>
    </row>
    <row r="60" spans="1:7" s="36" customFormat="1" ht="12.75" customHeight="1" hidden="1">
      <c r="A60" s="46" t="s">
        <v>30</v>
      </c>
      <c r="B60" s="49">
        <v>4810</v>
      </c>
      <c r="C60" s="50" t="s">
        <v>11</v>
      </c>
      <c r="D60" s="51"/>
      <c r="E60" s="52"/>
      <c r="F60" s="51"/>
      <c r="G60" s="52"/>
    </row>
    <row r="61" spans="1:7" s="36" customFormat="1" ht="12.75" customHeight="1" hidden="1">
      <c r="A61" s="46" t="s">
        <v>30</v>
      </c>
      <c r="B61" s="49">
        <v>6050</v>
      </c>
      <c r="C61" s="50" t="s">
        <v>28</v>
      </c>
      <c r="D61" s="51"/>
      <c r="E61" s="52"/>
      <c r="F61" s="51"/>
      <c r="G61" s="52"/>
    </row>
    <row r="62" spans="1:7" s="36" customFormat="1" ht="12.75" customHeight="1" hidden="1">
      <c r="A62" s="46" t="s">
        <v>30</v>
      </c>
      <c r="B62" s="49">
        <v>6058</v>
      </c>
      <c r="C62" s="50" t="s">
        <v>283</v>
      </c>
      <c r="D62" s="51"/>
      <c r="E62" s="52"/>
      <c r="F62" s="51"/>
      <c r="G62" s="52"/>
    </row>
    <row r="63" spans="1:7" s="36" customFormat="1" ht="12.75" customHeight="1" hidden="1">
      <c r="A63" s="46" t="s">
        <v>30</v>
      </c>
      <c r="B63" s="49">
        <v>6059</v>
      </c>
      <c r="C63" s="50" t="s">
        <v>28</v>
      </c>
      <c r="D63" s="51"/>
      <c r="E63" s="52"/>
      <c r="F63" s="51"/>
      <c r="G63" s="52"/>
    </row>
    <row r="64" spans="1:7" s="36" customFormat="1" ht="12.75" customHeight="1">
      <c r="A64" s="46" t="s">
        <v>30</v>
      </c>
      <c r="B64" s="49">
        <v>6060</v>
      </c>
      <c r="C64" s="50" t="s">
        <v>29</v>
      </c>
      <c r="D64" s="51">
        <v>5000</v>
      </c>
      <c r="E64" s="52"/>
      <c r="F64" s="51"/>
      <c r="G64" s="52"/>
    </row>
    <row r="65" spans="1:7" s="36" customFormat="1" ht="12.75" customHeight="1" hidden="1">
      <c r="A65" s="46" t="s">
        <v>30</v>
      </c>
      <c r="B65" s="49">
        <v>6130</v>
      </c>
      <c r="C65" s="50" t="s">
        <v>284</v>
      </c>
      <c r="D65" s="51"/>
      <c r="E65" s="52"/>
      <c r="F65" s="51"/>
      <c r="G65" s="52"/>
    </row>
    <row r="66" spans="1:7" s="45" customFormat="1" ht="37.5" customHeight="1" hidden="1">
      <c r="A66" s="39" t="s">
        <v>30</v>
      </c>
      <c r="B66" s="40">
        <v>6210</v>
      </c>
      <c r="C66" s="41" t="s">
        <v>331</v>
      </c>
      <c r="D66" s="42"/>
      <c r="E66" s="43"/>
      <c r="F66" s="42"/>
      <c r="G66" s="43"/>
    </row>
    <row r="67" spans="1:7" s="45" customFormat="1" ht="37.5" customHeight="1" hidden="1">
      <c r="A67" s="39" t="s">
        <v>30</v>
      </c>
      <c r="B67" s="40">
        <v>6230</v>
      </c>
      <c r="C67" s="41" t="s">
        <v>307</v>
      </c>
      <c r="D67" s="42"/>
      <c r="E67" s="43"/>
      <c r="F67" s="42"/>
      <c r="G67" s="43"/>
    </row>
    <row r="68" spans="1:7" s="45" customFormat="1" ht="37.5" customHeight="1" hidden="1">
      <c r="A68" s="39" t="s">
        <v>30</v>
      </c>
      <c r="B68" s="40">
        <v>6300</v>
      </c>
      <c r="C68" s="41" t="s">
        <v>125</v>
      </c>
      <c r="D68" s="42"/>
      <c r="E68" s="43"/>
      <c r="F68" s="42"/>
      <c r="G68" s="43"/>
    </row>
    <row r="69" spans="1:7" s="45" customFormat="1" ht="37.5" customHeight="1" hidden="1">
      <c r="A69" s="39" t="s">
        <v>30</v>
      </c>
      <c r="B69" s="40">
        <v>6610</v>
      </c>
      <c r="C69" s="41" t="s">
        <v>285</v>
      </c>
      <c r="D69" s="42"/>
      <c r="E69" s="43"/>
      <c r="F69" s="42"/>
      <c r="G69" s="43"/>
    </row>
    <row r="70" spans="1:7" s="45" customFormat="1" ht="37.5" customHeight="1" hidden="1">
      <c r="A70" s="39" t="s">
        <v>30</v>
      </c>
      <c r="B70" s="40">
        <v>6620</v>
      </c>
      <c r="C70" s="41" t="s">
        <v>286</v>
      </c>
      <c r="D70" s="42"/>
      <c r="E70" s="43"/>
      <c r="F70" s="42"/>
      <c r="G70" s="43"/>
    </row>
    <row r="71" spans="1:7" s="45" customFormat="1" ht="37.5" customHeight="1" hidden="1">
      <c r="A71" s="39" t="s">
        <v>30</v>
      </c>
      <c r="B71" s="40">
        <v>6630</v>
      </c>
      <c r="C71" s="41" t="s">
        <v>287</v>
      </c>
      <c r="D71" s="42"/>
      <c r="E71" s="43"/>
      <c r="F71" s="42"/>
      <c r="G71" s="43"/>
    </row>
    <row r="72" spans="1:7" s="36" customFormat="1" ht="12.75" customHeight="1" hidden="1">
      <c r="A72" s="46" t="s">
        <v>30</v>
      </c>
      <c r="B72" s="49">
        <v>8550</v>
      </c>
      <c r="C72" s="50" t="s">
        <v>41</v>
      </c>
      <c r="D72" s="51"/>
      <c r="E72" s="52"/>
      <c r="F72" s="51"/>
      <c r="G72" s="52"/>
    </row>
    <row r="73" spans="1:7" ht="15" customHeight="1">
      <c r="A73" s="56"/>
      <c r="B73" s="56"/>
      <c r="C73" s="57" t="s">
        <v>12</v>
      </c>
      <c r="D73" s="58">
        <f>SUM(D13:D72)</f>
        <v>2725000</v>
      </c>
      <c r="E73" s="58">
        <f>SUM(E13:E72)</f>
        <v>0</v>
      </c>
      <c r="F73" s="58">
        <f>SUM(F13:F72)</f>
        <v>2204500</v>
      </c>
      <c r="G73" s="58">
        <f>SUM(G13:G72)</f>
        <v>0</v>
      </c>
    </row>
  </sheetData>
  <sheetProtection/>
  <mergeCells count="2">
    <mergeCell ref="D10:E10"/>
    <mergeCell ref="F10:G10"/>
  </mergeCells>
  <printOptions/>
  <pageMargins left="0.75" right="0.75" top="1" bottom="1" header="0.5" footer="0.5"/>
  <pageSetup horizontalDpi="360" verticalDpi="360" orientation="portrait" paperSize="9" scale="5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G73"/>
  <sheetViews>
    <sheetView view="pageBreakPreview" zoomScaleSheetLayoutView="100" zoomScalePageLayoutView="0" workbookViewId="0" topLeftCell="A2">
      <selection activeCell="C6" sqref="C6"/>
    </sheetView>
  </sheetViews>
  <sheetFormatPr defaultColWidth="9.00390625" defaultRowHeight="12.75"/>
  <cols>
    <col min="1" max="1" width="3.875" style="60" customWidth="1"/>
    <col min="2" max="2" width="5.25390625" style="60" customWidth="1"/>
    <col min="3" max="3" width="51.375" style="60" customWidth="1"/>
    <col min="4" max="4" width="11.125" style="60" customWidth="1"/>
    <col min="5" max="5" width="10.75390625" style="60" customWidth="1"/>
    <col min="6" max="6" width="11.125" style="60" hidden="1" customWidth="1"/>
    <col min="7" max="7" width="10.75390625" style="60" hidden="1" customWidth="1"/>
    <col min="8" max="8" width="3.375" style="60" customWidth="1"/>
    <col min="9" max="9" width="2.875" style="60" customWidth="1"/>
    <col min="10" max="10" width="3.875" style="60" customWidth="1"/>
    <col min="11" max="16384" width="9.125" style="60" customWidth="1"/>
  </cols>
  <sheetData>
    <row r="1" s="26" customFormat="1" ht="12.75" hidden="1"/>
    <row r="2" s="26" customFormat="1" ht="12.75">
      <c r="D2" s="34" t="str">
        <f>'010.01008'!D2</f>
        <v>Zał. Nr 2d</v>
      </c>
    </row>
    <row r="3" spans="1:3" s="36" customFormat="1" ht="27.75" customHeight="1">
      <c r="A3" s="35" t="str">
        <f>'010.01008'!A3</f>
        <v>Plan wydatków budżetu na 2014 r.</v>
      </c>
      <c r="B3" s="35"/>
      <c r="C3" s="35"/>
    </row>
    <row r="4" spans="4:5" s="36" customFormat="1" ht="12.75">
      <c r="D4" s="37" t="s">
        <v>135</v>
      </c>
      <c r="E4" s="18">
        <f>'801,80110'!E4+1</f>
        <v>32</v>
      </c>
    </row>
    <row r="5" spans="3:5" s="36" customFormat="1" ht="11.25" customHeight="1" hidden="1">
      <c r="C5" s="18"/>
      <c r="E5" s="36" t="s">
        <v>16</v>
      </c>
    </row>
    <row r="7" spans="1:3" s="36" customFormat="1" ht="12.75">
      <c r="A7" s="18" t="s">
        <v>0</v>
      </c>
      <c r="B7" s="18"/>
      <c r="C7" s="36" t="s">
        <v>74</v>
      </c>
    </row>
    <row r="9" spans="1:3" s="36" customFormat="1" ht="12.75">
      <c r="A9" s="18" t="s">
        <v>1</v>
      </c>
      <c r="B9" s="18"/>
      <c r="C9" s="36" t="s">
        <v>77</v>
      </c>
    </row>
    <row r="10" spans="4:7" s="36" customFormat="1" ht="12.75">
      <c r="D10" s="339" t="s">
        <v>15</v>
      </c>
      <c r="E10" s="339"/>
      <c r="F10" s="338" t="s">
        <v>332</v>
      </c>
      <c r="G10" s="338"/>
    </row>
    <row r="11" spans="4:7" s="36" customFormat="1" ht="12.75">
      <c r="D11" s="18" t="s">
        <v>13</v>
      </c>
      <c r="E11" s="97" t="s">
        <v>14</v>
      </c>
      <c r="F11" s="36" t="s">
        <v>13</v>
      </c>
      <c r="G11" s="38" t="s">
        <v>14</v>
      </c>
    </row>
    <row r="13" spans="1:7" s="45" customFormat="1" ht="37.5" customHeight="1" hidden="1">
      <c r="A13" s="39" t="s">
        <v>30</v>
      </c>
      <c r="B13" s="40">
        <v>2310</v>
      </c>
      <c r="C13" s="41" t="s">
        <v>31</v>
      </c>
      <c r="D13" s="42"/>
      <c r="E13" s="43"/>
      <c r="F13" s="42"/>
      <c r="G13" s="43"/>
    </row>
    <row r="14" spans="1:7" s="45" customFormat="1" ht="37.5" customHeight="1" hidden="1">
      <c r="A14" s="39" t="s">
        <v>30</v>
      </c>
      <c r="B14" s="40">
        <v>2320</v>
      </c>
      <c r="C14" s="41" t="s">
        <v>278</v>
      </c>
      <c r="D14" s="42"/>
      <c r="E14" s="43"/>
      <c r="F14" s="42"/>
      <c r="G14" s="43"/>
    </row>
    <row r="15" spans="1:7" s="45" customFormat="1" ht="37.5" customHeight="1" hidden="1">
      <c r="A15" s="39" t="s">
        <v>30</v>
      </c>
      <c r="B15" s="40">
        <v>2330</v>
      </c>
      <c r="C15" s="41" t="s">
        <v>279</v>
      </c>
      <c r="D15" s="42"/>
      <c r="E15" s="43"/>
      <c r="F15" s="42"/>
      <c r="G15" s="43"/>
    </row>
    <row r="16" spans="1:7" s="45" customFormat="1" ht="12.75" customHeight="1" hidden="1">
      <c r="A16" s="46" t="s">
        <v>30</v>
      </c>
      <c r="B16" s="40">
        <v>2480</v>
      </c>
      <c r="C16" s="41" t="s">
        <v>124</v>
      </c>
      <c r="D16" s="42"/>
      <c r="E16" s="43"/>
      <c r="F16" s="42"/>
      <c r="G16" s="43"/>
    </row>
    <row r="17" spans="1:7" s="45" customFormat="1" ht="12.75" customHeight="1" hidden="1">
      <c r="A17" s="46" t="s">
        <v>30</v>
      </c>
      <c r="B17" s="40">
        <v>2560</v>
      </c>
      <c r="C17" s="41" t="s">
        <v>277</v>
      </c>
      <c r="D17" s="42"/>
      <c r="E17" s="43"/>
      <c r="F17" s="42"/>
      <c r="G17" s="43"/>
    </row>
    <row r="18" spans="1:7" s="45" customFormat="1" ht="12.75" customHeight="1" hidden="1">
      <c r="A18" s="46" t="s">
        <v>30</v>
      </c>
      <c r="B18" s="47">
        <v>2650</v>
      </c>
      <c r="C18" s="41" t="s">
        <v>35</v>
      </c>
      <c r="D18" s="42"/>
      <c r="E18" s="43"/>
      <c r="F18" s="42"/>
      <c r="G18" s="43"/>
    </row>
    <row r="19" spans="1:7" s="45" customFormat="1" ht="22.5" customHeight="1" hidden="1">
      <c r="A19" s="46" t="s">
        <v>30</v>
      </c>
      <c r="B19" s="40">
        <v>2710</v>
      </c>
      <c r="C19" s="41" t="s">
        <v>42</v>
      </c>
      <c r="D19" s="42"/>
      <c r="E19" s="43"/>
      <c r="F19" s="42"/>
      <c r="G19" s="43"/>
    </row>
    <row r="20" spans="1:7" s="45" customFormat="1" ht="25.5" customHeight="1" hidden="1">
      <c r="A20" s="39" t="s">
        <v>30</v>
      </c>
      <c r="B20" s="40">
        <v>2820</v>
      </c>
      <c r="C20" s="48" t="s">
        <v>280</v>
      </c>
      <c r="D20" s="42"/>
      <c r="E20" s="43"/>
      <c r="F20" s="42"/>
      <c r="G20" s="43"/>
    </row>
    <row r="21" spans="1:7" s="45" customFormat="1" ht="37.5" customHeight="1" hidden="1">
      <c r="A21" s="39" t="s">
        <v>30</v>
      </c>
      <c r="B21" s="40">
        <v>2830</v>
      </c>
      <c r="C21" s="48" t="s">
        <v>18</v>
      </c>
      <c r="D21" s="42"/>
      <c r="E21" s="43"/>
      <c r="F21" s="42"/>
      <c r="G21" s="43"/>
    </row>
    <row r="22" spans="1:7" s="45" customFormat="1" ht="12.75" customHeight="1" hidden="1">
      <c r="A22" s="46" t="s">
        <v>30</v>
      </c>
      <c r="B22" s="47">
        <v>2850</v>
      </c>
      <c r="C22" s="48" t="s">
        <v>33</v>
      </c>
      <c r="D22" s="42"/>
      <c r="E22" s="43"/>
      <c r="F22" s="42"/>
      <c r="G22" s="43"/>
    </row>
    <row r="23" spans="1:7" s="45" customFormat="1" ht="12.75" customHeight="1" hidden="1">
      <c r="A23" s="46" t="s">
        <v>30</v>
      </c>
      <c r="B23" s="47">
        <v>3000</v>
      </c>
      <c r="C23" s="48" t="s">
        <v>276</v>
      </c>
      <c r="D23" s="42"/>
      <c r="E23" s="43"/>
      <c r="F23" s="42"/>
      <c r="G23" s="43"/>
    </row>
    <row r="24" spans="1:7" s="36" customFormat="1" ht="12.75" customHeight="1" hidden="1">
      <c r="A24" s="46" t="s">
        <v>30</v>
      </c>
      <c r="B24" s="49">
        <v>3020</v>
      </c>
      <c r="C24" s="50" t="s">
        <v>38</v>
      </c>
      <c r="D24" s="51"/>
      <c r="E24" s="52"/>
      <c r="F24" s="51"/>
      <c r="G24" s="52"/>
    </row>
    <row r="25" spans="1:7" s="36" customFormat="1" ht="12.75" customHeight="1" hidden="1">
      <c r="A25" s="46" t="s">
        <v>30</v>
      </c>
      <c r="B25" s="49">
        <v>3030</v>
      </c>
      <c r="C25" s="50" t="s">
        <v>5</v>
      </c>
      <c r="D25" s="51"/>
      <c r="E25" s="52"/>
      <c r="F25" s="51"/>
      <c r="G25" s="52"/>
    </row>
    <row r="26" spans="1:7" s="36" customFormat="1" ht="12.75" customHeight="1" hidden="1">
      <c r="A26" s="46" t="s">
        <v>30</v>
      </c>
      <c r="B26" s="49">
        <v>3110</v>
      </c>
      <c r="C26" s="50" t="s">
        <v>4</v>
      </c>
      <c r="D26" s="51"/>
      <c r="E26" s="52"/>
      <c r="F26" s="51"/>
      <c r="G26" s="52"/>
    </row>
    <row r="27" spans="1:7" s="36" customFormat="1" ht="12.75" customHeight="1" hidden="1">
      <c r="A27" s="46" t="s">
        <v>30</v>
      </c>
      <c r="B27" s="49">
        <v>3240</v>
      </c>
      <c r="C27" s="50" t="s">
        <v>39</v>
      </c>
      <c r="D27" s="51"/>
      <c r="E27" s="52"/>
      <c r="F27" s="51"/>
      <c r="G27" s="52"/>
    </row>
    <row r="28" spans="1:7" s="36" customFormat="1" ht="12.75" customHeight="1">
      <c r="A28" s="46" t="s">
        <v>30</v>
      </c>
      <c r="B28" s="49">
        <v>3260</v>
      </c>
      <c r="C28" s="50" t="s">
        <v>305</v>
      </c>
      <c r="D28" s="51">
        <v>4000</v>
      </c>
      <c r="E28" s="52"/>
      <c r="F28" s="51">
        <v>3000</v>
      </c>
      <c r="G28" s="52"/>
    </row>
    <row r="29" spans="1:7" s="36" customFormat="1" ht="12.75" customHeight="1" hidden="1">
      <c r="A29" s="46" t="s">
        <v>30</v>
      </c>
      <c r="B29" s="49">
        <v>4010</v>
      </c>
      <c r="C29" s="50" t="s">
        <v>2</v>
      </c>
      <c r="D29" s="51"/>
      <c r="E29" s="52"/>
      <c r="F29" s="51"/>
      <c r="G29" s="52"/>
    </row>
    <row r="30" spans="1:7" s="36" customFormat="1" ht="12.75" customHeight="1" hidden="1">
      <c r="A30" s="46" t="s">
        <v>30</v>
      </c>
      <c r="B30" s="49">
        <v>4040</v>
      </c>
      <c r="C30" s="50" t="s">
        <v>3</v>
      </c>
      <c r="D30" s="51"/>
      <c r="E30" s="52"/>
      <c r="F30" s="51"/>
      <c r="G30" s="52"/>
    </row>
    <row r="31" spans="1:7" s="36" customFormat="1" ht="12.75" customHeight="1" hidden="1">
      <c r="A31" s="46" t="s">
        <v>30</v>
      </c>
      <c r="B31" s="49">
        <v>4110</v>
      </c>
      <c r="C31" s="50" t="s">
        <v>9</v>
      </c>
      <c r="D31" s="51"/>
      <c r="E31" s="52"/>
      <c r="F31" s="51"/>
      <c r="G31" s="52"/>
    </row>
    <row r="32" spans="1:7" s="36" customFormat="1" ht="12.75" customHeight="1" hidden="1">
      <c r="A32" s="46" t="s">
        <v>30</v>
      </c>
      <c r="B32" s="49">
        <v>4120</v>
      </c>
      <c r="C32" s="50" t="s">
        <v>10</v>
      </c>
      <c r="D32" s="51"/>
      <c r="E32" s="52"/>
      <c r="F32" s="51"/>
      <c r="G32" s="52"/>
    </row>
    <row r="33" spans="1:7" s="36" customFormat="1" ht="12.75" customHeight="1" hidden="1">
      <c r="A33" s="46" t="s">
        <v>30</v>
      </c>
      <c r="B33" s="49">
        <v>4130</v>
      </c>
      <c r="C33" s="50" t="s">
        <v>19</v>
      </c>
      <c r="D33" s="51"/>
      <c r="E33" s="52"/>
      <c r="F33" s="51"/>
      <c r="G33" s="52"/>
    </row>
    <row r="34" spans="1:7" s="36" customFormat="1" ht="12.75" customHeight="1" hidden="1">
      <c r="A34" s="46" t="s">
        <v>30</v>
      </c>
      <c r="B34" s="49">
        <v>4140</v>
      </c>
      <c r="C34" s="50" t="s">
        <v>32</v>
      </c>
      <c r="D34" s="51"/>
      <c r="E34" s="52"/>
      <c r="F34" s="51"/>
      <c r="G34" s="52"/>
    </row>
    <row r="35" spans="1:7" s="36" customFormat="1" ht="12.75" customHeight="1" hidden="1">
      <c r="A35" s="46" t="s">
        <v>30</v>
      </c>
      <c r="B35" s="49">
        <v>4170</v>
      </c>
      <c r="C35" s="50" t="s">
        <v>36</v>
      </c>
      <c r="D35" s="51"/>
      <c r="E35" s="52"/>
      <c r="F35" s="51"/>
      <c r="G35" s="52"/>
    </row>
    <row r="36" spans="1:7" s="36" customFormat="1" ht="12.75" customHeight="1" hidden="1">
      <c r="A36" s="46" t="s">
        <v>30</v>
      </c>
      <c r="B36" s="49">
        <v>4210</v>
      </c>
      <c r="C36" s="50" t="s">
        <v>20</v>
      </c>
      <c r="D36" s="51"/>
      <c r="E36" s="52"/>
      <c r="F36" s="51"/>
      <c r="G36" s="52"/>
    </row>
    <row r="37" spans="1:7" s="36" customFormat="1" ht="12.75" customHeight="1" hidden="1">
      <c r="A37" s="46" t="s">
        <v>30</v>
      </c>
      <c r="B37" s="49">
        <v>4220</v>
      </c>
      <c r="C37" s="50" t="s">
        <v>21</v>
      </c>
      <c r="D37" s="51"/>
      <c r="E37" s="52"/>
      <c r="F37" s="51"/>
      <c r="G37" s="52"/>
    </row>
    <row r="38" spans="1:7" s="36" customFormat="1" ht="12.75" customHeight="1" hidden="1">
      <c r="A38" s="46" t="s">
        <v>30</v>
      </c>
      <c r="B38" s="49">
        <v>4240</v>
      </c>
      <c r="C38" s="50" t="s">
        <v>22</v>
      </c>
      <c r="D38" s="51"/>
      <c r="E38" s="52"/>
      <c r="F38" s="51"/>
      <c r="G38" s="52"/>
    </row>
    <row r="39" spans="1:7" s="36" customFormat="1" ht="12.75" customHeight="1" hidden="1">
      <c r="A39" s="46" t="s">
        <v>30</v>
      </c>
      <c r="B39" s="49">
        <v>4260</v>
      </c>
      <c r="C39" s="50" t="s">
        <v>23</v>
      </c>
      <c r="D39" s="51"/>
      <c r="E39" s="52"/>
      <c r="F39" s="51"/>
      <c r="G39" s="52"/>
    </row>
    <row r="40" spans="1:7" s="36" customFormat="1" ht="12.75" customHeight="1" hidden="1">
      <c r="A40" s="46" t="s">
        <v>30</v>
      </c>
      <c r="B40" s="49">
        <v>4270</v>
      </c>
      <c r="C40" s="50" t="s">
        <v>24</v>
      </c>
      <c r="D40" s="51"/>
      <c r="E40" s="52"/>
      <c r="F40" s="51"/>
      <c r="G40" s="52"/>
    </row>
    <row r="41" spans="1:7" s="36" customFormat="1" ht="12.75" customHeight="1" hidden="1">
      <c r="A41" s="46" t="s">
        <v>30</v>
      </c>
      <c r="B41" s="49">
        <v>4280</v>
      </c>
      <c r="C41" s="50" t="s">
        <v>281</v>
      </c>
      <c r="D41" s="51"/>
      <c r="E41" s="52"/>
      <c r="F41" s="51"/>
      <c r="G41" s="52"/>
    </row>
    <row r="42" spans="1:7" s="45" customFormat="1" ht="12.75" customHeight="1">
      <c r="A42" s="46" t="s">
        <v>30</v>
      </c>
      <c r="B42" s="49">
        <v>4300</v>
      </c>
      <c r="C42" s="53" t="s">
        <v>25</v>
      </c>
      <c r="D42" s="42">
        <v>260000</v>
      </c>
      <c r="E42" s="43"/>
      <c r="F42" s="42">
        <v>500000</v>
      </c>
      <c r="G42" s="43"/>
    </row>
    <row r="43" spans="1:7" s="45" customFormat="1" ht="12.75" customHeight="1" hidden="1">
      <c r="A43" s="46" t="s">
        <v>30</v>
      </c>
      <c r="B43" s="49">
        <v>4308</v>
      </c>
      <c r="C43" s="53" t="s">
        <v>25</v>
      </c>
      <c r="D43" s="42"/>
      <c r="E43" s="43"/>
      <c r="F43" s="42"/>
      <c r="G43" s="43"/>
    </row>
    <row r="44" spans="1:7" s="45" customFormat="1" ht="12.75" customHeight="1" hidden="1">
      <c r="A44" s="46" t="s">
        <v>30</v>
      </c>
      <c r="B44" s="49">
        <v>4309</v>
      </c>
      <c r="C44" s="53" t="s">
        <v>25</v>
      </c>
      <c r="D44" s="42"/>
      <c r="E44" s="43"/>
      <c r="F44" s="42"/>
      <c r="G44" s="43"/>
    </row>
    <row r="45" spans="1:7" s="45" customFormat="1" ht="12.75" customHeight="1" hidden="1">
      <c r="A45" s="46" t="s">
        <v>30</v>
      </c>
      <c r="B45" s="49">
        <v>4330</v>
      </c>
      <c r="C45" s="53" t="s">
        <v>37</v>
      </c>
      <c r="D45" s="42"/>
      <c r="E45" s="43"/>
      <c r="F45" s="42"/>
      <c r="G45" s="43"/>
    </row>
    <row r="46" spans="1:7" s="45" customFormat="1" ht="12.75" customHeight="1" hidden="1">
      <c r="A46" s="46" t="s">
        <v>30</v>
      </c>
      <c r="B46" s="49">
        <v>4350</v>
      </c>
      <c r="C46" s="53" t="s">
        <v>40</v>
      </c>
      <c r="D46" s="42"/>
      <c r="E46" s="43"/>
      <c r="F46" s="42"/>
      <c r="G46" s="43"/>
    </row>
    <row r="47" spans="1:7" s="45" customFormat="1" ht="12.75" customHeight="1" hidden="1">
      <c r="A47" s="46" t="s">
        <v>30</v>
      </c>
      <c r="B47" s="49">
        <v>4360</v>
      </c>
      <c r="C47" s="53" t="s">
        <v>265</v>
      </c>
      <c r="D47" s="42"/>
      <c r="E47" s="43"/>
      <c r="F47" s="42"/>
      <c r="G47" s="43"/>
    </row>
    <row r="48" spans="1:7" s="45" customFormat="1" ht="12.75" customHeight="1" hidden="1">
      <c r="A48" s="46" t="s">
        <v>30</v>
      </c>
      <c r="B48" s="49">
        <v>4370</v>
      </c>
      <c r="C48" s="53" t="s">
        <v>266</v>
      </c>
      <c r="D48" s="42"/>
      <c r="E48" s="43"/>
      <c r="F48" s="42"/>
      <c r="G48" s="43"/>
    </row>
    <row r="49" spans="1:7" s="45" customFormat="1" ht="12.75" customHeight="1" hidden="1">
      <c r="A49" s="46" t="s">
        <v>30</v>
      </c>
      <c r="B49" s="49">
        <v>4390</v>
      </c>
      <c r="C49" s="53" t="s">
        <v>267</v>
      </c>
      <c r="D49" s="42"/>
      <c r="E49" s="43"/>
      <c r="F49" s="42"/>
      <c r="G49" s="43"/>
    </row>
    <row r="50" spans="1:7" s="45" customFormat="1" ht="12.75" customHeight="1" hidden="1">
      <c r="A50" s="46" t="s">
        <v>30</v>
      </c>
      <c r="B50" s="49">
        <v>4400</v>
      </c>
      <c r="C50" s="53" t="s">
        <v>268</v>
      </c>
      <c r="D50" s="42"/>
      <c r="E50" s="43"/>
      <c r="F50" s="42"/>
      <c r="G50" s="43"/>
    </row>
    <row r="51" spans="1:7" s="36" customFormat="1" ht="12.75" customHeight="1" hidden="1">
      <c r="A51" s="46" t="s">
        <v>30</v>
      </c>
      <c r="B51" s="49">
        <v>4410</v>
      </c>
      <c r="C51" s="50" t="s">
        <v>6</v>
      </c>
      <c r="D51" s="51"/>
      <c r="E51" s="52"/>
      <c r="F51" s="51"/>
      <c r="G51" s="52"/>
    </row>
    <row r="52" spans="1:7" s="36" customFormat="1" ht="12.75" customHeight="1" hidden="1">
      <c r="A52" s="46" t="s">
        <v>30</v>
      </c>
      <c r="B52" s="49">
        <v>4420</v>
      </c>
      <c r="C52" s="50" t="s">
        <v>7</v>
      </c>
      <c r="D52" s="51"/>
      <c r="E52" s="52"/>
      <c r="F52" s="51"/>
      <c r="G52" s="52"/>
    </row>
    <row r="53" spans="1:7" s="45" customFormat="1" ht="12.75" customHeight="1" hidden="1">
      <c r="A53" s="46" t="s">
        <v>30</v>
      </c>
      <c r="B53" s="49">
        <v>4430</v>
      </c>
      <c r="C53" s="53" t="s">
        <v>8</v>
      </c>
      <c r="D53" s="42"/>
      <c r="E53" s="43"/>
      <c r="F53" s="42"/>
      <c r="G53" s="43"/>
    </row>
    <row r="54" spans="1:7" s="36" customFormat="1" ht="12.75" customHeight="1" hidden="1">
      <c r="A54" s="46" t="s">
        <v>30</v>
      </c>
      <c r="B54" s="49">
        <v>4440</v>
      </c>
      <c r="C54" s="50" t="s">
        <v>26</v>
      </c>
      <c r="D54" s="51"/>
      <c r="E54" s="52"/>
      <c r="F54" s="51"/>
      <c r="G54" s="52"/>
    </row>
    <row r="55" spans="1:7" s="36" customFormat="1" ht="12.75" customHeight="1" hidden="1">
      <c r="A55" s="46" t="s">
        <v>30</v>
      </c>
      <c r="B55" s="49">
        <v>4520</v>
      </c>
      <c r="C55" s="94" t="s">
        <v>306</v>
      </c>
      <c r="D55" s="51"/>
      <c r="E55" s="52"/>
      <c r="F55" s="51"/>
      <c r="G55" s="52"/>
    </row>
    <row r="56" spans="1:7" s="36" customFormat="1" ht="12.75" customHeight="1" hidden="1">
      <c r="A56" s="46" t="s">
        <v>30</v>
      </c>
      <c r="B56" s="49">
        <v>4580</v>
      </c>
      <c r="C56" s="50" t="s">
        <v>27</v>
      </c>
      <c r="D56" s="51"/>
      <c r="E56" s="52"/>
      <c r="F56" s="51"/>
      <c r="G56" s="52"/>
    </row>
    <row r="57" spans="1:7" s="36" customFormat="1" ht="12.75" customHeight="1" hidden="1">
      <c r="A57" s="46" t="s">
        <v>30</v>
      </c>
      <c r="B57" s="49">
        <v>4700</v>
      </c>
      <c r="C57" s="54" t="s">
        <v>269</v>
      </c>
      <c r="D57" s="51"/>
      <c r="E57" s="52"/>
      <c r="F57" s="51"/>
      <c r="G57" s="52"/>
    </row>
    <row r="58" spans="1:7" s="45" customFormat="1" ht="24.75" customHeight="1" hidden="1">
      <c r="A58" s="39" t="s">
        <v>30</v>
      </c>
      <c r="B58" s="64">
        <v>4740</v>
      </c>
      <c r="C58" s="55" t="s">
        <v>282</v>
      </c>
      <c r="D58" s="42"/>
      <c r="E58" s="43"/>
      <c r="F58" s="42"/>
      <c r="G58" s="43"/>
    </row>
    <row r="59" spans="1:7" s="45" customFormat="1" ht="12.75" customHeight="1" hidden="1">
      <c r="A59" s="46" t="s">
        <v>30</v>
      </c>
      <c r="B59" s="49">
        <v>4750</v>
      </c>
      <c r="C59" s="55" t="s">
        <v>270</v>
      </c>
      <c r="D59" s="42"/>
      <c r="E59" s="43"/>
      <c r="F59" s="42"/>
      <c r="G59" s="43"/>
    </row>
    <row r="60" spans="1:7" s="36" customFormat="1" ht="12.75" customHeight="1" hidden="1">
      <c r="A60" s="46" t="s">
        <v>30</v>
      </c>
      <c r="B60" s="49">
        <v>4810</v>
      </c>
      <c r="C60" s="50" t="s">
        <v>11</v>
      </c>
      <c r="D60" s="51"/>
      <c r="E60" s="52"/>
      <c r="F60" s="51"/>
      <c r="G60" s="52"/>
    </row>
    <row r="61" spans="1:7" s="36" customFormat="1" ht="12.75" customHeight="1" hidden="1">
      <c r="A61" s="46" t="s">
        <v>30</v>
      </c>
      <c r="B61" s="49">
        <v>6050</v>
      </c>
      <c r="C61" s="50" t="s">
        <v>28</v>
      </c>
      <c r="D61" s="51"/>
      <c r="E61" s="52"/>
      <c r="F61" s="51"/>
      <c r="G61" s="52"/>
    </row>
    <row r="62" spans="1:7" s="36" customFormat="1" ht="12.75" customHeight="1" hidden="1">
      <c r="A62" s="46" t="s">
        <v>30</v>
      </c>
      <c r="B62" s="49">
        <v>6058</v>
      </c>
      <c r="C62" s="50" t="s">
        <v>283</v>
      </c>
      <c r="D62" s="51"/>
      <c r="E62" s="52"/>
      <c r="F62" s="51"/>
      <c r="G62" s="52"/>
    </row>
    <row r="63" spans="1:7" s="36" customFormat="1" ht="12.75" customHeight="1" hidden="1">
      <c r="A63" s="46" t="s">
        <v>30</v>
      </c>
      <c r="B63" s="49">
        <v>6059</v>
      </c>
      <c r="C63" s="50" t="s">
        <v>28</v>
      </c>
      <c r="D63" s="51"/>
      <c r="E63" s="52"/>
      <c r="F63" s="51"/>
      <c r="G63" s="52"/>
    </row>
    <row r="64" spans="1:7" s="36" customFormat="1" ht="12.75" customHeight="1" hidden="1">
      <c r="A64" s="46" t="s">
        <v>30</v>
      </c>
      <c r="B64" s="49">
        <v>6060</v>
      </c>
      <c r="C64" s="50" t="s">
        <v>29</v>
      </c>
      <c r="D64" s="51"/>
      <c r="E64" s="52"/>
      <c r="F64" s="51"/>
      <c r="G64" s="52"/>
    </row>
    <row r="65" spans="1:7" s="36" customFormat="1" ht="12.75" customHeight="1" hidden="1">
      <c r="A65" s="46" t="s">
        <v>30</v>
      </c>
      <c r="B65" s="49">
        <v>6130</v>
      </c>
      <c r="C65" s="50" t="s">
        <v>284</v>
      </c>
      <c r="D65" s="51"/>
      <c r="E65" s="52"/>
      <c r="F65" s="51"/>
      <c r="G65" s="52"/>
    </row>
    <row r="66" spans="1:7" s="45" customFormat="1" ht="37.5" customHeight="1" hidden="1">
      <c r="A66" s="39" t="s">
        <v>30</v>
      </c>
      <c r="B66" s="40">
        <v>6210</v>
      </c>
      <c r="C66" s="41" t="s">
        <v>331</v>
      </c>
      <c r="D66" s="42"/>
      <c r="E66" s="43"/>
      <c r="F66" s="42"/>
      <c r="G66" s="43"/>
    </row>
    <row r="67" spans="1:7" s="45" customFormat="1" ht="37.5" customHeight="1" hidden="1">
      <c r="A67" s="39" t="s">
        <v>30</v>
      </c>
      <c r="B67" s="40">
        <v>6230</v>
      </c>
      <c r="C67" s="41" t="s">
        <v>307</v>
      </c>
      <c r="D67" s="42"/>
      <c r="E67" s="43"/>
      <c r="F67" s="42"/>
      <c r="G67" s="43"/>
    </row>
    <row r="68" spans="1:7" s="45" customFormat="1" ht="37.5" customHeight="1" hidden="1">
      <c r="A68" s="39" t="s">
        <v>30</v>
      </c>
      <c r="B68" s="40">
        <v>6300</v>
      </c>
      <c r="C68" s="41" t="s">
        <v>125</v>
      </c>
      <c r="D68" s="42"/>
      <c r="E68" s="43"/>
      <c r="F68" s="42"/>
      <c r="G68" s="43"/>
    </row>
    <row r="69" spans="1:7" s="45" customFormat="1" ht="37.5" customHeight="1" hidden="1">
      <c r="A69" s="39" t="s">
        <v>30</v>
      </c>
      <c r="B69" s="40">
        <v>6610</v>
      </c>
      <c r="C69" s="41" t="s">
        <v>285</v>
      </c>
      <c r="D69" s="42"/>
      <c r="E69" s="43"/>
      <c r="F69" s="42"/>
      <c r="G69" s="43"/>
    </row>
    <row r="70" spans="1:7" s="45" customFormat="1" ht="37.5" customHeight="1" hidden="1">
      <c r="A70" s="39" t="s">
        <v>30</v>
      </c>
      <c r="B70" s="40">
        <v>6620</v>
      </c>
      <c r="C70" s="41" t="s">
        <v>286</v>
      </c>
      <c r="D70" s="42"/>
      <c r="E70" s="43"/>
      <c r="F70" s="42"/>
      <c r="G70" s="43"/>
    </row>
    <row r="71" spans="1:7" s="45" customFormat="1" ht="37.5" customHeight="1" hidden="1">
      <c r="A71" s="39" t="s">
        <v>30</v>
      </c>
      <c r="B71" s="40">
        <v>6630</v>
      </c>
      <c r="C71" s="41" t="s">
        <v>287</v>
      </c>
      <c r="D71" s="42"/>
      <c r="E71" s="43"/>
      <c r="F71" s="42"/>
      <c r="G71" s="43"/>
    </row>
    <row r="72" spans="1:7" s="36" customFormat="1" ht="12.75" customHeight="1" hidden="1">
      <c r="A72" s="46" t="s">
        <v>30</v>
      </c>
      <c r="B72" s="49">
        <v>8550</v>
      </c>
      <c r="C72" s="50" t="s">
        <v>41</v>
      </c>
      <c r="D72" s="51"/>
      <c r="E72" s="52"/>
      <c r="F72" s="51"/>
      <c r="G72" s="52"/>
    </row>
    <row r="73" spans="1:7" ht="15" customHeight="1">
      <c r="A73" s="56"/>
      <c r="B73" s="56"/>
      <c r="C73" s="57" t="s">
        <v>12</v>
      </c>
      <c r="D73" s="58">
        <f>SUM(D13:D72)</f>
        <v>264000</v>
      </c>
      <c r="E73" s="58">
        <f>SUM(E13:E72)</f>
        <v>0</v>
      </c>
      <c r="F73" s="58">
        <f>SUM(F13:F72)</f>
        <v>503000</v>
      </c>
      <c r="G73" s="58">
        <f>SUM(G13:G72)</f>
        <v>0</v>
      </c>
    </row>
  </sheetData>
  <sheetProtection/>
  <mergeCells count="2">
    <mergeCell ref="D10:E10"/>
    <mergeCell ref="F10:G10"/>
  </mergeCells>
  <printOptions/>
  <pageMargins left="0.75" right="0.75" top="1" bottom="1" header="0.5" footer="0.5"/>
  <pageSetup horizontalDpi="360" verticalDpi="360" orientation="portrait" paperSize="9" scale="5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G73"/>
  <sheetViews>
    <sheetView view="pageBreakPreview" zoomScaleSheetLayoutView="100" zoomScalePageLayoutView="0" workbookViewId="0" topLeftCell="A2">
      <selection activeCell="K40" sqref="K40"/>
    </sheetView>
  </sheetViews>
  <sheetFormatPr defaultColWidth="9.00390625" defaultRowHeight="12.75"/>
  <cols>
    <col min="1" max="1" width="3.875" style="60" customWidth="1"/>
    <col min="2" max="2" width="5.25390625" style="60" customWidth="1"/>
    <col min="3" max="3" width="51.375" style="60" customWidth="1"/>
    <col min="4" max="4" width="11.125" style="60" customWidth="1"/>
    <col min="5" max="5" width="10.75390625" style="60" customWidth="1"/>
    <col min="6" max="6" width="11.125" style="60" hidden="1" customWidth="1"/>
    <col min="7" max="7" width="10.75390625" style="60" hidden="1" customWidth="1"/>
    <col min="8" max="8" width="3.375" style="60" customWidth="1"/>
    <col min="9" max="9" width="2.875" style="60" customWidth="1"/>
    <col min="10" max="10" width="3.875" style="60" customWidth="1"/>
    <col min="11" max="16384" width="9.125" style="60" customWidth="1"/>
  </cols>
  <sheetData>
    <row r="1" s="26" customFormat="1" ht="12.75" hidden="1"/>
    <row r="2" s="26" customFormat="1" ht="12.75">
      <c r="D2" s="34" t="str">
        <f>'010.01008'!D2</f>
        <v>Zał. Nr 2d</v>
      </c>
    </row>
    <row r="3" spans="1:3" s="36" customFormat="1" ht="27.75" customHeight="1">
      <c r="A3" s="35" t="str">
        <f>'010.01008'!A3</f>
        <v>Plan wydatków budżetu na 2014 r.</v>
      </c>
      <c r="B3" s="35"/>
      <c r="C3" s="35"/>
    </row>
    <row r="4" spans="4:5" s="36" customFormat="1" ht="12.75">
      <c r="D4" s="37" t="s">
        <v>135</v>
      </c>
      <c r="E4" s="36">
        <f>'801,80113'!E4+1</f>
        <v>33</v>
      </c>
    </row>
    <row r="5" spans="3:5" s="36" customFormat="1" ht="11.25" customHeight="1" hidden="1">
      <c r="C5" s="18"/>
      <c r="E5" s="36" t="s">
        <v>16</v>
      </c>
    </row>
    <row r="7" spans="1:3" s="36" customFormat="1" ht="12.75">
      <c r="A7" s="18" t="s">
        <v>0</v>
      </c>
      <c r="B7" s="18"/>
      <c r="C7" s="36" t="s">
        <v>74</v>
      </c>
    </row>
    <row r="9" spans="1:3" s="36" customFormat="1" ht="12.75">
      <c r="A9" s="18" t="s">
        <v>1</v>
      </c>
      <c r="B9" s="18"/>
      <c r="C9" s="36" t="s">
        <v>78</v>
      </c>
    </row>
    <row r="10" spans="4:7" s="36" customFormat="1" ht="12.75">
      <c r="D10" s="339" t="s">
        <v>15</v>
      </c>
      <c r="E10" s="339"/>
      <c r="F10" s="338" t="s">
        <v>332</v>
      </c>
      <c r="G10" s="338"/>
    </row>
    <row r="11" spans="4:7" s="36" customFormat="1" ht="12.75">
      <c r="D11" s="18" t="s">
        <v>13</v>
      </c>
      <c r="E11" s="97" t="s">
        <v>14</v>
      </c>
      <c r="F11" s="36" t="s">
        <v>13</v>
      </c>
      <c r="G11" s="38" t="s">
        <v>14</v>
      </c>
    </row>
    <row r="13" spans="1:7" s="45" customFormat="1" ht="37.5" customHeight="1" hidden="1">
      <c r="A13" s="39" t="s">
        <v>30</v>
      </c>
      <c r="B13" s="40">
        <v>2310</v>
      </c>
      <c r="C13" s="41" t="s">
        <v>31</v>
      </c>
      <c r="D13" s="42"/>
      <c r="E13" s="43"/>
      <c r="F13" s="42"/>
      <c r="G13" s="43"/>
    </row>
    <row r="14" spans="1:7" s="45" customFormat="1" ht="37.5" customHeight="1" hidden="1">
      <c r="A14" s="39" t="s">
        <v>30</v>
      </c>
      <c r="B14" s="40">
        <v>2320</v>
      </c>
      <c r="C14" s="41" t="s">
        <v>278</v>
      </c>
      <c r="D14" s="42"/>
      <c r="E14" s="43"/>
      <c r="F14" s="42"/>
      <c r="G14" s="43"/>
    </row>
    <row r="15" spans="1:7" s="45" customFormat="1" ht="37.5" customHeight="1" hidden="1">
      <c r="A15" s="39" t="s">
        <v>30</v>
      </c>
      <c r="B15" s="40">
        <v>2330</v>
      </c>
      <c r="C15" s="41" t="s">
        <v>279</v>
      </c>
      <c r="D15" s="42"/>
      <c r="E15" s="43"/>
      <c r="F15" s="42"/>
      <c r="G15" s="43"/>
    </row>
    <row r="16" spans="1:7" s="45" customFormat="1" ht="12.75" customHeight="1" hidden="1">
      <c r="A16" s="46" t="s">
        <v>30</v>
      </c>
      <c r="B16" s="40">
        <v>2480</v>
      </c>
      <c r="C16" s="41" t="s">
        <v>124</v>
      </c>
      <c r="D16" s="42"/>
      <c r="E16" s="43"/>
      <c r="F16" s="42"/>
      <c r="G16" s="43"/>
    </row>
    <row r="17" spans="1:7" s="45" customFormat="1" ht="12.75" customHeight="1" hidden="1">
      <c r="A17" s="46" t="s">
        <v>30</v>
      </c>
      <c r="B17" s="40">
        <v>2560</v>
      </c>
      <c r="C17" s="41" t="s">
        <v>277</v>
      </c>
      <c r="D17" s="42"/>
      <c r="E17" s="43"/>
      <c r="F17" s="42"/>
      <c r="G17" s="43"/>
    </row>
    <row r="18" spans="1:7" s="45" customFormat="1" ht="12.75" customHeight="1" hidden="1">
      <c r="A18" s="46" t="s">
        <v>30</v>
      </c>
      <c r="B18" s="47">
        <v>2650</v>
      </c>
      <c r="C18" s="41" t="s">
        <v>35</v>
      </c>
      <c r="D18" s="42"/>
      <c r="E18" s="43"/>
      <c r="F18" s="42"/>
      <c r="G18" s="43"/>
    </row>
    <row r="19" spans="1:7" s="45" customFormat="1" ht="22.5" customHeight="1" hidden="1">
      <c r="A19" s="46" t="s">
        <v>30</v>
      </c>
      <c r="B19" s="40">
        <v>2710</v>
      </c>
      <c r="C19" s="41" t="s">
        <v>42</v>
      </c>
      <c r="D19" s="42"/>
      <c r="E19" s="43"/>
      <c r="F19" s="42"/>
      <c r="G19" s="43"/>
    </row>
    <row r="20" spans="1:7" s="45" customFormat="1" ht="25.5" customHeight="1" hidden="1">
      <c r="A20" s="39" t="s">
        <v>30</v>
      </c>
      <c r="B20" s="40">
        <v>2820</v>
      </c>
      <c r="C20" s="48" t="s">
        <v>280</v>
      </c>
      <c r="D20" s="42"/>
      <c r="E20" s="43"/>
      <c r="F20" s="42"/>
      <c r="G20" s="43"/>
    </row>
    <row r="21" spans="1:7" s="45" customFormat="1" ht="37.5" customHeight="1" hidden="1">
      <c r="A21" s="39" t="s">
        <v>30</v>
      </c>
      <c r="B21" s="40">
        <v>2830</v>
      </c>
      <c r="C21" s="48" t="s">
        <v>18</v>
      </c>
      <c r="D21" s="42"/>
      <c r="E21" s="43"/>
      <c r="F21" s="42"/>
      <c r="G21" s="43"/>
    </row>
    <row r="22" spans="1:7" s="45" customFormat="1" ht="12.75" customHeight="1" hidden="1">
      <c r="A22" s="46" t="s">
        <v>30</v>
      </c>
      <c r="B22" s="47">
        <v>2850</v>
      </c>
      <c r="C22" s="48" t="s">
        <v>33</v>
      </c>
      <c r="D22" s="42"/>
      <c r="E22" s="43"/>
      <c r="F22" s="42"/>
      <c r="G22" s="43"/>
    </row>
    <row r="23" spans="1:7" s="45" customFormat="1" ht="12.75" customHeight="1" hidden="1">
      <c r="A23" s="46" t="s">
        <v>30</v>
      </c>
      <c r="B23" s="47">
        <v>3000</v>
      </c>
      <c r="C23" s="48" t="s">
        <v>276</v>
      </c>
      <c r="D23" s="42"/>
      <c r="E23" s="43"/>
      <c r="F23" s="42"/>
      <c r="G23" s="43"/>
    </row>
    <row r="24" spans="1:7" s="36" customFormat="1" ht="12.75" customHeight="1">
      <c r="A24" s="46" t="s">
        <v>30</v>
      </c>
      <c r="B24" s="49">
        <v>3020</v>
      </c>
      <c r="C24" s="50" t="s">
        <v>38</v>
      </c>
      <c r="D24" s="51">
        <v>1800</v>
      </c>
      <c r="E24" s="52"/>
      <c r="F24" s="51">
        <v>100</v>
      </c>
      <c r="G24" s="52"/>
    </row>
    <row r="25" spans="1:7" s="36" customFormat="1" ht="12.75" customHeight="1" hidden="1">
      <c r="A25" s="46" t="s">
        <v>30</v>
      </c>
      <c r="B25" s="49">
        <v>3030</v>
      </c>
      <c r="C25" s="50" t="s">
        <v>5</v>
      </c>
      <c r="D25" s="51"/>
      <c r="E25" s="52"/>
      <c r="F25" s="51"/>
      <c r="G25" s="52"/>
    </row>
    <row r="26" spans="1:7" s="36" customFormat="1" ht="12.75" customHeight="1" hidden="1">
      <c r="A26" s="46" t="s">
        <v>30</v>
      </c>
      <c r="B26" s="49">
        <v>3110</v>
      </c>
      <c r="C26" s="50" t="s">
        <v>4</v>
      </c>
      <c r="D26" s="51"/>
      <c r="E26" s="52"/>
      <c r="F26" s="51"/>
      <c r="G26" s="52"/>
    </row>
    <row r="27" spans="1:7" s="36" customFormat="1" ht="12.75" customHeight="1" hidden="1">
      <c r="A27" s="46" t="s">
        <v>30</v>
      </c>
      <c r="B27" s="49">
        <v>3240</v>
      </c>
      <c r="C27" s="50" t="s">
        <v>39</v>
      </c>
      <c r="D27" s="51"/>
      <c r="E27" s="52"/>
      <c r="F27" s="51"/>
      <c r="G27" s="52"/>
    </row>
    <row r="28" spans="1:7" s="36" customFormat="1" ht="12.75" customHeight="1" hidden="1">
      <c r="A28" s="46" t="s">
        <v>30</v>
      </c>
      <c r="B28" s="49">
        <v>3260</v>
      </c>
      <c r="C28" s="50" t="s">
        <v>305</v>
      </c>
      <c r="D28" s="51"/>
      <c r="E28" s="52"/>
      <c r="F28" s="51"/>
      <c r="G28" s="52"/>
    </row>
    <row r="29" spans="1:7" s="36" customFormat="1" ht="12.75" customHeight="1">
      <c r="A29" s="46" t="s">
        <v>30</v>
      </c>
      <c r="B29" s="49">
        <v>4010</v>
      </c>
      <c r="C29" s="50" t="s">
        <v>2</v>
      </c>
      <c r="D29" s="51">
        <v>305000</v>
      </c>
      <c r="E29" s="52"/>
      <c r="F29" s="51">
        <v>240000</v>
      </c>
      <c r="G29" s="52"/>
    </row>
    <row r="30" spans="1:7" s="36" customFormat="1" ht="12.75" customHeight="1">
      <c r="A30" s="46" t="s">
        <v>30</v>
      </c>
      <c r="B30" s="49">
        <v>4040</v>
      </c>
      <c r="C30" s="50" t="s">
        <v>3</v>
      </c>
      <c r="D30" s="51">
        <v>26500</v>
      </c>
      <c r="E30" s="52"/>
      <c r="F30" s="51">
        <v>21000</v>
      </c>
      <c r="G30" s="52"/>
    </row>
    <row r="31" spans="1:7" s="36" customFormat="1" ht="12.75" customHeight="1">
      <c r="A31" s="46" t="s">
        <v>30</v>
      </c>
      <c r="B31" s="49">
        <v>4110</v>
      </c>
      <c r="C31" s="50" t="s">
        <v>9</v>
      </c>
      <c r="D31" s="51">
        <v>60000</v>
      </c>
      <c r="E31" s="52"/>
      <c r="F31" s="51">
        <v>40000</v>
      </c>
      <c r="G31" s="52"/>
    </row>
    <row r="32" spans="1:7" s="36" customFormat="1" ht="12.75" customHeight="1">
      <c r="A32" s="46" t="s">
        <v>30</v>
      </c>
      <c r="B32" s="49">
        <v>4120</v>
      </c>
      <c r="C32" s="50" t="s">
        <v>10</v>
      </c>
      <c r="D32" s="51">
        <v>9000</v>
      </c>
      <c r="E32" s="52"/>
      <c r="F32" s="51">
        <v>6600</v>
      </c>
      <c r="G32" s="52"/>
    </row>
    <row r="33" spans="1:7" s="36" customFormat="1" ht="12.75" customHeight="1" hidden="1">
      <c r="A33" s="46" t="s">
        <v>30</v>
      </c>
      <c r="B33" s="49">
        <v>4130</v>
      </c>
      <c r="C33" s="50" t="s">
        <v>19</v>
      </c>
      <c r="D33" s="51"/>
      <c r="E33" s="52"/>
      <c r="F33" s="51"/>
      <c r="G33" s="52"/>
    </row>
    <row r="34" spans="1:7" s="36" customFormat="1" ht="12.75" customHeight="1" hidden="1">
      <c r="A34" s="46" t="s">
        <v>30</v>
      </c>
      <c r="B34" s="49">
        <v>4140</v>
      </c>
      <c r="C34" s="50" t="s">
        <v>32</v>
      </c>
      <c r="D34" s="51"/>
      <c r="E34" s="52"/>
      <c r="F34" s="51"/>
      <c r="G34" s="52"/>
    </row>
    <row r="35" spans="1:7" s="36" customFormat="1" ht="12.75" customHeight="1">
      <c r="A35" s="46" t="s">
        <v>30</v>
      </c>
      <c r="B35" s="49">
        <v>4170</v>
      </c>
      <c r="C35" s="50" t="s">
        <v>36</v>
      </c>
      <c r="D35" s="332">
        <v>36000</v>
      </c>
      <c r="E35" s="52"/>
      <c r="F35" s="51">
        <v>600</v>
      </c>
      <c r="G35" s="52"/>
    </row>
    <row r="36" spans="1:7" s="36" customFormat="1" ht="12.75" customHeight="1">
      <c r="A36" s="46" t="s">
        <v>30</v>
      </c>
      <c r="B36" s="49">
        <v>4210</v>
      </c>
      <c r="C36" s="50" t="s">
        <v>20</v>
      </c>
      <c r="D36" s="51">
        <v>50000</v>
      </c>
      <c r="E36" s="52"/>
      <c r="F36" s="51">
        <v>31500</v>
      </c>
      <c r="G36" s="52"/>
    </row>
    <row r="37" spans="1:7" s="36" customFormat="1" ht="12.75" customHeight="1" hidden="1">
      <c r="A37" s="46" t="s">
        <v>30</v>
      </c>
      <c r="B37" s="49">
        <v>4220</v>
      </c>
      <c r="C37" s="50" t="s">
        <v>21</v>
      </c>
      <c r="D37" s="51"/>
      <c r="E37" s="52"/>
      <c r="F37" s="51"/>
      <c r="G37" s="52"/>
    </row>
    <row r="38" spans="1:7" s="36" customFormat="1" ht="12.75" customHeight="1" hidden="1">
      <c r="A38" s="46" t="s">
        <v>30</v>
      </c>
      <c r="B38" s="49">
        <v>4240</v>
      </c>
      <c r="C38" s="50" t="s">
        <v>22</v>
      </c>
      <c r="D38" s="51"/>
      <c r="E38" s="52"/>
      <c r="F38" s="51">
        <v>800</v>
      </c>
      <c r="G38" s="52"/>
    </row>
    <row r="39" spans="1:7" s="36" customFormat="1" ht="12.75" customHeight="1">
      <c r="A39" s="46" t="s">
        <v>30</v>
      </c>
      <c r="B39" s="49">
        <v>4260</v>
      </c>
      <c r="C39" s="50" t="s">
        <v>23</v>
      </c>
      <c r="D39" s="51">
        <v>15000</v>
      </c>
      <c r="E39" s="52"/>
      <c r="F39" s="51">
        <v>4500</v>
      </c>
      <c r="G39" s="52"/>
    </row>
    <row r="40" spans="1:7" s="36" customFormat="1" ht="12.75" customHeight="1">
      <c r="A40" s="46" t="s">
        <v>30</v>
      </c>
      <c r="B40" s="49">
        <v>4270</v>
      </c>
      <c r="C40" s="50" t="s">
        <v>24</v>
      </c>
      <c r="D40" s="51">
        <v>5000</v>
      </c>
      <c r="E40" s="52"/>
      <c r="F40" s="51">
        <v>600</v>
      </c>
      <c r="G40" s="52"/>
    </row>
    <row r="41" spans="1:7" s="36" customFormat="1" ht="12.75" customHeight="1">
      <c r="A41" s="46" t="s">
        <v>30</v>
      </c>
      <c r="B41" s="49">
        <v>4280</v>
      </c>
      <c r="C41" s="50" t="s">
        <v>281</v>
      </c>
      <c r="D41" s="51">
        <v>1000</v>
      </c>
      <c r="E41" s="52"/>
      <c r="F41" s="51">
        <v>700</v>
      </c>
      <c r="G41" s="52"/>
    </row>
    <row r="42" spans="1:7" s="45" customFormat="1" ht="12.75" customHeight="1">
      <c r="A42" s="46" t="s">
        <v>30</v>
      </c>
      <c r="B42" s="49">
        <v>4300</v>
      </c>
      <c r="C42" s="53" t="s">
        <v>25</v>
      </c>
      <c r="D42" s="42">
        <v>20000</v>
      </c>
      <c r="E42" s="43"/>
      <c r="F42" s="42">
        <v>30000</v>
      </c>
      <c r="G42" s="43"/>
    </row>
    <row r="43" spans="1:7" s="45" customFormat="1" ht="12.75" customHeight="1" hidden="1">
      <c r="A43" s="46" t="s">
        <v>30</v>
      </c>
      <c r="B43" s="49">
        <v>4308</v>
      </c>
      <c r="C43" s="53" t="s">
        <v>25</v>
      </c>
      <c r="D43" s="42"/>
      <c r="E43" s="43"/>
      <c r="F43" s="42"/>
      <c r="G43" s="43"/>
    </row>
    <row r="44" spans="1:7" s="45" customFormat="1" ht="12.75" customHeight="1" hidden="1">
      <c r="A44" s="46" t="s">
        <v>30</v>
      </c>
      <c r="B44" s="49">
        <v>4309</v>
      </c>
      <c r="C44" s="53" t="s">
        <v>25</v>
      </c>
      <c r="D44" s="42"/>
      <c r="E44" s="43"/>
      <c r="F44" s="42"/>
      <c r="G44" s="43"/>
    </row>
    <row r="45" spans="1:7" s="45" customFormat="1" ht="12.75" customHeight="1" hidden="1">
      <c r="A45" s="46" t="s">
        <v>30</v>
      </c>
      <c r="B45" s="49">
        <v>4330</v>
      </c>
      <c r="C45" s="53" t="s">
        <v>37</v>
      </c>
      <c r="D45" s="42"/>
      <c r="E45" s="43"/>
      <c r="F45" s="42"/>
      <c r="G45" s="43"/>
    </row>
    <row r="46" spans="1:7" s="45" customFormat="1" ht="12.75" customHeight="1">
      <c r="A46" s="46" t="s">
        <v>30</v>
      </c>
      <c r="B46" s="49">
        <v>4350</v>
      </c>
      <c r="C46" s="53" t="s">
        <v>40</v>
      </c>
      <c r="D46" s="42">
        <v>2500</v>
      </c>
      <c r="E46" s="43"/>
      <c r="F46" s="42">
        <v>2000</v>
      </c>
      <c r="G46" s="43"/>
    </row>
    <row r="47" spans="1:7" s="45" customFormat="1" ht="12.75" customHeight="1" hidden="1">
      <c r="A47" s="46" t="s">
        <v>30</v>
      </c>
      <c r="B47" s="49">
        <v>4360</v>
      </c>
      <c r="C47" s="53" t="s">
        <v>265</v>
      </c>
      <c r="D47" s="42"/>
      <c r="E47" s="43"/>
      <c r="F47" s="42"/>
      <c r="G47" s="43"/>
    </row>
    <row r="48" spans="1:7" s="45" customFormat="1" ht="12.75" customHeight="1">
      <c r="A48" s="46" t="s">
        <v>30</v>
      </c>
      <c r="B48" s="49">
        <v>4370</v>
      </c>
      <c r="C48" s="53" t="s">
        <v>266</v>
      </c>
      <c r="D48" s="42">
        <v>5000</v>
      </c>
      <c r="E48" s="43"/>
      <c r="F48" s="42">
        <v>5000</v>
      </c>
      <c r="G48" s="43"/>
    </row>
    <row r="49" spans="1:7" s="45" customFormat="1" ht="12.75" customHeight="1" hidden="1">
      <c r="A49" s="46" t="s">
        <v>30</v>
      </c>
      <c r="B49" s="49">
        <v>4390</v>
      </c>
      <c r="C49" s="53" t="s">
        <v>267</v>
      </c>
      <c r="D49" s="42"/>
      <c r="E49" s="43"/>
      <c r="F49" s="42"/>
      <c r="G49" s="43"/>
    </row>
    <row r="50" spans="1:7" s="45" customFormat="1" ht="12.75" customHeight="1">
      <c r="A50" s="46" t="s">
        <v>30</v>
      </c>
      <c r="B50" s="49">
        <v>4400</v>
      </c>
      <c r="C50" s="53" t="s">
        <v>268</v>
      </c>
      <c r="D50" s="42">
        <v>17000</v>
      </c>
      <c r="E50" s="43"/>
      <c r="F50" s="42">
        <v>11000</v>
      </c>
      <c r="G50" s="43"/>
    </row>
    <row r="51" spans="1:7" s="36" customFormat="1" ht="12.75" customHeight="1">
      <c r="A51" s="46" t="s">
        <v>30</v>
      </c>
      <c r="B51" s="49">
        <v>4410</v>
      </c>
      <c r="C51" s="50" t="s">
        <v>6</v>
      </c>
      <c r="D51" s="51">
        <v>4600</v>
      </c>
      <c r="E51" s="52"/>
      <c r="F51" s="51">
        <v>3000</v>
      </c>
      <c r="G51" s="52"/>
    </row>
    <row r="52" spans="1:7" s="36" customFormat="1" ht="12.75" customHeight="1" hidden="1">
      <c r="A52" s="46" t="s">
        <v>30</v>
      </c>
      <c r="B52" s="49">
        <v>4420</v>
      </c>
      <c r="C52" s="50" t="s">
        <v>7</v>
      </c>
      <c r="D52" s="51"/>
      <c r="E52" s="52"/>
      <c r="F52" s="51"/>
      <c r="G52" s="52"/>
    </row>
    <row r="53" spans="1:7" s="45" customFormat="1" ht="12.75" customHeight="1">
      <c r="A53" s="46" t="s">
        <v>30</v>
      </c>
      <c r="B53" s="49">
        <v>4430</v>
      </c>
      <c r="C53" s="53" t="s">
        <v>8</v>
      </c>
      <c r="D53" s="42">
        <v>2000</v>
      </c>
      <c r="E53" s="43"/>
      <c r="F53" s="42">
        <v>100</v>
      </c>
      <c r="G53" s="43"/>
    </row>
    <row r="54" spans="1:7" s="36" customFormat="1" ht="12.75" customHeight="1">
      <c r="A54" s="46" t="s">
        <v>30</v>
      </c>
      <c r="B54" s="49">
        <v>4440</v>
      </c>
      <c r="C54" s="50" t="s">
        <v>26</v>
      </c>
      <c r="D54" s="51">
        <v>7500</v>
      </c>
      <c r="E54" s="52"/>
      <c r="F54" s="51">
        <v>7200</v>
      </c>
      <c r="G54" s="52"/>
    </row>
    <row r="55" spans="1:7" s="36" customFormat="1" ht="12.75" customHeight="1">
      <c r="A55" s="46" t="s">
        <v>30</v>
      </c>
      <c r="B55" s="49">
        <v>4520</v>
      </c>
      <c r="C55" s="94" t="s">
        <v>306</v>
      </c>
      <c r="D55" s="51">
        <v>100</v>
      </c>
      <c r="E55" s="52"/>
      <c r="F55" s="51">
        <v>100</v>
      </c>
      <c r="G55" s="52"/>
    </row>
    <row r="56" spans="1:7" s="36" customFormat="1" ht="12.75" customHeight="1" hidden="1">
      <c r="A56" s="46" t="s">
        <v>30</v>
      </c>
      <c r="B56" s="49">
        <v>4580</v>
      </c>
      <c r="C56" s="50" t="s">
        <v>27</v>
      </c>
      <c r="D56" s="51"/>
      <c r="E56" s="52"/>
      <c r="F56" s="51"/>
      <c r="G56" s="52"/>
    </row>
    <row r="57" spans="1:7" s="36" customFormat="1" ht="12.75" customHeight="1">
      <c r="A57" s="46" t="s">
        <v>30</v>
      </c>
      <c r="B57" s="49">
        <v>4700</v>
      </c>
      <c r="C57" s="54" t="s">
        <v>269</v>
      </c>
      <c r="D57" s="51">
        <v>5200</v>
      </c>
      <c r="E57" s="52"/>
      <c r="F57" s="51">
        <v>2500</v>
      </c>
      <c r="G57" s="52"/>
    </row>
    <row r="58" spans="1:7" s="45" customFormat="1" ht="24.75" customHeight="1" hidden="1">
      <c r="A58" s="39" t="s">
        <v>30</v>
      </c>
      <c r="B58" s="64">
        <v>4740</v>
      </c>
      <c r="C58" s="55" t="s">
        <v>282</v>
      </c>
      <c r="D58" s="42"/>
      <c r="E58" s="43"/>
      <c r="F58" s="42"/>
      <c r="G58" s="43"/>
    </row>
    <row r="59" spans="1:7" s="45" customFormat="1" ht="12.75" customHeight="1" hidden="1">
      <c r="A59" s="46" t="s">
        <v>30</v>
      </c>
      <c r="B59" s="49">
        <v>4750</v>
      </c>
      <c r="C59" s="55" t="s">
        <v>270</v>
      </c>
      <c r="D59" s="42"/>
      <c r="E59" s="43"/>
      <c r="F59" s="42"/>
      <c r="G59" s="43"/>
    </row>
    <row r="60" spans="1:7" s="36" customFormat="1" ht="12.75" customHeight="1" hidden="1">
      <c r="A60" s="46" t="s">
        <v>30</v>
      </c>
      <c r="B60" s="49">
        <v>4810</v>
      </c>
      <c r="C60" s="50" t="s">
        <v>11</v>
      </c>
      <c r="D60" s="51"/>
      <c r="E60" s="52"/>
      <c r="F60" s="51"/>
      <c r="G60" s="52"/>
    </row>
    <row r="61" spans="1:7" s="36" customFormat="1" ht="12.75" customHeight="1" hidden="1">
      <c r="A61" s="46" t="s">
        <v>30</v>
      </c>
      <c r="B61" s="49">
        <v>6050</v>
      </c>
      <c r="C61" s="50" t="s">
        <v>28</v>
      </c>
      <c r="D61" s="51"/>
      <c r="E61" s="52"/>
      <c r="F61" s="51"/>
      <c r="G61" s="52"/>
    </row>
    <row r="62" spans="1:7" s="36" customFormat="1" ht="12.75" customHeight="1" hidden="1">
      <c r="A62" s="46" t="s">
        <v>30</v>
      </c>
      <c r="B62" s="49">
        <v>6058</v>
      </c>
      <c r="C62" s="50" t="s">
        <v>283</v>
      </c>
      <c r="D62" s="51"/>
      <c r="E62" s="52"/>
      <c r="F62" s="51"/>
      <c r="G62" s="52"/>
    </row>
    <row r="63" spans="1:7" s="36" customFormat="1" ht="12.75" customHeight="1" hidden="1">
      <c r="A63" s="46" t="s">
        <v>30</v>
      </c>
      <c r="B63" s="49">
        <v>6059</v>
      </c>
      <c r="C63" s="50" t="s">
        <v>28</v>
      </c>
      <c r="D63" s="51"/>
      <c r="E63" s="52"/>
      <c r="F63" s="51"/>
      <c r="G63" s="52"/>
    </row>
    <row r="64" spans="1:7" s="36" customFormat="1" ht="12.75" customHeight="1" hidden="1">
      <c r="A64" s="46" t="s">
        <v>30</v>
      </c>
      <c r="B64" s="49">
        <v>6060</v>
      </c>
      <c r="C64" s="50" t="s">
        <v>29</v>
      </c>
      <c r="D64" s="51"/>
      <c r="E64" s="52"/>
      <c r="F64" s="51"/>
      <c r="G64" s="52"/>
    </row>
    <row r="65" spans="1:7" s="36" customFormat="1" ht="12.75" customHeight="1" hidden="1">
      <c r="A65" s="46" t="s">
        <v>30</v>
      </c>
      <c r="B65" s="49">
        <v>6130</v>
      </c>
      <c r="C65" s="50" t="s">
        <v>284</v>
      </c>
      <c r="D65" s="51"/>
      <c r="E65" s="52"/>
      <c r="F65" s="51"/>
      <c r="G65" s="52"/>
    </row>
    <row r="66" spans="1:7" s="45" customFormat="1" ht="37.5" customHeight="1" hidden="1">
      <c r="A66" s="39" t="s">
        <v>30</v>
      </c>
      <c r="B66" s="40">
        <v>6210</v>
      </c>
      <c r="C66" s="41" t="s">
        <v>331</v>
      </c>
      <c r="D66" s="42"/>
      <c r="E66" s="43"/>
      <c r="F66" s="42"/>
      <c r="G66" s="43"/>
    </row>
    <row r="67" spans="1:7" s="45" customFormat="1" ht="37.5" customHeight="1" hidden="1">
      <c r="A67" s="39" t="s">
        <v>30</v>
      </c>
      <c r="B67" s="40">
        <v>6230</v>
      </c>
      <c r="C67" s="41" t="s">
        <v>307</v>
      </c>
      <c r="D67" s="42"/>
      <c r="E67" s="43"/>
      <c r="F67" s="42"/>
      <c r="G67" s="43"/>
    </row>
    <row r="68" spans="1:7" s="45" customFormat="1" ht="37.5" customHeight="1" hidden="1">
      <c r="A68" s="39" t="s">
        <v>30</v>
      </c>
      <c r="B68" s="40">
        <v>6300</v>
      </c>
      <c r="C68" s="41" t="s">
        <v>125</v>
      </c>
      <c r="D68" s="42"/>
      <c r="E68" s="43"/>
      <c r="F68" s="42"/>
      <c r="G68" s="43"/>
    </row>
    <row r="69" spans="1:7" s="45" customFormat="1" ht="37.5" customHeight="1" hidden="1">
      <c r="A69" s="39" t="s">
        <v>30</v>
      </c>
      <c r="B69" s="40">
        <v>6610</v>
      </c>
      <c r="C69" s="41" t="s">
        <v>285</v>
      </c>
      <c r="D69" s="42"/>
      <c r="E69" s="43"/>
      <c r="F69" s="42"/>
      <c r="G69" s="43"/>
    </row>
    <row r="70" spans="1:7" s="45" customFormat="1" ht="37.5" customHeight="1" hidden="1">
      <c r="A70" s="39" t="s">
        <v>30</v>
      </c>
      <c r="B70" s="40">
        <v>6620</v>
      </c>
      <c r="C70" s="41" t="s">
        <v>286</v>
      </c>
      <c r="D70" s="42"/>
      <c r="E70" s="43"/>
      <c r="F70" s="42"/>
      <c r="G70" s="43"/>
    </row>
    <row r="71" spans="1:7" s="45" customFormat="1" ht="37.5" customHeight="1" hidden="1">
      <c r="A71" s="39" t="s">
        <v>30</v>
      </c>
      <c r="B71" s="40">
        <v>6630</v>
      </c>
      <c r="C71" s="41" t="s">
        <v>287</v>
      </c>
      <c r="D71" s="42"/>
      <c r="E71" s="43"/>
      <c r="F71" s="42"/>
      <c r="G71" s="43"/>
    </row>
    <row r="72" spans="1:7" s="36" customFormat="1" ht="12.75" customHeight="1" hidden="1">
      <c r="A72" s="46" t="s">
        <v>30</v>
      </c>
      <c r="B72" s="49">
        <v>8550</v>
      </c>
      <c r="C72" s="50" t="s">
        <v>41</v>
      </c>
      <c r="D72" s="51"/>
      <c r="E72" s="52"/>
      <c r="F72" s="51"/>
      <c r="G72" s="52"/>
    </row>
    <row r="73" spans="1:7" ht="15" customHeight="1">
      <c r="A73" s="56"/>
      <c r="B73" s="56"/>
      <c r="C73" s="57" t="s">
        <v>12</v>
      </c>
      <c r="D73" s="58">
        <f>SUM(D13:D72)</f>
        <v>573200</v>
      </c>
      <c r="E73" s="58">
        <f>SUM(E13:E72)</f>
        <v>0</v>
      </c>
      <c r="F73" s="58">
        <f>SUM(F13:F72)</f>
        <v>407300</v>
      </c>
      <c r="G73" s="58">
        <f>SUM(G13:G72)</f>
        <v>0</v>
      </c>
    </row>
  </sheetData>
  <sheetProtection/>
  <mergeCells count="2">
    <mergeCell ref="D10:E10"/>
    <mergeCell ref="F10:G10"/>
  </mergeCells>
  <printOptions/>
  <pageMargins left="0.75" right="0.75" top="1" bottom="1" header="0.5" footer="0.5"/>
  <pageSetup horizontalDpi="360" verticalDpi="360" orientation="portrait" paperSize="9" scale="5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G74"/>
  <sheetViews>
    <sheetView view="pageBreakPreview" zoomScaleSheetLayoutView="100" zoomScalePageLayoutView="0" workbookViewId="0" topLeftCell="A2">
      <selection activeCell="C6" sqref="C6"/>
    </sheetView>
  </sheetViews>
  <sheetFormatPr defaultColWidth="9.00390625" defaultRowHeight="12.75"/>
  <cols>
    <col min="1" max="1" width="3.875" style="63" customWidth="1"/>
    <col min="2" max="2" width="5.25390625" style="63" customWidth="1"/>
    <col min="3" max="3" width="51.375" style="63" customWidth="1"/>
    <col min="4" max="4" width="11.125" style="63" customWidth="1"/>
    <col min="5" max="5" width="10.75390625" style="63" customWidth="1"/>
    <col min="6" max="6" width="11.125" style="63" hidden="1" customWidth="1"/>
    <col min="7" max="7" width="10.75390625" style="63" hidden="1" customWidth="1"/>
    <col min="8" max="8" width="3.375" style="63" customWidth="1"/>
    <col min="9" max="9" width="2.875" style="63" customWidth="1"/>
    <col min="10" max="10" width="3.875" style="63" customWidth="1"/>
    <col min="11" max="16384" width="9.125" style="63" customWidth="1"/>
  </cols>
  <sheetData>
    <row r="1" s="26" customFormat="1" ht="12.75" hidden="1"/>
    <row r="2" s="26" customFormat="1" ht="12.75">
      <c r="D2" s="34" t="str">
        <f>'010.01008'!D2</f>
        <v>Zał. Nr 2d</v>
      </c>
    </row>
    <row r="3" spans="1:3" s="36" customFormat="1" ht="27.75" customHeight="1">
      <c r="A3" s="35" t="str">
        <f>'010.01008'!A3</f>
        <v>Plan wydatków budżetu na 2014 r.</v>
      </c>
      <c r="B3" s="35"/>
      <c r="C3" s="35"/>
    </row>
    <row r="4" spans="4:5" s="36" customFormat="1" ht="12.75">
      <c r="D4" s="37" t="s">
        <v>135</v>
      </c>
      <c r="E4" s="36">
        <f>'801,80114'!E4+1</f>
        <v>34</v>
      </c>
    </row>
    <row r="5" spans="3:5" s="36" customFormat="1" ht="11.25" customHeight="1" hidden="1">
      <c r="C5" s="18"/>
      <c r="E5" s="36" t="s">
        <v>16</v>
      </c>
    </row>
    <row r="7" spans="1:3" s="36" customFormat="1" ht="12.75">
      <c r="A7" s="18" t="s">
        <v>0</v>
      </c>
      <c r="B7" s="18"/>
      <c r="C7" s="36" t="s">
        <v>74</v>
      </c>
    </row>
    <row r="9" spans="1:3" s="36" customFormat="1" ht="12.75">
      <c r="A9" s="18" t="s">
        <v>1</v>
      </c>
      <c r="B9" s="18"/>
      <c r="C9" s="36" t="s">
        <v>79</v>
      </c>
    </row>
    <row r="10" spans="4:7" s="36" customFormat="1" ht="12.75">
      <c r="D10" s="339" t="s">
        <v>15</v>
      </c>
      <c r="E10" s="339"/>
      <c r="F10" s="338" t="s">
        <v>332</v>
      </c>
      <c r="G10" s="338"/>
    </row>
    <row r="11" spans="4:7" s="36" customFormat="1" ht="12.75">
      <c r="D11" s="18" t="s">
        <v>13</v>
      </c>
      <c r="E11" s="97" t="s">
        <v>14</v>
      </c>
      <c r="F11" s="36" t="s">
        <v>13</v>
      </c>
      <c r="G11" s="38" t="s">
        <v>14</v>
      </c>
    </row>
    <row r="13" spans="1:7" s="45" customFormat="1" ht="37.5" customHeight="1" hidden="1">
      <c r="A13" s="39" t="s">
        <v>30</v>
      </c>
      <c r="B13" s="40">
        <v>2310</v>
      </c>
      <c r="C13" s="41" t="s">
        <v>31</v>
      </c>
      <c r="D13" s="42"/>
      <c r="E13" s="43"/>
      <c r="F13" s="42"/>
      <c r="G13" s="43"/>
    </row>
    <row r="14" spans="1:7" s="45" customFormat="1" ht="37.5" customHeight="1" hidden="1">
      <c r="A14" s="39" t="s">
        <v>30</v>
      </c>
      <c r="B14" s="40">
        <v>2320</v>
      </c>
      <c r="C14" s="41" t="s">
        <v>278</v>
      </c>
      <c r="D14" s="42"/>
      <c r="E14" s="43"/>
      <c r="F14" s="42"/>
      <c r="G14" s="43"/>
    </row>
    <row r="15" spans="1:7" s="45" customFormat="1" ht="37.5" customHeight="1" hidden="1">
      <c r="A15" s="39" t="s">
        <v>30</v>
      </c>
      <c r="B15" s="40">
        <v>2330</v>
      </c>
      <c r="C15" s="41" t="s">
        <v>279</v>
      </c>
      <c r="D15" s="42"/>
      <c r="E15" s="43"/>
      <c r="F15" s="42"/>
      <c r="G15" s="43"/>
    </row>
    <row r="16" spans="1:7" s="45" customFormat="1" ht="12.75" customHeight="1" hidden="1">
      <c r="A16" s="46" t="s">
        <v>30</v>
      </c>
      <c r="B16" s="40">
        <v>2480</v>
      </c>
      <c r="C16" s="41" t="s">
        <v>124</v>
      </c>
      <c r="D16" s="42"/>
      <c r="E16" s="43"/>
      <c r="F16" s="42"/>
      <c r="G16" s="43"/>
    </row>
    <row r="17" spans="1:7" s="45" customFormat="1" ht="12.75" customHeight="1" hidden="1">
      <c r="A17" s="46" t="s">
        <v>30</v>
      </c>
      <c r="B17" s="40">
        <v>2560</v>
      </c>
      <c r="C17" s="41" t="s">
        <v>277</v>
      </c>
      <c r="D17" s="42"/>
      <c r="E17" s="43"/>
      <c r="F17" s="42"/>
      <c r="G17" s="43"/>
    </row>
    <row r="18" spans="1:7" s="45" customFormat="1" ht="12.75" customHeight="1" hidden="1">
      <c r="A18" s="46" t="s">
        <v>30</v>
      </c>
      <c r="B18" s="47">
        <v>2650</v>
      </c>
      <c r="C18" s="41" t="s">
        <v>35</v>
      </c>
      <c r="D18" s="42"/>
      <c r="E18" s="43"/>
      <c r="F18" s="42"/>
      <c r="G18" s="43"/>
    </row>
    <row r="19" spans="1:7" s="45" customFormat="1" ht="22.5" customHeight="1">
      <c r="A19" s="46" t="s">
        <v>30</v>
      </c>
      <c r="B19" s="40">
        <v>2710</v>
      </c>
      <c r="C19" s="41" t="s">
        <v>42</v>
      </c>
      <c r="D19" s="42">
        <v>1500</v>
      </c>
      <c r="E19" s="43"/>
      <c r="F19" s="42"/>
      <c r="G19" s="43"/>
    </row>
    <row r="20" spans="1:7" s="45" customFormat="1" ht="25.5" customHeight="1" hidden="1">
      <c r="A20" s="39" t="s">
        <v>30</v>
      </c>
      <c r="B20" s="40">
        <v>2820</v>
      </c>
      <c r="C20" s="48" t="s">
        <v>280</v>
      </c>
      <c r="D20" s="42"/>
      <c r="E20" s="43"/>
      <c r="F20" s="42"/>
      <c r="G20" s="43"/>
    </row>
    <row r="21" spans="1:7" s="45" customFormat="1" ht="37.5" customHeight="1" hidden="1">
      <c r="A21" s="39" t="s">
        <v>30</v>
      </c>
      <c r="B21" s="40">
        <v>2830</v>
      </c>
      <c r="C21" s="48" t="s">
        <v>18</v>
      </c>
      <c r="D21" s="42"/>
      <c r="E21" s="43"/>
      <c r="F21" s="42"/>
      <c r="G21" s="43"/>
    </row>
    <row r="22" spans="1:7" s="45" customFormat="1" ht="12.75" customHeight="1" hidden="1">
      <c r="A22" s="46" t="s">
        <v>30</v>
      </c>
      <c r="B22" s="47">
        <v>2850</v>
      </c>
      <c r="C22" s="48" t="s">
        <v>33</v>
      </c>
      <c r="D22" s="42"/>
      <c r="E22" s="43"/>
      <c r="F22" s="42"/>
      <c r="G22" s="43"/>
    </row>
    <row r="23" spans="1:7" s="45" customFormat="1" ht="12.75" customHeight="1" hidden="1">
      <c r="A23" s="46" t="s">
        <v>30</v>
      </c>
      <c r="B23" s="47">
        <v>3000</v>
      </c>
      <c r="C23" s="48" t="s">
        <v>276</v>
      </c>
      <c r="D23" s="42"/>
      <c r="E23" s="43"/>
      <c r="F23" s="42"/>
      <c r="G23" s="43"/>
    </row>
    <row r="24" spans="1:7" s="36" customFormat="1" ht="12.75" customHeight="1" hidden="1">
      <c r="A24" s="46" t="s">
        <v>30</v>
      </c>
      <c r="B24" s="49">
        <v>3020</v>
      </c>
      <c r="C24" s="50" t="s">
        <v>38</v>
      </c>
      <c r="D24" s="51"/>
      <c r="E24" s="52"/>
      <c r="F24" s="51"/>
      <c r="G24" s="52"/>
    </row>
    <row r="25" spans="1:7" s="36" customFormat="1" ht="12.75" customHeight="1" hidden="1">
      <c r="A25" s="46" t="s">
        <v>30</v>
      </c>
      <c r="B25" s="49">
        <v>3030</v>
      </c>
      <c r="C25" s="50" t="s">
        <v>5</v>
      </c>
      <c r="D25" s="51"/>
      <c r="E25" s="52"/>
      <c r="F25" s="51"/>
      <c r="G25" s="52"/>
    </row>
    <row r="26" spans="1:7" s="36" customFormat="1" ht="12.75" customHeight="1" hidden="1">
      <c r="A26" s="46" t="s">
        <v>30</v>
      </c>
      <c r="B26" s="49">
        <v>3110</v>
      </c>
      <c r="C26" s="50" t="s">
        <v>4</v>
      </c>
      <c r="D26" s="51"/>
      <c r="E26" s="52"/>
      <c r="F26" s="51"/>
      <c r="G26" s="52"/>
    </row>
    <row r="27" spans="1:7" s="36" customFormat="1" ht="12.75" customHeight="1" hidden="1">
      <c r="A27" s="46" t="s">
        <v>30</v>
      </c>
      <c r="B27" s="49">
        <v>3240</v>
      </c>
      <c r="C27" s="50" t="s">
        <v>39</v>
      </c>
      <c r="D27" s="51"/>
      <c r="E27" s="52"/>
      <c r="F27" s="51"/>
      <c r="G27" s="52"/>
    </row>
    <row r="28" spans="1:7" s="36" customFormat="1" ht="12.75" customHeight="1" hidden="1">
      <c r="A28" s="46" t="s">
        <v>30</v>
      </c>
      <c r="B28" s="49">
        <v>3260</v>
      </c>
      <c r="C28" s="50" t="s">
        <v>305</v>
      </c>
      <c r="D28" s="51"/>
      <c r="E28" s="52"/>
      <c r="F28" s="51"/>
      <c r="G28" s="52"/>
    </row>
    <row r="29" spans="1:7" s="36" customFormat="1" ht="12.75" customHeight="1" hidden="1">
      <c r="A29" s="46" t="s">
        <v>30</v>
      </c>
      <c r="B29" s="49">
        <v>4010</v>
      </c>
      <c r="C29" s="50" t="s">
        <v>2</v>
      </c>
      <c r="D29" s="51"/>
      <c r="E29" s="52"/>
      <c r="F29" s="51"/>
      <c r="G29" s="52"/>
    </row>
    <row r="30" spans="1:7" s="36" customFormat="1" ht="12.75" customHeight="1" hidden="1">
      <c r="A30" s="46" t="s">
        <v>30</v>
      </c>
      <c r="B30" s="49">
        <v>4040</v>
      </c>
      <c r="C30" s="50" t="s">
        <v>3</v>
      </c>
      <c r="D30" s="51"/>
      <c r="E30" s="52"/>
      <c r="F30" s="51"/>
      <c r="G30" s="52"/>
    </row>
    <row r="31" spans="1:7" s="36" customFormat="1" ht="12.75" customHeight="1" hidden="1">
      <c r="A31" s="46" t="s">
        <v>30</v>
      </c>
      <c r="B31" s="49">
        <v>4110</v>
      </c>
      <c r="C31" s="50" t="s">
        <v>9</v>
      </c>
      <c r="D31" s="51"/>
      <c r="E31" s="52"/>
      <c r="F31" s="51"/>
      <c r="G31" s="52"/>
    </row>
    <row r="32" spans="1:7" s="36" customFormat="1" ht="12.75" customHeight="1" hidden="1">
      <c r="A32" s="46" t="s">
        <v>30</v>
      </c>
      <c r="B32" s="49">
        <v>4120</v>
      </c>
      <c r="C32" s="50" t="s">
        <v>10</v>
      </c>
      <c r="D32" s="51"/>
      <c r="E32" s="52"/>
      <c r="F32" s="51"/>
      <c r="G32" s="52"/>
    </row>
    <row r="33" spans="1:7" s="36" customFormat="1" ht="12.75" customHeight="1" hidden="1">
      <c r="A33" s="46" t="s">
        <v>30</v>
      </c>
      <c r="B33" s="49">
        <v>4130</v>
      </c>
      <c r="C33" s="50" t="s">
        <v>19</v>
      </c>
      <c r="D33" s="51"/>
      <c r="E33" s="52"/>
      <c r="F33" s="51"/>
      <c r="G33" s="52"/>
    </row>
    <row r="34" spans="1:7" s="36" customFormat="1" ht="12.75" customHeight="1" hidden="1">
      <c r="A34" s="46" t="s">
        <v>30</v>
      </c>
      <c r="B34" s="49">
        <v>4140</v>
      </c>
      <c r="C34" s="50" t="s">
        <v>32</v>
      </c>
      <c r="D34" s="51"/>
      <c r="E34" s="52"/>
      <c r="F34" s="51"/>
      <c r="G34" s="52"/>
    </row>
    <row r="35" spans="1:7" s="36" customFormat="1" ht="12.75" customHeight="1" hidden="1">
      <c r="A35" s="46" t="s">
        <v>30</v>
      </c>
      <c r="B35" s="49">
        <v>4170</v>
      </c>
      <c r="C35" s="50" t="s">
        <v>36</v>
      </c>
      <c r="D35" s="51"/>
      <c r="E35" s="52"/>
      <c r="F35" s="51"/>
      <c r="G35" s="52"/>
    </row>
    <row r="36" spans="1:7" s="36" customFormat="1" ht="12.75" customHeight="1" hidden="1">
      <c r="A36" s="46" t="s">
        <v>30</v>
      </c>
      <c r="B36" s="49">
        <v>4210</v>
      </c>
      <c r="C36" s="50" t="s">
        <v>20</v>
      </c>
      <c r="D36" s="51"/>
      <c r="E36" s="52"/>
      <c r="F36" s="51"/>
      <c r="G36" s="52"/>
    </row>
    <row r="37" spans="1:7" s="36" customFormat="1" ht="12.75" customHeight="1" hidden="1">
      <c r="A37" s="46" t="s">
        <v>30</v>
      </c>
      <c r="B37" s="49">
        <v>4220</v>
      </c>
      <c r="C37" s="50" t="s">
        <v>21</v>
      </c>
      <c r="D37" s="51"/>
      <c r="E37" s="52"/>
      <c r="F37" s="51"/>
      <c r="G37" s="52"/>
    </row>
    <row r="38" spans="1:7" s="36" customFormat="1" ht="12.75" customHeight="1" hidden="1">
      <c r="A38" s="46" t="s">
        <v>30</v>
      </c>
      <c r="B38" s="49">
        <v>4240</v>
      </c>
      <c r="C38" s="50" t="s">
        <v>22</v>
      </c>
      <c r="D38" s="51"/>
      <c r="E38" s="52"/>
      <c r="F38" s="51"/>
      <c r="G38" s="52"/>
    </row>
    <row r="39" spans="1:7" s="36" customFormat="1" ht="12.75" customHeight="1" hidden="1">
      <c r="A39" s="46" t="s">
        <v>30</v>
      </c>
      <c r="B39" s="49">
        <v>4260</v>
      </c>
      <c r="C39" s="50" t="s">
        <v>23</v>
      </c>
      <c r="D39" s="51"/>
      <c r="E39" s="52"/>
      <c r="F39" s="51"/>
      <c r="G39" s="52"/>
    </row>
    <row r="40" spans="1:7" s="36" customFormat="1" ht="12.75" customHeight="1" hidden="1">
      <c r="A40" s="46" t="s">
        <v>30</v>
      </c>
      <c r="B40" s="49">
        <v>4270</v>
      </c>
      <c r="C40" s="50" t="s">
        <v>24</v>
      </c>
      <c r="D40" s="51"/>
      <c r="E40" s="52"/>
      <c r="F40" s="51"/>
      <c r="G40" s="52"/>
    </row>
    <row r="41" spans="1:7" s="36" customFormat="1" ht="12.75" customHeight="1" hidden="1">
      <c r="A41" s="46" t="s">
        <v>30</v>
      </c>
      <c r="B41" s="49">
        <v>4280</v>
      </c>
      <c r="C41" s="50" t="s">
        <v>281</v>
      </c>
      <c r="D41" s="51"/>
      <c r="E41" s="52"/>
      <c r="F41" s="51"/>
      <c r="G41" s="52"/>
    </row>
    <row r="42" spans="1:7" s="45" customFormat="1" ht="12.75" customHeight="1" hidden="1">
      <c r="A42" s="46" t="s">
        <v>30</v>
      </c>
      <c r="B42" s="49">
        <v>4300</v>
      </c>
      <c r="C42" s="53" t="s">
        <v>25</v>
      </c>
      <c r="D42" s="42"/>
      <c r="E42" s="43"/>
      <c r="F42" s="42"/>
      <c r="G42" s="43"/>
    </row>
    <row r="43" spans="1:7" s="45" customFormat="1" ht="12.75" customHeight="1" hidden="1">
      <c r="A43" s="46" t="s">
        <v>30</v>
      </c>
      <c r="B43" s="49">
        <v>4308</v>
      </c>
      <c r="C43" s="53" t="s">
        <v>25</v>
      </c>
      <c r="D43" s="42"/>
      <c r="E43" s="43"/>
      <c r="F43" s="42"/>
      <c r="G43" s="43"/>
    </row>
    <row r="44" spans="1:7" s="45" customFormat="1" ht="12.75" customHeight="1" hidden="1">
      <c r="A44" s="46" t="s">
        <v>30</v>
      </c>
      <c r="B44" s="49">
        <v>4309</v>
      </c>
      <c r="C44" s="53" t="s">
        <v>25</v>
      </c>
      <c r="D44" s="42"/>
      <c r="E44" s="43"/>
      <c r="F44" s="42"/>
      <c r="G44" s="43"/>
    </row>
    <row r="45" spans="1:7" s="45" customFormat="1" ht="12.75" customHeight="1" hidden="1">
      <c r="A45" s="46" t="s">
        <v>30</v>
      </c>
      <c r="B45" s="49">
        <v>4330</v>
      </c>
      <c r="C45" s="53" t="s">
        <v>37</v>
      </c>
      <c r="D45" s="42"/>
      <c r="E45" s="43"/>
      <c r="F45" s="42"/>
      <c r="G45" s="43"/>
    </row>
    <row r="46" spans="1:7" s="45" customFormat="1" ht="12.75" customHeight="1" hidden="1">
      <c r="A46" s="46" t="s">
        <v>30</v>
      </c>
      <c r="B46" s="49">
        <v>4350</v>
      </c>
      <c r="C46" s="53" t="s">
        <v>40</v>
      </c>
      <c r="D46" s="42"/>
      <c r="E46" s="43"/>
      <c r="F46" s="42"/>
      <c r="G46" s="43"/>
    </row>
    <row r="47" spans="1:7" s="45" customFormat="1" ht="12.75" customHeight="1" hidden="1">
      <c r="A47" s="46" t="s">
        <v>30</v>
      </c>
      <c r="B47" s="49">
        <v>4360</v>
      </c>
      <c r="C47" s="53" t="s">
        <v>265</v>
      </c>
      <c r="D47" s="42"/>
      <c r="E47" s="43"/>
      <c r="F47" s="42"/>
      <c r="G47" s="43"/>
    </row>
    <row r="48" spans="1:7" s="45" customFormat="1" ht="12.75" customHeight="1" hidden="1">
      <c r="A48" s="46" t="s">
        <v>30</v>
      </c>
      <c r="B48" s="49">
        <v>4370</v>
      </c>
      <c r="C48" s="53" t="s">
        <v>266</v>
      </c>
      <c r="D48" s="42"/>
      <c r="E48" s="43"/>
      <c r="F48" s="42"/>
      <c r="G48" s="43"/>
    </row>
    <row r="49" spans="1:7" s="45" customFormat="1" ht="12.75" customHeight="1" hidden="1">
      <c r="A49" s="46" t="s">
        <v>30</v>
      </c>
      <c r="B49" s="49">
        <v>4390</v>
      </c>
      <c r="C49" s="53" t="s">
        <v>267</v>
      </c>
      <c r="D49" s="42"/>
      <c r="E49" s="43"/>
      <c r="F49" s="42"/>
      <c r="G49" s="43"/>
    </row>
    <row r="50" spans="1:7" s="45" customFormat="1" ht="12.75" customHeight="1" hidden="1">
      <c r="A50" s="46" t="s">
        <v>30</v>
      </c>
      <c r="B50" s="49">
        <v>4400</v>
      </c>
      <c r="C50" s="53" t="s">
        <v>268</v>
      </c>
      <c r="D50" s="42"/>
      <c r="E50" s="43"/>
      <c r="F50" s="42"/>
      <c r="G50" s="43"/>
    </row>
    <row r="51" spans="1:7" s="36" customFormat="1" ht="12.75" customHeight="1" hidden="1">
      <c r="A51" s="46" t="s">
        <v>30</v>
      </c>
      <c r="B51" s="49">
        <v>4410</v>
      </c>
      <c r="C51" s="50" t="s">
        <v>6</v>
      </c>
      <c r="D51" s="51"/>
      <c r="E51" s="52"/>
      <c r="F51" s="51"/>
      <c r="G51" s="52"/>
    </row>
    <row r="52" spans="1:7" s="36" customFormat="1" ht="12.75" customHeight="1" hidden="1">
      <c r="A52" s="46" t="s">
        <v>30</v>
      </c>
      <c r="B52" s="49">
        <v>4420</v>
      </c>
      <c r="C52" s="50" t="s">
        <v>7</v>
      </c>
      <c r="D52" s="51"/>
      <c r="E52" s="52"/>
      <c r="F52" s="51"/>
      <c r="G52" s="52"/>
    </row>
    <row r="53" spans="1:7" s="45" customFormat="1" ht="12.75" customHeight="1" hidden="1">
      <c r="A53" s="46" t="s">
        <v>30</v>
      </c>
      <c r="B53" s="49">
        <v>4430</v>
      </c>
      <c r="C53" s="53" t="s">
        <v>8</v>
      </c>
      <c r="D53" s="42"/>
      <c r="E53" s="43"/>
      <c r="F53" s="42"/>
      <c r="G53" s="43"/>
    </row>
    <row r="54" spans="1:7" s="36" customFormat="1" ht="12.75" customHeight="1" hidden="1">
      <c r="A54" s="46" t="s">
        <v>30</v>
      </c>
      <c r="B54" s="49">
        <v>4440</v>
      </c>
      <c r="C54" s="50" t="s">
        <v>26</v>
      </c>
      <c r="D54" s="51"/>
      <c r="E54" s="52"/>
      <c r="F54" s="51"/>
      <c r="G54" s="52"/>
    </row>
    <row r="55" spans="1:7" s="36" customFormat="1" ht="12.75" customHeight="1" hidden="1">
      <c r="A55" s="46" t="s">
        <v>30</v>
      </c>
      <c r="B55" s="49">
        <v>4520</v>
      </c>
      <c r="C55" s="94" t="s">
        <v>306</v>
      </c>
      <c r="D55" s="51"/>
      <c r="E55" s="52"/>
      <c r="F55" s="51"/>
      <c r="G55" s="52"/>
    </row>
    <row r="56" spans="1:7" s="36" customFormat="1" ht="12.75" customHeight="1" hidden="1">
      <c r="A56" s="46" t="s">
        <v>30</v>
      </c>
      <c r="B56" s="49">
        <v>4580</v>
      </c>
      <c r="C56" s="50" t="s">
        <v>27</v>
      </c>
      <c r="D56" s="51"/>
      <c r="E56" s="52"/>
      <c r="F56" s="51"/>
      <c r="G56" s="52"/>
    </row>
    <row r="57" spans="1:7" s="36" customFormat="1" ht="12.75" customHeight="1">
      <c r="A57" s="46" t="s">
        <v>30</v>
      </c>
      <c r="B57" s="49">
        <v>4700</v>
      </c>
      <c r="C57" s="54" t="s">
        <v>269</v>
      </c>
      <c r="D57" s="51">
        <v>44500</v>
      </c>
      <c r="E57" s="52"/>
      <c r="F57" s="51">
        <v>34350</v>
      </c>
      <c r="G57" s="52"/>
    </row>
    <row r="58" spans="1:7" s="45" customFormat="1" ht="24.75" customHeight="1" hidden="1">
      <c r="A58" s="39" t="s">
        <v>30</v>
      </c>
      <c r="B58" s="64">
        <v>4740</v>
      </c>
      <c r="C58" s="55" t="s">
        <v>282</v>
      </c>
      <c r="D58" s="42"/>
      <c r="E58" s="43"/>
      <c r="F58" s="42"/>
      <c r="G58" s="43"/>
    </row>
    <row r="59" spans="1:7" s="45" customFormat="1" ht="12.75" customHeight="1" hidden="1">
      <c r="A59" s="46" t="s">
        <v>30</v>
      </c>
      <c r="B59" s="49">
        <v>4750</v>
      </c>
      <c r="C59" s="55" t="s">
        <v>270</v>
      </c>
      <c r="D59" s="42"/>
      <c r="E59" s="43"/>
      <c r="F59" s="42"/>
      <c r="G59" s="43"/>
    </row>
    <row r="60" spans="1:7" s="36" customFormat="1" ht="12.75" customHeight="1" hidden="1">
      <c r="A60" s="46" t="s">
        <v>30</v>
      </c>
      <c r="B60" s="49">
        <v>4810</v>
      </c>
      <c r="C60" s="50" t="s">
        <v>11</v>
      </c>
      <c r="D60" s="51"/>
      <c r="E60" s="52"/>
      <c r="F60" s="51"/>
      <c r="G60" s="52"/>
    </row>
    <row r="61" spans="1:7" s="36" customFormat="1" ht="12.75" customHeight="1" hidden="1">
      <c r="A61" s="46" t="s">
        <v>30</v>
      </c>
      <c r="B61" s="49">
        <v>6050</v>
      </c>
      <c r="C61" s="50" t="s">
        <v>28</v>
      </c>
      <c r="D61" s="51"/>
      <c r="E61" s="52"/>
      <c r="F61" s="51"/>
      <c r="G61" s="52"/>
    </row>
    <row r="62" spans="1:7" s="36" customFormat="1" ht="12.75" customHeight="1" hidden="1">
      <c r="A62" s="46" t="s">
        <v>30</v>
      </c>
      <c r="B62" s="49">
        <v>6058</v>
      </c>
      <c r="C62" s="50" t="s">
        <v>283</v>
      </c>
      <c r="D62" s="51"/>
      <c r="E62" s="52"/>
      <c r="F62" s="51"/>
      <c r="G62" s="52"/>
    </row>
    <row r="63" spans="1:7" s="36" customFormat="1" ht="12.75" customHeight="1" hidden="1">
      <c r="A63" s="46" t="s">
        <v>30</v>
      </c>
      <c r="B63" s="49">
        <v>6059</v>
      </c>
      <c r="C63" s="50" t="s">
        <v>28</v>
      </c>
      <c r="D63" s="51"/>
      <c r="E63" s="52"/>
      <c r="F63" s="51"/>
      <c r="G63" s="52"/>
    </row>
    <row r="64" spans="1:7" s="36" customFormat="1" ht="12.75" customHeight="1" hidden="1">
      <c r="A64" s="46" t="s">
        <v>30</v>
      </c>
      <c r="B64" s="49">
        <v>6060</v>
      </c>
      <c r="C64" s="50" t="s">
        <v>29</v>
      </c>
      <c r="D64" s="51"/>
      <c r="E64" s="52"/>
      <c r="F64" s="51"/>
      <c r="G64" s="52"/>
    </row>
    <row r="65" spans="1:7" s="36" customFormat="1" ht="12.75" customHeight="1" hidden="1">
      <c r="A65" s="46" t="s">
        <v>30</v>
      </c>
      <c r="B65" s="49">
        <v>6130</v>
      </c>
      <c r="C65" s="50" t="s">
        <v>284</v>
      </c>
      <c r="D65" s="51"/>
      <c r="E65" s="52"/>
      <c r="F65" s="51"/>
      <c r="G65" s="52"/>
    </row>
    <row r="66" spans="1:7" s="45" customFormat="1" ht="37.5" customHeight="1" hidden="1">
      <c r="A66" s="39" t="s">
        <v>30</v>
      </c>
      <c r="B66" s="40">
        <v>6210</v>
      </c>
      <c r="C66" s="41" t="s">
        <v>331</v>
      </c>
      <c r="D66" s="42"/>
      <c r="E66" s="43"/>
      <c r="F66" s="42"/>
      <c r="G66" s="43"/>
    </row>
    <row r="67" spans="1:7" s="45" customFormat="1" ht="37.5" customHeight="1" hidden="1">
      <c r="A67" s="39" t="s">
        <v>30</v>
      </c>
      <c r="B67" s="40">
        <v>6230</v>
      </c>
      <c r="C67" s="41" t="s">
        <v>307</v>
      </c>
      <c r="D67" s="42"/>
      <c r="E67" s="43"/>
      <c r="F67" s="42"/>
      <c r="G67" s="43"/>
    </row>
    <row r="68" spans="1:7" s="45" customFormat="1" ht="37.5" customHeight="1" hidden="1">
      <c r="A68" s="39" t="s">
        <v>30</v>
      </c>
      <c r="B68" s="40">
        <v>6300</v>
      </c>
      <c r="C68" s="41" t="s">
        <v>125</v>
      </c>
      <c r="D68" s="42"/>
      <c r="E68" s="43"/>
      <c r="F68" s="42"/>
      <c r="G68" s="43"/>
    </row>
    <row r="69" spans="1:7" s="45" customFormat="1" ht="37.5" customHeight="1" hidden="1">
      <c r="A69" s="39" t="s">
        <v>30</v>
      </c>
      <c r="B69" s="40">
        <v>6610</v>
      </c>
      <c r="C69" s="41" t="s">
        <v>285</v>
      </c>
      <c r="D69" s="42"/>
      <c r="E69" s="43"/>
      <c r="F69" s="42"/>
      <c r="G69" s="43"/>
    </row>
    <row r="70" spans="1:7" s="45" customFormat="1" ht="37.5" customHeight="1" hidden="1">
      <c r="A70" s="39" t="s">
        <v>30</v>
      </c>
      <c r="B70" s="40">
        <v>6620</v>
      </c>
      <c r="C70" s="41" t="s">
        <v>286</v>
      </c>
      <c r="D70" s="42"/>
      <c r="E70" s="43"/>
      <c r="F70" s="42"/>
      <c r="G70" s="43"/>
    </row>
    <row r="71" spans="1:7" s="45" customFormat="1" ht="37.5" customHeight="1" hidden="1">
      <c r="A71" s="39" t="s">
        <v>30</v>
      </c>
      <c r="B71" s="40">
        <v>6630</v>
      </c>
      <c r="C71" s="41" t="s">
        <v>287</v>
      </c>
      <c r="D71" s="42"/>
      <c r="E71" s="43"/>
      <c r="F71" s="42"/>
      <c r="G71" s="43"/>
    </row>
    <row r="72" spans="1:7" s="36" customFormat="1" ht="12.75" customHeight="1" hidden="1">
      <c r="A72" s="46" t="s">
        <v>30</v>
      </c>
      <c r="B72" s="49">
        <v>8550</v>
      </c>
      <c r="C72" s="50" t="s">
        <v>41</v>
      </c>
      <c r="D72" s="51"/>
      <c r="E72" s="52"/>
      <c r="F72" s="51"/>
      <c r="G72" s="52"/>
    </row>
    <row r="73" spans="1:7" s="60" customFormat="1" ht="15" customHeight="1">
      <c r="A73" s="56"/>
      <c r="B73" s="56"/>
      <c r="C73" s="57" t="s">
        <v>12</v>
      </c>
      <c r="D73" s="58">
        <f>SUM(D13:D72)</f>
        <v>46000</v>
      </c>
      <c r="E73" s="58">
        <f>SUM(E13:E72)</f>
        <v>0</v>
      </c>
      <c r="F73" s="58">
        <f>SUM(F13:F72)</f>
        <v>34350</v>
      </c>
      <c r="G73" s="58">
        <f>SUM(G13:G72)</f>
        <v>0</v>
      </c>
    </row>
    <row r="74" spans="1:5" ht="24" customHeight="1">
      <c r="A74" s="60"/>
      <c r="B74" s="60"/>
      <c r="C74" s="62"/>
      <c r="D74" s="72"/>
      <c r="E74" s="72"/>
    </row>
  </sheetData>
  <sheetProtection/>
  <mergeCells count="2">
    <mergeCell ref="D10:E10"/>
    <mergeCell ref="F10:G10"/>
  </mergeCells>
  <printOptions/>
  <pageMargins left="0.75" right="0.75" top="1" bottom="1" header="0.5" footer="0.5"/>
  <pageSetup horizontalDpi="600" verticalDpi="600" orientation="portrait" paperSize="9" scale="5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G74"/>
  <sheetViews>
    <sheetView view="pageBreakPreview" zoomScaleSheetLayoutView="100" zoomScalePageLayoutView="0" workbookViewId="0" topLeftCell="A2">
      <selection activeCell="C6" sqref="C6"/>
    </sheetView>
  </sheetViews>
  <sheetFormatPr defaultColWidth="9.00390625" defaultRowHeight="12.75"/>
  <cols>
    <col min="1" max="1" width="3.875" style="63" customWidth="1"/>
    <col min="2" max="2" width="5.25390625" style="63" customWidth="1"/>
    <col min="3" max="3" width="51.375" style="63" customWidth="1"/>
    <col min="4" max="4" width="11.125" style="63" customWidth="1"/>
    <col min="5" max="5" width="10.75390625" style="63" customWidth="1"/>
    <col min="6" max="6" width="11.125" style="63" hidden="1" customWidth="1"/>
    <col min="7" max="7" width="10.75390625" style="63" hidden="1" customWidth="1"/>
    <col min="8" max="8" width="3.375" style="63" customWidth="1"/>
    <col min="9" max="9" width="2.875" style="63" customWidth="1"/>
    <col min="10" max="10" width="3.875" style="63" customWidth="1"/>
    <col min="11" max="16384" width="9.125" style="63" customWidth="1"/>
  </cols>
  <sheetData>
    <row r="1" s="26" customFormat="1" ht="12.75" hidden="1"/>
    <row r="2" s="26" customFormat="1" ht="12.75">
      <c r="D2" s="34" t="str">
        <f>'010.01008'!D2</f>
        <v>Zał. Nr 2d</v>
      </c>
    </row>
    <row r="3" spans="1:3" s="36" customFormat="1" ht="27.75" customHeight="1">
      <c r="A3" s="35" t="str">
        <f>'010.01008'!A3</f>
        <v>Plan wydatków budżetu na 2014 r.</v>
      </c>
      <c r="B3" s="35"/>
      <c r="C3" s="35"/>
    </row>
    <row r="4" spans="4:5" s="36" customFormat="1" ht="12.75">
      <c r="D4" s="37" t="s">
        <v>135</v>
      </c>
      <c r="E4" s="36">
        <f>'801,80146'!E4+1</f>
        <v>35</v>
      </c>
    </row>
    <row r="5" spans="3:5" s="36" customFormat="1" ht="11.25" customHeight="1" hidden="1">
      <c r="C5" s="18"/>
      <c r="E5" s="36" t="s">
        <v>16</v>
      </c>
    </row>
    <row r="7" spans="1:3" s="36" customFormat="1" ht="12.75">
      <c r="A7" s="18" t="s">
        <v>0</v>
      </c>
      <c r="B7" s="18"/>
      <c r="C7" s="36" t="s">
        <v>74</v>
      </c>
    </row>
    <row r="9" spans="1:3" s="36" customFormat="1" ht="12.75">
      <c r="A9" s="18" t="s">
        <v>1</v>
      </c>
      <c r="B9" s="18"/>
      <c r="C9" t="s">
        <v>328</v>
      </c>
    </row>
    <row r="10" spans="4:7" s="36" customFormat="1" ht="12.75">
      <c r="D10" s="339" t="s">
        <v>15</v>
      </c>
      <c r="E10" s="339"/>
      <c r="F10" s="338" t="s">
        <v>332</v>
      </c>
      <c r="G10" s="338"/>
    </row>
    <row r="11" spans="4:7" s="36" customFormat="1" ht="12.75">
      <c r="D11" s="18" t="s">
        <v>13</v>
      </c>
      <c r="E11" s="97" t="s">
        <v>14</v>
      </c>
      <c r="F11" s="36" t="s">
        <v>13</v>
      </c>
      <c r="G11" s="38" t="s">
        <v>14</v>
      </c>
    </row>
    <row r="13" spans="1:7" s="45" customFormat="1" ht="37.5" customHeight="1" hidden="1">
      <c r="A13" s="39" t="s">
        <v>30</v>
      </c>
      <c r="B13" s="40">
        <v>2310</v>
      </c>
      <c r="C13" s="41" t="s">
        <v>31</v>
      </c>
      <c r="D13" s="42"/>
      <c r="E13" s="43"/>
      <c r="F13" s="42"/>
      <c r="G13" s="43"/>
    </row>
    <row r="14" spans="1:7" s="45" customFormat="1" ht="37.5" customHeight="1" hidden="1">
      <c r="A14" s="39" t="s">
        <v>30</v>
      </c>
      <c r="B14" s="40">
        <v>2320</v>
      </c>
      <c r="C14" s="41" t="s">
        <v>278</v>
      </c>
      <c r="D14" s="42"/>
      <c r="E14" s="43"/>
      <c r="F14" s="42"/>
      <c r="G14" s="43"/>
    </row>
    <row r="15" spans="1:7" s="45" customFormat="1" ht="37.5" customHeight="1" hidden="1">
      <c r="A15" s="39" t="s">
        <v>30</v>
      </c>
      <c r="B15" s="40">
        <v>2330</v>
      </c>
      <c r="C15" s="41" t="s">
        <v>279</v>
      </c>
      <c r="D15" s="42"/>
      <c r="E15" s="43"/>
      <c r="F15" s="42"/>
      <c r="G15" s="43"/>
    </row>
    <row r="16" spans="1:7" s="45" customFormat="1" ht="12.75" customHeight="1" hidden="1">
      <c r="A16" s="46" t="s">
        <v>30</v>
      </c>
      <c r="B16" s="40">
        <v>2480</v>
      </c>
      <c r="C16" s="41" t="s">
        <v>124</v>
      </c>
      <c r="D16" s="42"/>
      <c r="E16" s="43"/>
      <c r="F16" s="42"/>
      <c r="G16" s="43"/>
    </row>
    <row r="17" spans="1:7" s="45" customFormat="1" ht="12.75" customHeight="1" hidden="1">
      <c r="A17" s="46" t="s">
        <v>30</v>
      </c>
      <c r="B17" s="40">
        <v>2560</v>
      </c>
      <c r="C17" s="41" t="s">
        <v>277</v>
      </c>
      <c r="D17" s="42"/>
      <c r="E17" s="43"/>
      <c r="F17" s="42"/>
      <c r="G17" s="43"/>
    </row>
    <row r="18" spans="1:7" s="45" customFormat="1" ht="12.75" customHeight="1" hidden="1">
      <c r="A18" s="46" t="s">
        <v>30</v>
      </c>
      <c r="B18" s="47">
        <v>2650</v>
      </c>
      <c r="C18" s="41" t="s">
        <v>35</v>
      </c>
      <c r="D18" s="42"/>
      <c r="E18" s="43"/>
      <c r="F18" s="42"/>
      <c r="G18" s="43"/>
    </row>
    <row r="19" spans="1:7" s="45" customFormat="1" ht="22.5" customHeight="1" hidden="1">
      <c r="A19" s="46" t="s">
        <v>30</v>
      </c>
      <c r="B19" s="40">
        <v>2710</v>
      </c>
      <c r="C19" s="41" t="s">
        <v>42</v>
      </c>
      <c r="D19" s="42"/>
      <c r="E19" s="43"/>
      <c r="F19" s="42"/>
      <c r="G19" s="43"/>
    </row>
    <row r="20" spans="1:7" s="45" customFormat="1" ht="25.5" customHeight="1" hidden="1">
      <c r="A20" s="39" t="s">
        <v>30</v>
      </c>
      <c r="B20" s="40">
        <v>2820</v>
      </c>
      <c r="C20" s="48" t="s">
        <v>280</v>
      </c>
      <c r="D20" s="42"/>
      <c r="E20" s="43"/>
      <c r="F20" s="42"/>
      <c r="G20" s="43"/>
    </row>
    <row r="21" spans="1:7" s="45" customFormat="1" ht="37.5" customHeight="1" hidden="1">
      <c r="A21" s="39" t="s">
        <v>30</v>
      </c>
      <c r="B21" s="40">
        <v>2830</v>
      </c>
      <c r="C21" s="48" t="s">
        <v>18</v>
      </c>
      <c r="D21" s="42"/>
      <c r="E21" s="43"/>
      <c r="F21" s="42"/>
      <c r="G21" s="43"/>
    </row>
    <row r="22" spans="1:7" s="45" customFormat="1" ht="12.75" customHeight="1" hidden="1">
      <c r="A22" s="46" t="s">
        <v>30</v>
      </c>
      <c r="B22" s="47">
        <v>2850</v>
      </c>
      <c r="C22" s="48" t="s">
        <v>33</v>
      </c>
      <c r="D22" s="42"/>
      <c r="E22" s="43"/>
      <c r="F22" s="42"/>
      <c r="G22" s="43"/>
    </row>
    <row r="23" spans="1:7" s="45" customFormat="1" ht="12.75" customHeight="1" hidden="1">
      <c r="A23" s="46" t="s">
        <v>30</v>
      </c>
      <c r="B23" s="47">
        <v>3000</v>
      </c>
      <c r="C23" s="48" t="s">
        <v>276</v>
      </c>
      <c r="D23" s="42"/>
      <c r="E23" s="43"/>
      <c r="F23" s="42"/>
      <c r="G23" s="43"/>
    </row>
    <row r="24" spans="1:7" s="36" customFormat="1" ht="12.75" customHeight="1">
      <c r="A24" s="46" t="s">
        <v>30</v>
      </c>
      <c r="B24" s="49">
        <v>3020</v>
      </c>
      <c r="C24" s="50" t="s">
        <v>38</v>
      </c>
      <c r="D24" s="51">
        <v>10800</v>
      </c>
      <c r="E24" s="52"/>
      <c r="F24" s="51">
        <v>8600</v>
      </c>
      <c r="G24" s="52"/>
    </row>
    <row r="25" spans="1:7" s="36" customFormat="1" ht="12.75" customHeight="1" hidden="1">
      <c r="A25" s="46" t="s">
        <v>30</v>
      </c>
      <c r="B25" s="49">
        <v>3030</v>
      </c>
      <c r="C25" s="50" t="s">
        <v>5</v>
      </c>
      <c r="D25" s="51"/>
      <c r="E25" s="52"/>
      <c r="F25" s="51"/>
      <c r="G25" s="52"/>
    </row>
    <row r="26" spans="1:7" s="36" customFormat="1" ht="12.75" customHeight="1" hidden="1">
      <c r="A26" s="46" t="s">
        <v>30</v>
      </c>
      <c r="B26" s="49">
        <v>3110</v>
      </c>
      <c r="C26" s="50" t="s">
        <v>4</v>
      </c>
      <c r="D26" s="51"/>
      <c r="E26" s="52"/>
      <c r="F26" s="51"/>
      <c r="G26" s="52"/>
    </row>
    <row r="27" spans="1:7" s="36" customFormat="1" ht="12.75" customHeight="1" hidden="1">
      <c r="A27" s="46" t="s">
        <v>30</v>
      </c>
      <c r="B27" s="49">
        <v>3240</v>
      </c>
      <c r="C27" s="50" t="s">
        <v>39</v>
      </c>
      <c r="D27" s="51"/>
      <c r="E27" s="52"/>
      <c r="F27" s="51"/>
      <c r="G27" s="52"/>
    </row>
    <row r="28" spans="1:7" s="36" customFormat="1" ht="12.75" customHeight="1" hidden="1">
      <c r="A28" s="46" t="s">
        <v>30</v>
      </c>
      <c r="B28" s="49">
        <v>3260</v>
      </c>
      <c r="C28" s="50" t="s">
        <v>305</v>
      </c>
      <c r="D28" s="51"/>
      <c r="E28" s="52"/>
      <c r="F28" s="51"/>
      <c r="G28" s="52"/>
    </row>
    <row r="29" spans="1:7" s="36" customFormat="1" ht="12.75" customHeight="1">
      <c r="A29" s="46" t="s">
        <v>30</v>
      </c>
      <c r="B29" s="49">
        <v>4010</v>
      </c>
      <c r="C29" s="50" t="s">
        <v>2</v>
      </c>
      <c r="D29" s="51">
        <v>221000</v>
      </c>
      <c r="E29" s="52"/>
      <c r="F29" s="51">
        <v>155000</v>
      </c>
      <c r="G29" s="52"/>
    </row>
    <row r="30" spans="1:7" s="36" customFormat="1" ht="12.75" customHeight="1">
      <c r="A30" s="46" t="s">
        <v>30</v>
      </c>
      <c r="B30" s="49">
        <v>4040</v>
      </c>
      <c r="C30" s="50" t="s">
        <v>3</v>
      </c>
      <c r="D30" s="51">
        <v>18600</v>
      </c>
      <c r="E30" s="52"/>
      <c r="F30" s="51">
        <v>14400</v>
      </c>
      <c r="G30" s="52"/>
    </row>
    <row r="31" spans="1:7" s="36" customFormat="1" ht="12.75" customHeight="1">
      <c r="A31" s="46" t="s">
        <v>30</v>
      </c>
      <c r="B31" s="49">
        <v>4110</v>
      </c>
      <c r="C31" s="50" t="s">
        <v>9</v>
      </c>
      <c r="D31" s="51">
        <v>42900</v>
      </c>
      <c r="E31" s="52"/>
      <c r="F31" s="51">
        <v>26300</v>
      </c>
      <c r="G31" s="52"/>
    </row>
    <row r="32" spans="1:7" s="36" customFormat="1" ht="12.75" customHeight="1">
      <c r="A32" s="46" t="s">
        <v>30</v>
      </c>
      <c r="B32" s="49">
        <v>4120</v>
      </c>
      <c r="C32" s="50" t="s">
        <v>10</v>
      </c>
      <c r="D32" s="51">
        <v>6400</v>
      </c>
      <c r="E32" s="52"/>
      <c r="F32" s="51">
        <v>4700</v>
      </c>
      <c r="G32" s="52"/>
    </row>
    <row r="33" spans="1:7" s="36" customFormat="1" ht="14.25" customHeight="1" hidden="1">
      <c r="A33" s="46" t="s">
        <v>30</v>
      </c>
      <c r="B33" s="49">
        <v>4130</v>
      </c>
      <c r="C33" s="50" t="s">
        <v>19</v>
      </c>
      <c r="D33" s="51"/>
      <c r="E33" s="52"/>
      <c r="F33" s="51"/>
      <c r="G33" s="52"/>
    </row>
    <row r="34" spans="1:7" s="36" customFormat="1" ht="12.75" customHeight="1" hidden="1">
      <c r="A34" s="46" t="s">
        <v>30</v>
      </c>
      <c r="B34" s="49">
        <v>4140</v>
      </c>
      <c r="C34" s="50" t="s">
        <v>32</v>
      </c>
      <c r="D34" s="51"/>
      <c r="E34" s="52"/>
      <c r="F34" s="51"/>
      <c r="G34" s="52"/>
    </row>
    <row r="35" spans="1:7" s="36" customFormat="1" ht="12.75" customHeight="1" hidden="1">
      <c r="A35" s="46" t="s">
        <v>30</v>
      </c>
      <c r="B35" s="49">
        <v>4170</v>
      </c>
      <c r="C35" s="50" t="s">
        <v>36</v>
      </c>
      <c r="D35" s="51"/>
      <c r="E35" s="52"/>
      <c r="F35" s="51"/>
      <c r="G35" s="52"/>
    </row>
    <row r="36" spans="1:7" s="36" customFormat="1" ht="12.75" customHeight="1">
      <c r="A36" s="46" t="s">
        <v>30</v>
      </c>
      <c r="B36" s="49">
        <v>4210</v>
      </c>
      <c r="C36" s="50" t="s">
        <v>20</v>
      </c>
      <c r="D36" s="51">
        <v>48000</v>
      </c>
      <c r="E36" s="52"/>
      <c r="F36" s="51">
        <v>34000</v>
      </c>
      <c r="G36" s="52"/>
    </row>
    <row r="37" spans="1:7" s="36" customFormat="1" ht="12.75" customHeight="1" hidden="1">
      <c r="A37" s="46" t="s">
        <v>30</v>
      </c>
      <c r="B37" s="49">
        <v>4220</v>
      </c>
      <c r="C37" s="50" t="s">
        <v>21</v>
      </c>
      <c r="D37" s="51"/>
      <c r="E37" s="52"/>
      <c r="F37" s="51"/>
      <c r="G37" s="52"/>
    </row>
    <row r="38" spans="1:7" s="36" customFormat="1" ht="12.75" customHeight="1" hidden="1">
      <c r="A38" s="46" t="s">
        <v>30</v>
      </c>
      <c r="B38" s="49">
        <v>4240</v>
      </c>
      <c r="C38" s="50" t="s">
        <v>22</v>
      </c>
      <c r="D38" s="51"/>
      <c r="E38" s="52"/>
      <c r="F38" s="51"/>
      <c r="G38" s="52"/>
    </row>
    <row r="39" spans="1:7" s="36" customFormat="1" ht="12.75" customHeight="1">
      <c r="A39" s="46" t="s">
        <v>30</v>
      </c>
      <c r="B39" s="49">
        <v>4260</v>
      </c>
      <c r="C39" s="50" t="s">
        <v>23</v>
      </c>
      <c r="D39" s="51">
        <v>59000</v>
      </c>
      <c r="E39" s="52"/>
      <c r="F39" s="51">
        <v>51000</v>
      </c>
      <c r="G39" s="52"/>
    </row>
    <row r="40" spans="1:7" s="36" customFormat="1" ht="12.75" customHeight="1">
      <c r="A40" s="46" t="s">
        <v>30</v>
      </c>
      <c r="B40" s="49">
        <v>4270</v>
      </c>
      <c r="C40" s="50" t="s">
        <v>24</v>
      </c>
      <c r="D40" s="51">
        <v>5000</v>
      </c>
      <c r="E40" s="52"/>
      <c r="F40" s="51">
        <v>17000</v>
      </c>
      <c r="G40" s="52"/>
    </row>
    <row r="41" spans="1:7" s="36" customFormat="1" ht="12.75" customHeight="1">
      <c r="A41" s="46" t="s">
        <v>30</v>
      </c>
      <c r="B41" s="49">
        <v>4280</v>
      </c>
      <c r="C41" s="50" t="s">
        <v>281</v>
      </c>
      <c r="D41" s="51">
        <v>2000</v>
      </c>
      <c r="E41" s="52"/>
      <c r="F41" s="51">
        <v>1650</v>
      </c>
      <c r="G41" s="52"/>
    </row>
    <row r="42" spans="1:7" s="45" customFormat="1" ht="12.75" customHeight="1">
      <c r="A42" s="46" t="s">
        <v>30</v>
      </c>
      <c r="B42" s="49">
        <v>4300</v>
      </c>
      <c r="C42" s="53" t="s">
        <v>25</v>
      </c>
      <c r="D42" s="42">
        <v>42000</v>
      </c>
      <c r="E42" s="43"/>
      <c r="F42" s="42">
        <v>20500</v>
      </c>
      <c r="G42" s="43"/>
    </row>
    <row r="43" spans="1:7" s="45" customFormat="1" ht="12.75" customHeight="1" hidden="1">
      <c r="A43" s="46" t="s">
        <v>30</v>
      </c>
      <c r="B43" s="49">
        <v>4308</v>
      </c>
      <c r="C43" s="53" t="s">
        <v>25</v>
      </c>
      <c r="D43" s="42"/>
      <c r="E43" s="43"/>
      <c r="F43" s="42"/>
      <c r="G43" s="43"/>
    </row>
    <row r="44" spans="1:7" s="45" customFormat="1" ht="12.75" customHeight="1" hidden="1">
      <c r="A44" s="46" t="s">
        <v>30</v>
      </c>
      <c r="B44" s="49">
        <v>4309</v>
      </c>
      <c r="C44" s="53" t="s">
        <v>25</v>
      </c>
      <c r="D44" s="42"/>
      <c r="E44" s="43"/>
      <c r="F44" s="42"/>
      <c r="G44" s="43"/>
    </row>
    <row r="45" spans="1:7" s="45" customFormat="1" ht="12.75" customHeight="1" hidden="1">
      <c r="A45" s="46" t="s">
        <v>30</v>
      </c>
      <c r="B45" s="49">
        <v>4330</v>
      </c>
      <c r="C45" s="53" t="s">
        <v>37</v>
      </c>
      <c r="D45" s="42"/>
      <c r="E45" s="43"/>
      <c r="F45" s="42"/>
      <c r="G45" s="43"/>
    </row>
    <row r="46" spans="1:7" s="45" customFormat="1" ht="12.75" customHeight="1" hidden="1">
      <c r="A46" s="46" t="s">
        <v>30</v>
      </c>
      <c r="B46" s="49">
        <v>4350</v>
      </c>
      <c r="C46" s="53" t="s">
        <v>40</v>
      </c>
      <c r="D46" s="42"/>
      <c r="E46" s="43"/>
      <c r="F46" s="42"/>
      <c r="G46" s="43"/>
    </row>
    <row r="47" spans="1:7" s="45" customFormat="1" ht="12.75" customHeight="1" hidden="1">
      <c r="A47" s="46" t="s">
        <v>30</v>
      </c>
      <c r="B47" s="49">
        <v>4360</v>
      </c>
      <c r="C47" s="53" t="s">
        <v>265</v>
      </c>
      <c r="D47" s="42"/>
      <c r="E47" s="43"/>
      <c r="F47" s="42"/>
      <c r="G47" s="43"/>
    </row>
    <row r="48" spans="1:7" s="45" customFormat="1" ht="12.75" customHeight="1" hidden="1">
      <c r="A48" s="46" t="s">
        <v>30</v>
      </c>
      <c r="B48" s="49">
        <v>4370</v>
      </c>
      <c r="C48" s="53" t="s">
        <v>266</v>
      </c>
      <c r="D48" s="42"/>
      <c r="E48" s="43"/>
      <c r="F48" s="42"/>
      <c r="G48" s="43"/>
    </row>
    <row r="49" spans="1:7" s="45" customFormat="1" ht="12.75" customHeight="1" hidden="1">
      <c r="A49" s="46" t="s">
        <v>30</v>
      </c>
      <c r="B49" s="49">
        <v>4390</v>
      </c>
      <c r="C49" s="53" t="s">
        <v>267</v>
      </c>
      <c r="D49" s="42"/>
      <c r="E49" s="43"/>
      <c r="F49" s="42"/>
      <c r="G49" s="43"/>
    </row>
    <row r="50" spans="1:7" s="45" customFormat="1" ht="12.75" customHeight="1" hidden="1">
      <c r="A50" s="46" t="s">
        <v>30</v>
      </c>
      <c r="B50" s="49">
        <v>4400</v>
      </c>
      <c r="C50" s="53" t="s">
        <v>268</v>
      </c>
      <c r="D50" s="42"/>
      <c r="E50" s="43"/>
      <c r="F50" s="42"/>
      <c r="G50" s="43"/>
    </row>
    <row r="51" spans="1:7" s="36" customFormat="1" ht="12.75" customHeight="1">
      <c r="A51" s="46" t="s">
        <v>30</v>
      </c>
      <c r="B51" s="49">
        <v>4410</v>
      </c>
      <c r="C51" s="50" t="s">
        <v>6</v>
      </c>
      <c r="D51" s="51">
        <v>500</v>
      </c>
      <c r="E51" s="52"/>
      <c r="F51" s="51">
        <v>450</v>
      </c>
      <c r="G51" s="52"/>
    </row>
    <row r="52" spans="1:7" s="36" customFormat="1" ht="12.75" customHeight="1" hidden="1">
      <c r="A52" s="46" t="s">
        <v>30</v>
      </c>
      <c r="B52" s="49">
        <v>4420</v>
      </c>
      <c r="C52" s="50" t="s">
        <v>7</v>
      </c>
      <c r="D52" s="51"/>
      <c r="E52" s="52"/>
      <c r="F52" s="51"/>
      <c r="G52" s="52"/>
    </row>
    <row r="53" spans="1:7" s="45" customFormat="1" ht="12.75" customHeight="1" hidden="1">
      <c r="A53" s="46" t="s">
        <v>30</v>
      </c>
      <c r="B53" s="49">
        <v>4430</v>
      </c>
      <c r="C53" s="53" t="s">
        <v>8</v>
      </c>
      <c r="D53" s="42"/>
      <c r="E53" s="43"/>
      <c r="F53" s="42"/>
      <c r="G53" s="43"/>
    </row>
    <row r="54" spans="1:7" s="36" customFormat="1" ht="12.75" customHeight="1">
      <c r="A54" s="46" t="s">
        <v>30</v>
      </c>
      <c r="B54" s="49">
        <v>4440</v>
      </c>
      <c r="C54" s="50" t="s">
        <v>26</v>
      </c>
      <c r="D54" s="51">
        <v>10200</v>
      </c>
      <c r="E54" s="52"/>
      <c r="F54" s="51">
        <v>9300</v>
      </c>
      <c r="G54" s="52"/>
    </row>
    <row r="55" spans="1:7" s="36" customFormat="1" ht="12.75" customHeight="1" hidden="1">
      <c r="A55" s="46" t="s">
        <v>30</v>
      </c>
      <c r="B55" s="49">
        <v>4520</v>
      </c>
      <c r="C55" s="94" t="s">
        <v>306</v>
      </c>
      <c r="D55" s="51"/>
      <c r="E55" s="52"/>
      <c r="F55" s="51"/>
      <c r="G55" s="52"/>
    </row>
    <row r="56" spans="1:7" s="36" customFormat="1" ht="12.75" customHeight="1" hidden="1">
      <c r="A56" s="46" t="s">
        <v>30</v>
      </c>
      <c r="B56" s="49">
        <v>4580</v>
      </c>
      <c r="C56" s="50" t="s">
        <v>27</v>
      </c>
      <c r="D56" s="51"/>
      <c r="E56" s="52"/>
      <c r="F56" s="51"/>
      <c r="G56" s="52"/>
    </row>
    <row r="57" spans="1:7" s="36" customFormat="1" ht="12.75" customHeight="1">
      <c r="A57" s="46" t="s">
        <v>30</v>
      </c>
      <c r="B57" s="49">
        <v>4700</v>
      </c>
      <c r="C57" s="54" t="s">
        <v>269</v>
      </c>
      <c r="D57" s="51">
        <v>1400</v>
      </c>
      <c r="E57" s="52"/>
      <c r="F57" s="51">
        <v>1250</v>
      </c>
      <c r="G57" s="52"/>
    </row>
    <row r="58" spans="1:7" s="45" customFormat="1" ht="24.75" customHeight="1" hidden="1">
      <c r="A58" s="39" t="s">
        <v>30</v>
      </c>
      <c r="B58" s="64">
        <v>4740</v>
      </c>
      <c r="C58" s="55" t="s">
        <v>282</v>
      </c>
      <c r="D58" s="42"/>
      <c r="E58" s="43"/>
      <c r="F58" s="42"/>
      <c r="G58" s="43"/>
    </row>
    <row r="59" spans="1:7" s="45" customFormat="1" ht="12.75" customHeight="1" hidden="1">
      <c r="A59" s="46" t="s">
        <v>30</v>
      </c>
      <c r="B59" s="49">
        <v>4750</v>
      </c>
      <c r="C59" s="55" t="s">
        <v>270</v>
      </c>
      <c r="D59" s="42"/>
      <c r="E59" s="43"/>
      <c r="F59" s="42"/>
      <c r="G59" s="43"/>
    </row>
    <row r="60" spans="1:7" s="36" customFormat="1" ht="12.75" customHeight="1" hidden="1">
      <c r="A60" s="46" t="s">
        <v>30</v>
      </c>
      <c r="B60" s="49">
        <v>4810</v>
      </c>
      <c r="C60" s="50" t="s">
        <v>11</v>
      </c>
      <c r="D60" s="51"/>
      <c r="E60" s="52"/>
      <c r="F60" s="51"/>
      <c r="G60" s="52"/>
    </row>
    <row r="61" spans="1:7" s="36" customFormat="1" ht="12.75" customHeight="1" hidden="1">
      <c r="A61" s="46" t="s">
        <v>30</v>
      </c>
      <c r="B61" s="49">
        <v>6050</v>
      </c>
      <c r="C61" s="50" t="s">
        <v>28</v>
      </c>
      <c r="D61" s="51"/>
      <c r="E61" s="52"/>
      <c r="F61" s="51"/>
      <c r="G61" s="52"/>
    </row>
    <row r="62" spans="1:7" s="36" customFormat="1" ht="12.75" customHeight="1" hidden="1">
      <c r="A62" s="46" t="s">
        <v>30</v>
      </c>
      <c r="B62" s="49">
        <v>6058</v>
      </c>
      <c r="C62" s="50" t="s">
        <v>283</v>
      </c>
      <c r="D62" s="51"/>
      <c r="E62" s="52"/>
      <c r="F62" s="51"/>
      <c r="G62" s="52"/>
    </row>
    <row r="63" spans="1:7" s="36" customFormat="1" ht="12.75" customHeight="1" hidden="1">
      <c r="A63" s="46" t="s">
        <v>30</v>
      </c>
      <c r="B63" s="49">
        <v>6059</v>
      </c>
      <c r="C63" s="50" t="s">
        <v>28</v>
      </c>
      <c r="D63" s="51"/>
      <c r="E63" s="52"/>
      <c r="F63" s="51"/>
      <c r="G63" s="52"/>
    </row>
    <row r="64" spans="1:7" s="36" customFormat="1" ht="12.75" customHeight="1" hidden="1">
      <c r="A64" s="46" t="s">
        <v>30</v>
      </c>
      <c r="B64" s="49">
        <v>6060</v>
      </c>
      <c r="C64" s="50" t="s">
        <v>29</v>
      </c>
      <c r="D64" s="51"/>
      <c r="E64" s="52"/>
      <c r="F64" s="51">
        <v>15000</v>
      </c>
      <c r="G64" s="52"/>
    </row>
    <row r="65" spans="1:7" s="36" customFormat="1" ht="12.75" customHeight="1" hidden="1">
      <c r="A65" s="46" t="s">
        <v>30</v>
      </c>
      <c r="B65" s="49">
        <v>6130</v>
      </c>
      <c r="C65" s="50" t="s">
        <v>284</v>
      </c>
      <c r="D65" s="51"/>
      <c r="E65" s="52"/>
      <c r="F65" s="51"/>
      <c r="G65" s="52"/>
    </row>
    <row r="66" spans="1:7" s="45" customFormat="1" ht="37.5" customHeight="1" hidden="1">
      <c r="A66" s="39" t="s">
        <v>30</v>
      </c>
      <c r="B66" s="40">
        <v>6210</v>
      </c>
      <c r="C66" s="41" t="s">
        <v>331</v>
      </c>
      <c r="D66" s="42"/>
      <c r="E66" s="43"/>
      <c r="F66" s="42"/>
      <c r="G66" s="43"/>
    </row>
    <row r="67" spans="1:7" s="45" customFormat="1" ht="37.5" customHeight="1" hidden="1">
      <c r="A67" s="39" t="s">
        <v>30</v>
      </c>
      <c r="B67" s="40">
        <v>6230</v>
      </c>
      <c r="C67" s="41" t="s">
        <v>307</v>
      </c>
      <c r="D67" s="42"/>
      <c r="E67" s="43"/>
      <c r="F67" s="42"/>
      <c r="G67" s="43"/>
    </row>
    <row r="68" spans="1:7" s="45" customFormat="1" ht="37.5" customHeight="1" hidden="1">
      <c r="A68" s="39" t="s">
        <v>30</v>
      </c>
      <c r="B68" s="40">
        <v>6300</v>
      </c>
      <c r="C68" s="41" t="s">
        <v>125</v>
      </c>
      <c r="D68" s="42"/>
      <c r="E68" s="43"/>
      <c r="F68" s="42"/>
      <c r="G68" s="43"/>
    </row>
    <row r="69" spans="1:7" s="45" customFormat="1" ht="37.5" customHeight="1" hidden="1">
      <c r="A69" s="39" t="s">
        <v>30</v>
      </c>
      <c r="B69" s="40">
        <v>6610</v>
      </c>
      <c r="C69" s="41" t="s">
        <v>285</v>
      </c>
      <c r="D69" s="42"/>
      <c r="E69" s="43"/>
      <c r="F69" s="42"/>
      <c r="G69" s="43"/>
    </row>
    <row r="70" spans="1:7" s="45" customFormat="1" ht="37.5" customHeight="1" hidden="1">
      <c r="A70" s="39" t="s">
        <v>30</v>
      </c>
      <c r="B70" s="40">
        <v>6620</v>
      </c>
      <c r="C70" s="41" t="s">
        <v>286</v>
      </c>
      <c r="D70" s="42"/>
      <c r="E70" s="43"/>
      <c r="F70" s="42"/>
      <c r="G70" s="43"/>
    </row>
    <row r="71" spans="1:7" s="45" customFormat="1" ht="37.5" customHeight="1" hidden="1">
      <c r="A71" s="39" t="s">
        <v>30</v>
      </c>
      <c r="B71" s="40">
        <v>6630</v>
      </c>
      <c r="C71" s="41" t="s">
        <v>287</v>
      </c>
      <c r="D71" s="42"/>
      <c r="E71" s="43"/>
      <c r="F71" s="42"/>
      <c r="G71" s="43"/>
    </row>
    <row r="72" spans="1:7" s="36" customFormat="1" ht="12.75" customHeight="1" hidden="1">
      <c r="A72" s="46" t="s">
        <v>30</v>
      </c>
      <c r="B72" s="49">
        <v>8550</v>
      </c>
      <c r="C72" s="50" t="s">
        <v>41</v>
      </c>
      <c r="D72" s="51"/>
      <c r="E72" s="52"/>
      <c r="F72" s="51"/>
      <c r="G72" s="52"/>
    </row>
    <row r="73" spans="1:7" s="60" customFormat="1" ht="15" customHeight="1">
      <c r="A73" s="56"/>
      <c r="B73" s="56"/>
      <c r="C73" s="57" t="s">
        <v>12</v>
      </c>
      <c r="D73" s="58">
        <f>SUM(D13:D72)</f>
        <v>467800</v>
      </c>
      <c r="E73" s="58">
        <f>SUM(E13:E72)</f>
        <v>0</v>
      </c>
      <c r="F73" s="58">
        <f>SUM(F13:F72)</f>
        <v>359150</v>
      </c>
      <c r="G73" s="58">
        <f>SUM(G13:G72)</f>
        <v>0</v>
      </c>
    </row>
    <row r="74" spans="1:5" ht="24" customHeight="1">
      <c r="A74" s="60"/>
      <c r="B74" s="60"/>
      <c r="C74" s="62"/>
      <c r="D74" s="72"/>
      <c r="E74" s="72"/>
    </row>
  </sheetData>
  <sheetProtection/>
  <mergeCells count="2">
    <mergeCell ref="D10:E10"/>
    <mergeCell ref="F10:G10"/>
  </mergeCells>
  <printOptions/>
  <pageMargins left="0.75" right="0.75" top="1" bottom="1" header="0.5" footer="0.5"/>
  <pageSetup horizontalDpi="360" verticalDpi="360" orientation="portrait" paperSize="9" scale="5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G74"/>
  <sheetViews>
    <sheetView view="pageBreakPreview" zoomScaleSheetLayoutView="100" zoomScalePageLayoutView="0" workbookViewId="0" topLeftCell="A2">
      <selection activeCell="J81" sqref="J81"/>
    </sheetView>
  </sheetViews>
  <sheetFormatPr defaultColWidth="9.00390625" defaultRowHeight="12.75"/>
  <cols>
    <col min="1" max="1" width="3.875" style="63" customWidth="1"/>
    <col min="2" max="2" width="5.25390625" style="63" customWidth="1"/>
    <col min="3" max="3" width="51.375" style="63" customWidth="1"/>
    <col min="4" max="4" width="11.125" style="63" customWidth="1"/>
    <col min="5" max="5" width="10.75390625" style="63" customWidth="1"/>
    <col min="6" max="6" width="11.125" style="63" hidden="1" customWidth="1"/>
    <col min="7" max="7" width="10.75390625" style="63" hidden="1" customWidth="1"/>
    <col min="8" max="8" width="3.375" style="63" customWidth="1"/>
    <col min="9" max="9" width="2.875" style="63" customWidth="1"/>
    <col min="10" max="10" width="3.875" style="63" customWidth="1"/>
    <col min="11" max="16384" width="9.125" style="63" customWidth="1"/>
  </cols>
  <sheetData>
    <row r="1" s="26" customFormat="1" ht="12.75" hidden="1"/>
    <row r="2" s="26" customFormat="1" ht="12.75">
      <c r="D2" s="34" t="str">
        <f>'010.01008'!D2</f>
        <v>Zał. Nr 2d</v>
      </c>
    </row>
    <row r="3" spans="1:3" s="36" customFormat="1" ht="27.75" customHeight="1">
      <c r="A3" s="35" t="str">
        <f>'010.01008'!A3</f>
        <v>Plan wydatków budżetu na 2014 r.</v>
      </c>
      <c r="B3" s="35"/>
      <c r="C3" s="35"/>
    </row>
    <row r="4" spans="4:5" s="36" customFormat="1" ht="12.75">
      <c r="D4" s="37" t="s">
        <v>135</v>
      </c>
      <c r="E4" s="36">
        <f>'801,80148'!E4+1</f>
        <v>36</v>
      </c>
    </row>
    <row r="5" spans="3:5" s="36" customFormat="1" ht="11.25" customHeight="1" hidden="1">
      <c r="C5" s="18"/>
      <c r="E5" s="36" t="s">
        <v>16</v>
      </c>
    </row>
    <row r="7" spans="1:3" s="36" customFormat="1" ht="12.75">
      <c r="A7" s="18" t="s">
        <v>0</v>
      </c>
      <c r="B7" s="18"/>
      <c r="C7" s="36" t="s">
        <v>74</v>
      </c>
    </row>
    <row r="9" spans="1:3" s="36" customFormat="1" ht="12.75">
      <c r="A9" s="18" t="s">
        <v>1</v>
      </c>
      <c r="B9" s="18"/>
      <c r="C9" s="36" t="s">
        <v>313</v>
      </c>
    </row>
    <row r="10" spans="4:7" s="36" customFormat="1" ht="12.75">
      <c r="D10" s="339" t="s">
        <v>15</v>
      </c>
      <c r="E10" s="339"/>
      <c r="F10" s="338" t="s">
        <v>332</v>
      </c>
      <c r="G10" s="338"/>
    </row>
    <row r="11" spans="4:7" s="36" customFormat="1" ht="12.75">
      <c r="D11" s="18" t="s">
        <v>13</v>
      </c>
      <c r="E11" s="97" t="s">
        <v>14</v>
      </c>
      <c r="F11" s="36" t="s">
        <v>13</v>
      </c>
      <c r="G11" s="38" t="s">
        <v>14</v>
      </c>
    </row>
    <row r="13" spans="1:7" s="45" customFormat="1" ht="37.5" customHeight="1" hidden="1">
      <c r="A13" s="39" t="s">
        <v>30</v>
      </c>
      <c r="B13" s="40">
        <v>2310</v>
      </c>
      <c r="C13" s="41" t="s">
        <v>31</v>
      </c>
      <c r="D13" s="42"/>
      <c r="E13" s="43"/>
      <c r="F13" s="42"/>
      <c r="G13" s="43"/>
    </row>
    <row r="14" spans="1:7" s="45" customFormat="1" ht="37.5" customHeight="1" hidden="1">
      <c r="A14" s="39" t="s">
        <v>30</v>
      </c>
      <c r="B14" s="40">
        <v>2320</v>
      </c>
      <c r="C14" s="41" t="s">
        <v>278</v>
      </c>
      <c r="D14" s="42"/>
      <c r="E14" s="43"/>
      <c r="F14" s="42"/>
      <c r="G14" s="43"/>
    </row>
    <row r="15" spans="1:7" s="45" customFormat="1" ht="37.5" customHeight="1" hidden="1">
      <c r="A15" s="39" t="s">
        <v>30</v>
      </c>
      <c r="B15" s="40">
        <v>2330</v>
      </c>
      <c r="C15" s="41" t="s">
        <v>279</v>
      </c>
      <c r="D15" s="42"/>
      <c r="E15" s="43"/>
      <c r="F15" s="42"/>
      <c r="G15" s="43"/>
    </row>
    <row r="16" spans="1:7" s="45" customFormat="1" ht="12.75" customHeight="1" hidden="1">
      <c r="A16" s="46" t="s">
        <v>30</v>
      </c>
      <c r="B16" s="40">
        <v>2480</v>
      </c>
      <c r="C16" s="41" t="s">
        <v>124</v>
      </c>
      <c r="D16" s="42"/>
      <c r="E16" s="43"/>
      <c r="F16" s="42"/>
      <c r="G16" s="43"/>
    </row>
    <row r="17" spans="1:7" s="45" customFormat="1" ht="12.75" customHeight="1" hidden="1">
      <c r="A17" s="46" t="s">
        <v>30</v>
      </c>
      <c r="B17" s="40">
        <v>2560</v>
      </c>
      <c r="C17" s="41" t="s">
        <v>277</v>
      </c>
      <c r="D17" s="42"/>
      <c r="E17" s="43"/>
      <c r="F17" s="42"/>
      <c r="G17" s="43"/>
    </row>
    <row r="18" spans="1:7" s="45" customFormat="1" ht="12.75" customHeight="1" hidden="1">
      <c r="A18" s="46" t="s">
        <v>30</v>
      </c>
      <c r="B18" s="47">
        <v>2650</v>
      </c>
      <c r="C18" s="41" t="s">
        <v>35</v>
      </c>
      <c r="D18" s="42"/>
      <c r="E18" s="43"/>
      <c r="F18" s="42"/>
      <c r="G18" s="43"/>
    </row>
    <row r="19" spans="1:7" s="45" customFormat="1" ht="22.5" customHeight="1" hidden="1">
      <c r="A19" s="46" t="s">
        <v>30</v>
      </c>
      <c r="B19" s="40">
        <v>2710</v>
      </c>
      <c r="C19" s="41" t="s">
        <v>42</v>
      </c>
      <c r="D19" s="42"/>
      <c r="E19" s="43"/>
      <c r="F19" s="42"/>
      <c r="G19" s="43"/>
    </row>
    <row r="20" spans="1:7" s="45" customFormat="1" ht="25.5" customHeight="1" hidden="1">
      <c r="A20" s="39" t="s">
        <v>30</v>
      </c>
      <c r="B20" s="40">
        <v>2820</v>
      </c>
      <c r="C20" s="48" t="s">
        <v>280</v>
      </c>
      <c r="D20" s="42"/>
      <c r="E20" s="43"/>
      <c r="F20" s="42"/>
      <c r="G20" s="43"/>
    </row>
    <row r="21" spans="1:7" s="45" customFormat="1" ht="37.5" customHeight="1" hidden="1">
      <c r="A21" s="39" t="s">
        <v>30</v>
      </c>
      <c r="B21" s="40">
        <v>2830</v>
      </c>
      <c r="C21" s="48" t="s">
        <v>18</v>
      </c>
      <c r="D21" s="42"/>
      <c r="E21" s="43"/>
      <c r="F21" s="42"/>
      <c r="G21" s="43"/>
    </row>
    <row r="22" spans="1:7" s="45" customFormat="1" ht="12.75" customHeight="1" hidden="1">
      <c r="A22" s="46" t="s">
        <v>30</v>
      </c>
      <c r="B22" s="47">
        <v>2850</v>
      </c>
      <c r="C22" s="48" t="s">
        <v>33</v>
      </c>
      <c r="D22" s="42"/>
      <c r="E22" s="43"/>
      <c r="F22" s="42"/>
      <c r="G22" s="43"/>
    </row>
    <row r="23" spans="1:7" s="45" customFormat="1" ht="12.75" customHeight="1" hidden="1">
      <c r="A23" s="46" t="s">
        <v>30</v>
      </c>
      <c r="B23" s="47">
        <v>3000</v>
      </c>
      <c r="C23" s="48" t="s">
        <v>276</v>
      </c>
      <c r="D23" s="42"/>
      <c r="E23" s="43"/>
      <c r="F23" s="42"/>
      <c r="G23" s="43"/>
    </row>
    <row r="24" spans="1:7" s="36" customFormat="1" ht="12.75" customHeight="1" hidden="1">
      <c r="A24" s="46" t="s">
        <v>30</v>
      </c>
      <c r="B24" s="49">
        <v>3020</v>
      </c>
      <c r="C24" s="50" t="s">
        <v>38</v>
      </c>
      <c r="D24" s="51"/>
      <c r="E24" s="52"/>
      <c r="F24" s="51"/>
      <c r="G24" s="52"/>
    </row>
    <row r="25" spans="1:7" s="36" customFormat="1" ht="12.75" customHeight="1" hidden="1">
      <c r="A25" s="46" t="s">
        <v>30</v>
      </c>
      <c r="B25" s="49">
        <v>3030</v>
      </c>
      <c r="C25" s="50" t="s">
        <v>5</v>
      </c>
      <c r="D25" s="51"/>
      <c r="E25" s="52"/>
      <c r="F25" s="51"/>
      <c r="G25" s="52"/>
    </row>
    <row r="26" spans="1:7" s="36" customFormat="1" ht="12.75" customHeight="1" hidden="1">
      <c r="A26" s="46" t="s">
        <v>30</v>
      </c>
      <c r="B26" s="49">
        <v>3110</v>
      </c>
      <c r="C26" s="50" t="s">
        <v>4</v>
      </c>
      <c r="D26" s="51"/>
      <c r="E26" s="52"/>
      <c r="F26" s="51"/>
      <c r="G26" s="52"/>
    </row>
    <row r="27" spans="1:7" s="36" customFormat="1" ht="12.75" customHeight="1" hidden="1">
      <c r="A27" s="46" t="s">
        <v>30</v>
      </c>
      <c r="B27" s="49">
        <v>3240</v>
      </c>
      <c r="C27" s="50" t="s">
        <v>39</v>
      </c>
      <c r="D27" s="51"/>
      <c r="E27" s="52"/>
      <c r="F27" s="51"/>
      <c r="G27" s="52"/>
    </row>
    <row r="28" spans="1:7" s="36" customFormat="1" ht="12.75" customHeight="1" hidden="1">
      <c r="A28" s="46" t="s">
        <v>30</v>
      </c>
      <c r="B28" s="49">
        <v>3260</v>
      </c>
      <c r="C28" s="50" t="s">
        <v>305</v>
      </c>
      <c r="D28" s="51"/>
      <c r="E28" s="52"/>
      <c r="F28" s="51"/>
      <c r="G28" s="52"/>
    </row>
    <row r="29" spans="1:7" s="36" customFormat="1" ht="12.75" customHeight="1" hidden="1">
      <c r="A29" s="46" t="s">
        <v>30</v>
      </c>
      <c r="B29" s="49">
        <v>4010</v>
      </c>
      <c r="C29" s="50" t="s">
        <v>2</v>
      </c>
      <c r="D29" s="51"/>
      <c r="E29" s="52"/>
      <c r="F29" s="51"/>
      <c r="G29" s="52"/>
    </row>
    <row r="30" spans="1:7" s="36" customFormat="1" ht="12.75" customHeight="1" hidden="1">
      <c r="A30" s="46" t="s">
        <v>30</v>
      </c>
      <c r="B30" s="49">
        <v>4040</v>
      </c>
      <c r="C30" s="50" t="s">
        <v>3</v>
      </c>
      <c r="D30" s="51"/>
      <c r="E30" s="52"/>
      <c r="F30" s="51"/>
      <c r="G30" s="52"/>
    </row>
    <row r="31" spans="1:7" s="36" customFormat="1" ht="12.75" customHeight="1" hidden="1">
      <c r="A31" s="46" t="s">
        <v>30</v>
      </c>
      <c r="B31" s="49">
        <v>4110</v>
      </c>
      <c r="C31" s="50" t="s">
        <v>9</v>
      </c>
      <c r="D31" s="51"/>
      <c r="E31" s="52"/>
      <c r="F31" s="51"/>
      <c r="G31" s="52"/>
    </row>
    <row r="32" spans="1:7" s="36" customFormat="1" ht="12.75" customHeight="1" hidden="1">
      <c r="A32" s="46" t="s">
        <v>30</v>
      </c>
      <c r="B32" s="49">
        <v>4120</v>
      </c>
      <c r="C32" s="50" t="s">
        <v>10</v>
      </c>
      <c r="D32" s="51"/>
      <c r="E32" s="52"/>
      <c r="F32" s="51"/>
      <c r="G32" s="52"/>
    </row>
    <row r="33" spans="1:7" s="36" customFormat="1" ht="12.75" customHeight="1" hidden="1">
      <c r="A33" s="46" t="s">
        <v>30</v>
      </c>
      <c r="B33" s="49">
        <v>4130</v>
      </c>
      <c r="C33" s="50" t="s">
        <v>19</v>
      </c>
      <c r="D33" s="51"/>
      <c r="E33" s="52"/>
      <c r="F33" s="51"/>
      <c r="G33" s="52"/>
    </row>
    <row r="34" spans="1:7" s="36" customFormat="1" ht="12.75" customHeight="1" hidden="1">
      <c r="A34" s="46" t="s">
        <v>30</v>
      </c>
      <c r="B34" s="49">
        <v>4140</v>
      </c>
      <c r="C34" s="50" t="s">
        <v>32</v>
      </c>
      <c r="D34" s="51"/>
      <c r="E34" s="52"/>
      <c r="F34" s="51"/>
      <c r="G34" s="52"/>
    </row>
    <row r="35" spans="1:7" s="36" customFormat="1" ht="12.75" customHeight="1" hidden="1">
      <c r="A35" s="46" t="s">
        <v>30</v>
      </c>
      <c r="B35" s="49">
        <v>4177</v>
      </c>
      <c r="C35" s="50" t="s">
        <v>36</v>
      </c>
      <c r="D35" s="51"/>
      <c r="E35" s="52"/>
      <c r="F35" s="51">
        <v>456481</v>
      </c>
      <c r="G35" s="52"/>
    </row>
    <row r="36" spans="1:7" s="36" customFormat="1" ht="12.75" customHeight="1" hidden="1">
      <c r="A36" s="46" t="s">
        <v>30</v>
      </c>
      <c r="B36" s="49">
        <v>4179</v>
      </c>
      <c r="C36" s="50" t="s">
        <v>36</v>
      </c>
      <c r="D36" s="51"/>
      <c r="E36" s="52"/>
      <c r="F36" s="51">
        <v>104019</v>
      </c>
      <c r="G36" s="52"/>
    </row>
    <row r="37" spans="1:7" s="36" customFormat="1" ht="12.75" customHeight="1" hidden="1">
      <c r="A37" s="46" t="s">
        <v>30</v>
      </c>
      <c r="B37" s="49">
        <v>4220</v>
      </c>
      <c r="C37" s="50" t="s">
        <v>21</v>
      </c>
      <c r="D37" s="51"/>
      <c r="E37" s="52"/>
      <c r="F37" s="51"/>
      <c r="G37" s="52"/>
    </row>
    <row r="38" spans="1:7" s="36" customFormat="1" ht="12.75" customHeight="1" hidden="1">
      <c r="A38" s="46" t="s">
        <v>30</v>
      </c>
      <c r="B38" s="49">
        <v>4240</v>
      </c>
      <c r="C38" s="50" t="s">
        <v>22</v>
      </c>
      <c r="D38" s="51"/>
      <c r="E38" s="52"/>
      <c r="F38" s="51"/>
      <c r="G38" s="52"/>
    </row>
    <row r="39" spans="1:7" s="36" customFormat="1" ht="12.75" customHeight="1" hidden="1">
      <c r="A39" s="46" t="s">
        <v>30</v>
      </c>
      <c r="B39" s="49">
        <v>4260</v>
      </c>
      <c r="C39" s="50" t="s">
        <v>23</v>
      </c>
      <c r="D39" s="51"/>
      <c r="E39" s="52"/>
      <c r="F39" s="51"/>
      <c r="G39" s="52"/>
    </row>
    <row r="40" spans="1:7" s="36" customFormat="1" ht="12.75" customHeight="1" hidden="1">
      <c r="A40" s="46" t="s">
        <v>30</v>
      </c>
      <c r="B40" s="49">
        <v>4270</v>
      </c>
      <c r="C40" s="50" t="s">
        <v>24</v>
      </c>
      <c r="D40" s="51"/>
      <c r="E40" s="52"/>
      <c r="F40" s="51"/>
      <c r="G40" s="52"/>
    </row>
    <row r="41" spans="1:7" s="36" customFormat="1" ht="12.75" customHeight="1" hidden="1">
      <c r="A41" s="46" t="s">
        <v>30</v>
      </c>
      <c r="B41" s="49">
        <v>4280</v>
      </c>
      <c r="C41" s="50" t="s">
        <v>281</v>
      </c>
      <c r="D41" s="51"/>
      <c r="E41" s="52"/>
      <c r="F41" s="51"/>
      <c r="G41" s="52"/>
    </row>
    <row r="42" spans="1:7" s="45" customFormat="1" ht="12.75" customHeight="1" hidden="1">
      <c r="A42" s="46" t="s">
        <v>30</v>
      </c>
      <c r="B42" s="49">
        <v>4300</v>
      </c>
      <c r="C42" s="53" t="s">
        <v>25</v>
      </c>
      <c r="D42" s="42"/>
      <c r="E42" s="43"/>
      <c r="F42" s="42"/>
      <c r="G42" s="43"/>
    </row>
    <row r="43" spans="1:7" s="45" customFormat="1" ht="12.75" customHeight="1" hidden="1">
      <c r="A43" s="46" t="s">
        <v>30</v>
      </c>
      <c r="B43" s="49">
        <v>4307</v>
      </c>
      <c r="C43" s="53" t="s">
        <v>25</v>
      </c>
      <c r="D43" s="42"/>
      <c r="E43" s="43"/>
      <c r="F43" s="42"/>
      <c r="G43" s="43"/>
    </row>
    <row r="44" spans="1:7" s="45" customFormat="1" ht="12.75" customHeight="1" hidden="1">
      <c r="A44" s="46" t="s">
        <v>30</v>
      </c>
      <c r="B44" s="49">
        <v>4309</v>
      </c>
      <c r="C44" s="53" t="s">
        <v>25</v>
      </c>
      <c r="D44" s="42"/>
      <c r="E44" s="43"/>
      <c r="F44" s="42">
        <v>100000</v>
      </c>
      <c r="G44" s="43"/>
    </row>
    <row r="45" spans="1:7" s="45" customFormat="1" ht="12.75" customHeight="1" hidden="1">
      <c r="A45" s="46" t="s">
        <v>30</v>
      </c>
      <c r="B45" s="49">
        <v>4330</v>
      </c>
      <c r="C45" s="53" t="s">
        <v>37</v>
      </c>
      <c r="D45" s="42"/>
      <c r="E45" s="43"/>
      <c r="F45" s="42"/>
      <c r="G45" s="43"/>
    </row>
    <row r="46" spans="1:7" s="45" customFormat="1" ht="12.75" customHeight="1" hidden="1">
      <c r="A46" s="46" t="s">
        <v>30</v>
      </c>
      <c r="B46" s="49">
        <v>4350</v>
      </c>
      <c r="C46" s="53" t="s">
        <v>40</v>
      </c>
      <c r="D46" s="42"/>
      <c r="E46" s="43"/>
      <c r="F46" s="42"/>
      <c r="G46" s="43"/>
    </row>
    <row r="47" spans="1:7" s="45" customFormat="1" ht="12.75" customHeight="1" hidden="1">
      <c r="A47" s="46" t="s">
        <v>30</v>
      </c>
      <c r="B47" s="49">
        <v>4360</v>
      </c>
      <c r="C47" s="53" t="s">
        <v>265</v>
      </c>
      <c r="D47" s="42"/>
      <c r="E47" s="43"/>
      <c r="F47" s="42"/>
      <c r="G47" s="43"/>
    </row>
    <row r="48" spans="1:7" s="45" customFormat="1" ht="12.75" customHeight="1" hidden="1">
      <c r="A48" s="46" t="s">
        <v>30</v>
      </c>
      <c r="B48" s="49">
        <v>4370</v>
      </c>
      <c r="C48" s="53" t="s">
        <v>266</v>
      </c>
      <c r="D48" s="42"/>
      <c r="E48" s="43"/>
      <c r="F48" s="42"/>
      <c r="G48" s="43"/>
    </row>
    <row r="49" spans="1:7" s="45" customFormat="1" ht="12.75" customHeight="1" hidden="1">
      <c r="A49" s="46" t="s">
        <v>30</v>
      </c>
      <c r="B49" s="49">
        <v>4390</v>
      </c>
      <c r="C49" s="53" t="s">
        <v>267</v>
      </c>
      <c r="D49" s="42"/>
      <c r="E49" s="43"/>
      <c r="F49" s="42"/>
      <c r="G49" s="43"/>
    </row>
    <row r="50" spans="1:7" s="45" customFormat="1" ht="12.75" customHeight="1" hidden="1">
      <c r="A50" s="46" t="s">
        <v>30</v>
      </c>
      <c r="B50" s="49">
        <v>4400</v>
      </c>
      <c r="C50" s="53" t="s">
        <v>268</v>
      </c>
      <c r="D50" s="42"/>
      <c r="E50" s="43"/>
      <c r="F50" s="42"/>
      <c r="G50" s="43"/>
    </row>
    <row r="51" spans="1:7" s="36" customFormat="1" ht="12.75" customHeight="1" hidden="1">
      <c r="A51" s="46" t="s">
        <v>30</v>
      </c>
      <c r="B51" s="49">
        <v>4410</v>
      </c>
      <c r="C51" s="50" t="s">
        <v>6</v>
      </c>
      <c r="D51" s="51"/>
      <c r="E51" s="52"/>
      <c r="F51" s="51"/>
      <c r="G51" s="52"/>
    </row>
    <row r="52" spans="1:7" s="36" customFormat="1" ht="12.75" customHeight="1" hidden="1">
      <c r="A52" s="46" t="s">
        <v>30</v>
      </c>
      <c r="B52" s="49">
        <v>4420</v>
      </c>
      <c r="C52" s="50" t="s">
        <v>7</v>
      </c>
      <c r="D52" s="51"/>
      <c r="E52" s="52"/>
      <c r="F52" s="51"/>
      <c r="G52" s="52"/>
    </row>
    <row r="53" spans="1:7" s="45" customFormat="1" ht="12.75" customHeight="1" hidden="1">
      <c r="A53" s="46" t="s">
        <v>30</v>
      </c>
      <c r="B53" s="49">
        <v>4430</v>
      </c>
      <c r="C53" s="53" t="s">
        <v>8</v>
      </c>
      <c r="D53" s="42"/>
      <c r="E53" s="43"/>
      <c r="F53" s="42"/>
      <c r="G53" s="43"/>
    </row>
    <row r="54" spans="1:7" s="36" customFormat="1" ht="12.75" customHeight="1" hidden="1">
      <c r="A54" s="46" t="s">
        <v>30</v>
      </c>
      <c r="B54" s="49">
        <v>4440</v>
      </c>
      <c r="C54" s="50" t="s">
        <v>26</v>
      </c>
      <c r="D54" s="51"/>
      <c r="E54" s="52"/>
      <c r="F54" s="51"/>
      <c r="G54" s="52"/>
    </row>
    <row r="55" spans="1:7" s="36" customFormat="1" ht="12.75" customHeight="1" hidden="1">
      <c r="A55" s="46" t="s">
        <v>30</v>
      </c>
      <c r="B55" s="49">
        <v>4520</v>
      </c>
      <c r="C55" s="94" t="s">
        <v>306</v>
      </c>
      <c r="D55" s="51"/>
      <c r="E55" s="52"/>
      <c r="F55" s="51"/>
      <c r="G55" s="52"/>
    </row>
    <row r="56" spans="1:7" s="36" customFormat="1" ht="12.75" customHeight="1" hidden="1">
      <c r="A56" s="46" t="s">
        <v>30</v>
      </c>
      <c r="B56" s="49">
        <v>4580</v>
      </c>
      <c r="C56" s="50" t="s">
        <v>27</v>
      </c>
      <c r="D56" s="51"/>
      <c r="E56" s="52"/>
      <c r="F56" s="51"/>
      <c r="G56" s="52"/>
    </row>
    <row r="57" spans="1:7" s="36" customFormat="1" ht="12.75" customHeight="1" hidden="1">
      <c r="A57" s="46" t="s">
        <v>30</v>
      </c>
      <c r="B57" s="49">
        <v>4700</v>
      </c>
      <c r="C57" s="54" t="s">
        <v>269</v>
      </c>
      <c r="D57" s="51"/>
      <c r="E57" s="52"/>
      <c r="F57" s="51"/>
      <c r="G57" s="52"/>
    </row>
    <row r="58" spans="1:7" s="45" customFormat="1" ht="24.75" customHeight="1" hidden="1">
      <c r="A58" s="39" t="s">
        <v>30</v>
      </c>
      <c r="B58" s="64">
        <v>4740</v>
      </c>
      <c r="C58" s="55" t="s">
        <v>282</v>
      </c>
      <c r="D58" s="42"/>
      <c r="E58" s="43"/>
      <c r="F58" s="42"/>
      <c r="G58" s="43"/>
    </row>
    <row r="59" spans="1:7" s="45" customFormat="1" ht="12.75" customHeight="1" hidden="1">
      <c r="A59" s="46" t="s">
        <v>30</v>
      </c>
      <c r="B59" s="49">
        <v>4750</v>
      </c>
      <c r="C59" s="55" t="s">
        <v>270</v>
      </c>
      <c r="D59" s="42"/>
      <c r="E59" s="43"/>
      <c r="F59" s="42"/>
      <c r="G59" s="43"/>
    </row>
    <row r="60" spans="1:7" s="36" customFormat="1" ht="12.75" customHeight="1" hidden="1">
      <c r="A60" s="46" t="s">
        <v>30</v>
      </c>
      <c r="B60" s="49">
        <v>4810</v>
      </c>
      <c r="C60" s="50" t="s">
        <v>11</v>
      </c>
      <c r="D60" s="51"/>
      <c r="E60" s="52"/>
      <c r="F60" s="51"/>
      <c r="G60" s="52"/>
    </row>
    <row r="61" spans="1:7" s="36" customFormat="1" ht="12.75" customHeight="1" hidden="1">
      <c r="A61" s="46" t="s">
        <v>30</v>
      </c>
      <c r="B61" s="49">
        <v>6050</v>
      </c>
      <c r="C61" s="50" t="s">
        <v>28</v>
      </c>
      <c r="D61" s="51"/>
      <c r="E61" s="52"/>
      <c r="F61" s="51"/>
      <c r="G61" s="52"/>
    </row>
    <row r="62" spans="1:7" s="36" customFormat="1" ht="12.75" customHeight="1" hidden="1">
      <c r="A62" s="46" t="s">
        <v>30</v>
      </c>
      <c r="B62" s="49">
        <v>6058</v>
      </c>
      <c r="C62" s="50" t="s">
        <v>283</v>
      </c>
      <c r="D62" s="51"/>
      <c r="E62" s="52"/>
      <c r="F62" s="51"/>
      <c r="G62" s="52"/>
    </row>
    <row r="63" spans="1:7" s="36" customFormat="1" ht="12.75" customHeight="1" hidden="1">
      <c r="A63" s="46" t="s">
        <v>30</v>
      </c>
      <c r="B63" s="49">
        <v>6059</v>
      </c>
      <c r="C63" s="50" t="s">
        <v>28</v>
      </c>
      <c r="D63" s="51"/>
      <c r="E63" s="52"/>
      <c r="F63" s="51"/>
      <c r="G63" s="52"/>
    </row>
    <row r="64" spans="1:7" s="36" customFormat="1" ht="12.75" customHeight="1" hidden="1">
      <c r="A64" s="46" t="s">
        <v>30</v>
      </c>
      <c r="B64" s="49">
        <v>6060</v>
      </c>
      <c r="C64" s="50" t="s">
        <v>29</v>
      </c>
      <c r="D64" s="51"/>
      <c r="E64" s="52"/>
      <c r="F64" s="51"/>
      <c r="G64" s="52"/>
    </row>
    <row r="65" spans="1:7" s="36" customFormat="1" ht="12.75" customHeight="1" hidden="1">
      <c r="A65" s="46" t="s">
        <v>30</v>
      </c>
      <c r="B65" s="49">
        <v>6130</v>
      </c>
      <c r="C65" s="50" t="s">
        <v>284</v>
      </c>
      <c r="D65" s="51"/>
      <c r="E65" s="52"/>
      <c r="F65" s="51"/>
      <c r="G65" s="52"/>
    </row>
    <row r="66" spans="1:7" s="45" customFormat="1" ht="37.5" customHeight="1" hidden="1">
      <c r="A66" s="39" t="s">
        <v>30</v>
      </c>
      <c r="B66" s="40">
        <v>6210</v>
      </c>
      <c r="C66" s="41" t="s">
        <v>331</v>
      </c>
      <c r="D66" s="42"/>
      <c r="E66" s="43"/>
      <c r="F66" s="42"/>
      <c r="G66" s="43"/>
    </row>
    <row r="67" spans="1:7" s="45" customFormat="1" ht="37.5" customHeight="1" hidden="1">
      <c r="A67" s="39" t="s">
        <v>30</v>
      </c>
      <c r="B67" s="40">
        <v>6230</v>
      </c>
      <c r="C67" s="41" t="s">
        <v>307</v>
      </c>
      <c r="D67" s="42"/>
      <c r="E67" s="43"/>
      <c r="F67" s="42"/>
      <c r="G67" s="43"/>
    </row>
    <row r="68" spans="1:7" s="45" customFormat="1" ht="37.5" customHeight="1" hidden="1">
      <c r="A68" s="39" t="s">
        <v>30</v>
      </c>
      <c r="B68" s="40">
        <v>6300</v>
      </c>
      <c r="C68" s="41" t="s">
        <v>125</v>
      </c>
      <c r="D68" s="42"/>
      <c r="E68" s="43"/>
      <c r="F68" s="42"/>
      <c r="G68" s="43"/>
    </row>
    <row r="69" spans="1:7" s="45" customFormat="1" ht="37.5" customHeight="1" hidden="1">
      <c r="A69" s="39" t="s">
        <v>30</v>
      </c>
      <c r="B69" s="40">
        <v>6610</v>
      </c>
      <c r="C69" s="41" t="s">
        <v>285</v>
      </c>
      <c r="D69" s="42"/>
      <c r="E69" s="43"/>
      <c r="F69" s="42"/>
      <c r="G69" s="43"/>
    </row>
    <row r="70" spans="1:7" s="45" customFormat="1" ht="37.5" customHeight="1" hidden="1">
      <c r="A70" s="39" t="s">
        <v>30</v>
      </c>
      <c r="B70" s="40">
        <v>6620</v>
      </c>
      <c r="C70" s="41" t="s">
        <v>286</v>
      </c>
      <c r="D70" s="42"/>
      <c r="E70" s="43"/>
      <c r="F70" s="42"/>
      <c r="G70" s="43"/>
    </row>
    <row r="71" spans="1:7" s="45" customFormat="1" ht="37.5" customHeight="1" hidden="1">
      <c r="A71" s="39" t="s">
        <v>30</v>
      </c>
      <c r="B71" s="40">
        <v>6630</v>
      </c>
      <c r="C71" s="41" t="s">
        <v>287</v>
      </c>
      <c r="D71" s="42"/>
      <c r="E71" s="43"/>
      <c r="F71" s="42"/>
      <c r="G71" s="43"/>
    </row>
    <row r="72" spans="1:7" s="36" customFormat="1" ht="12.75" customHeight="1" hidden="1">
      <c r="A72" s="46" t="s">
        <v>30</v>
      </c>
      <c r="B72" s="49">
        <v>8550</v>
      </c>
      <c r="C72" s="50" t="s">
        <v>41</v>
      </c>
      <c r="D72" s="51"/>
      <c r="E72" s="52"/>
      <c r="F72" s="51"/>
      <c r="G72" s="52"/>
    </row>
    <row r="73" spans="1:7" s="60" customFormat="1" ht="15" customHeight="1">
      <c r="A73" s="56"/>
      <c r="B73" s="56"/>
      <c r="C73" s="57" t="s">
        <v>12</v>
      </c>
      <c r="D73" s="58">
        <f>SUM(D13:D72)</f>
        <v>0</v>
      </c>
      <c r="E73" s="58">
        <f>SUM(E13:E72)</f>
        <v>0</v>
      </c>
      <c r="F73" s="58">
        <f>SUM(F13:F72)</f>
        <v>660500</v>
      </c>
      <c r="G73" s="58">
        <f>SUM(G13:G72)</f>
        <v>0</v>
      </c>
    </row>
    <row r="74" spans="1:7" ht="24" customHeight="1">
      <c r="A74" s="60"/>
      <c r="B74" s="60"/>
      <c r="C74" s="62" t="s">
        <v>113</v>
      </c>
      <c r="D74" s="72">
        <f>'801,80101'!D73+'801,80104'!D73+'801,80110'!D73+'801,80113'!D73+'801,80114'!D73+'801,80146'!D73+'801,80148'!D73+D73</f>
        <v>11430400</v>
      </c>
      <c r="E74" s="72">
        <f>'801,80101'!E73+'801,80104'!E73+'801,80110'!E73+'801,80113'!E73+'801,80114'!E73+'801,80146'!E73+'801,80148'!E73</f>
        <v>0</v>
      </c>
      <c r="F74" s="72">
        <f>'801,80101'!F73+'801,80104'!F73+'801,80110'!F73+'801,80113'!F73+'801,80114'!F73+'801,80146'!F73+'801,80148'!F73+F73</f>
        <v>12526493</v>
      </c>
      <c r="G74" s="72">
        <f>'801,80101'!G73+'801,80104'!G73+'801,80110'!G73+'801,80113'!G73+'801,80114'!G73+'801,80146'!G73+'801,80148'!G73</f>
        <v>0</v>
      </c>
    </row>
  </sheetData>
  <sheetProtection/>
  <mergeCells count="2">
    <mergeCell ref="D10:E10"/>
    <mergeCell ref="F10:G10"/>
  </mergeCells>
  <printOptions/>
  <pageMargins left="0.75" right="0.75" top="1" bottom="1" header="0.5" footer="0.5"/>
  <pageSetup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73"/>
  <sheetViews>
    <sheetView view="pageBreakPreview" zoomScaleSheetLayoutView="100" zoomScalePageLayoutView="0" workbookViewId="0" topLeftCell="A2">
      <selection activeCell="L62" sqref="L62"/>
    </sheetView>
  </sheetViews>
  <sheetFormatPr defaultColWidth="9.00390625" defaultRowHeight="12.75"/>
  <cols>
    <col min="1" max="1" width="3.875" style="60" customWidth="1"/>
    <col min="2" max="2" width="5.25390625" style="60" customWidth="1"/>
    <col min="3" max="3" width="51.375" style="60" customWidth="1"/>
    <col min="4" max="4" width="11.125" style="60" customWidth="1"/>
    <col min="5" max="5" width="10.75390625" style="60" customWidth="1"/>
    <col min="6" max="6" width="11.125" style="60" hidden="1" customWidth="1"/>
    <col min="7" max="7" width="10.75390625" style="60" hidden="1" customWidth="1"/>
    <col min="8" max="8" width="3.375" style="60" customWidth="1"/>
    <col min="9" max="9" width="2.875" style="60" customWidth="1"/>
    <col min="10" max="10" width="3.875" style="60" customWidth="1"/>
    <col min="11" max="16384" width="9.125" style="60" customWidth="1"/>
  </cols>
  <sheetData>
    <row r="1" s="26" customFormat="1" ht="12.75" hidden="1"/>
    <row r="2" s="26" customFormat="1" ht="12.75">
      <c r="D2" s="34" t="str">
        <f>'010.01008'!D2</f>
        <v>Zał. Nr 2d</v>
      </c>
    </row>
    <row r="3" spans="1:3" s="36" customFormat="1" ht="27.75" customHeight="1">
      <c r="A3" s="35" t="str">
        <f>'010.01008'!A3</f>
        <v>Plan wydatków budżetu na 2014 r.</v>
      </c>
      <c r="B3" s="35"/>
      <c r="C3" s="35"/>
    </row>
    <row r="4" spans="4:5" s="36" customFormat="1" ht="12.75">
      <c r="D4" s="37" t="s">
        <v>135</v>
      </c>
      <c r="E4" s="36">
        <f>'010.01009'!E4+1</f>
        <v>3</v>
      </c>
    </row>
    <row r="5" spans="3:5" s="36" customFormat="1" ht="11.25" customHeight="1" hidden="1">
      <c r="C5" s="18"/>
      <c r="E5" s="36" t="s">
        <v>16</v>
      </c>
    </row>
    <row r="7" spans="1:3" s="36" customFormat="1" ht="12.75">
      <c r="A7" s="18" t="s">
        <v>0</v>
      </c>
      <c r="B7" s="18"/>
      <c r="C7" s="36" t="s">
        <v>17</v>
      </c>
    </row>
    <row r="9" spans="1:3" s="36" customFormat="1" ht="12.75">
      <c r="A9" s="18" t="s">
        <v>1</v>
      </c>
      <c r="B9" s="18"/>
      <c r="C9" t="s">
        <v>504</v>
      </c>
    </row>
    <row r="10" spans="4:7" s="36" customFormat="1" ht="12.75">
      <c r="D10" s="339" t="s">
        <v>15</v>
      </c>
      <c r="E10" s="339"/>
      <c r="F10" s="338" t="s">
        <v>333</v>
      </c>
      <c r="G10" s="338"/>
    </row>
    <row r="11" spans="4:7" s="36" customFormat="1" ht="12.75">
      <c r="D11" s="18" t="s">
        <v>13</v>
      </c>
      <c r="E11" s="97" t="s">
        <v>14</v>
      </c>
      <c r="F11" s="36" t="s">
        <v>13</v>
      </c>
      <c r="G11" s="38" t="s">
        <v>14</v>
      </c>
    </row>
    <row r="13" spans="1:7" s="45" customFormat="1" ht="37.5" customHeight="1" hidden="1">
      <c r="A13" s="39" t="s">
        <v>30</v>
      </c>
      <c r="B13" s="40">
        <v>2310</v>
      </c>
      <c r="C13" s="41" t="s">
        <v>31</v>
      </c>
      <c r="D13" s="42"/>
      <c r="E13" s="43"/>
      <c r="F13" s="42"/>
      <c r="G13" s="43"/>
    </row>
    <row r="14" spans="1:7" s="45" customFormat="1" ht="37.5" customHeight="1" hidden="1">
      <c r="A14" s="39" t="s">
        <v>30</v>
      </c>
      <c r="B14" s="40">
        <v>2320</v>
      </c>
      <c r="C14" s="41" t="s">
        <v>278</v>
      </c>
      <c r="D14" s="42"/>
      <c r="E14" s="43"/>
      <c r="F14" s="42"/>
      <c r="G14" s="43"/>
    </row>
    <row r="15" spans="1:7" s="45" customFormat="1" ht="37.5" customHeight="1" hidden="1">
      <c r="A15" s="39" t="s">
        <v>30</v>
      </c>
      <c r="B15" s="40">
        <v>2330</v>
      </c>
      <c r="C15" s="41" t="s">
        <v>279</v>
      </c>
      <c r="D15" s="42"/>
      <c r="E15" s="43"/>
      <c r="F15" s="42"/>
      <c r="G15" s="43"/>
    </row>
    <row r="16" spans="1:7" s="45" customFormat="1" ht="12.75" customHeight="1" hidden="1">
      <c r="A16" s="46" t="s">
        <v>30</v>
      </c>
      <c r="B16" s="40">
        <v>2480</v>
      </c>
      <c r="C16" s="41" t="s">
        <v>124</v>
      </c>
      <c r="D16" s="42"/>
      <c r="E16" s="43"/>
      <c r="F16" s="42"/>
      <c r="G16" s="43"/>
    </row>
    <row r="17" spans="1:7" s="45" customFormat="1" ht="12.75" customHeight="1" hidden="1">
      <c r="A17" s="46" t="s">
        <v>30</v>
      </c>
      <c r="B17" s="40">
        <v>2560</v>
      </c>
      <c r="C17" s="41" t="s">
        <v>277</v>
      </c>
      <c r="D17" s="42"/>
      <c r="E17" s="43"/>
      <c r="F17" s="42"/>
      <c r="G17" s="43"/>
    </row>
    <row r="18" spans="1:7" s="45" customFormat="1" ht="12.75" customHeight="1" hidden="1">
      <c r="A18" s="46" t="s">
        <v>30</v>
      </c>
      <c r="B18" s="47">
        <v>2650</v>
      </c>
      <c r="C18" s="41" t="s">
        <v>35</v>
      </c>
      <c r="D18" s="42"/>
      <c r="E18" s="43"/>
      <c r="F18" s="42"/>
      <c r="G18" s="43"/>
    </row>
    <row r="19" spans="1:7" s="45" customFormat="1" ht="22.5" customHeight="1" hidden="1">
      <c r="A19" s="46" t="s">
        <v>30</v>
      </c>
      <c r="B19" s="40">
        <v>2710</v>
      </c>
      <c r="C19" s="41" t="s">
        <v>42</v>
      </c>
      <c r="D19" s="42"/>
      <c r="E19" s="43"/>
      <c r="F19" s="42"/>
      <c r="G19" s="43"/>
    </row>
    <row r="20" spans="1:7" s="45" customFormat="1" ht="25.5" customHeight="1" hidden="1">
      <c r="A20" s="39" t="s">
        <v>30</v>
      </c>
      <c r="B20" s="40">
        <v>2820</v>
      </c>
      <c r="C20" s="48" t="s">
        <v>280</v>
      </c>
      <c r="D20" s="42"/>
      <c r="E20" s="43"/>
      <c r="F20" s="42"/>
      <c r="G20" s="43"/>
    </row>
    <row r="21" spans="1:7" s="45" customFormat="1" ht="37.5" customHeight="1" hidden="1">
      <c r="A21" s="39" t="s">
        <v>30</v>
      </c>
      <c r="B21" s="40">
        <v>2830</v>
      </c>
      <c r="C21" s="48" t="s">
        <v>18</v>
      </c>
      <c r="D21" s="42"/>
      <c r="E21" s="43"/>
      <c r="F21" s="42"/>
      <c r="G21" s="43"/>
    </row>
    <row r="22" spans="1:7" s="45" customFormat="1" ht="12.75" customHeight="1" hidden="1">
      <c r="A22" s="46" t="s">
        <v>30</v>
      </c>
      <c r="B22" s="47">
        <v>2850</v>
      </c>
      <c r="C22" s="48" t="s">
        <v>33</v>
      </c>
      <c r="D22" s="42"/>
      <c r="E22" s="43"/>
      <c r="F22" s="42"/>
      <c r="G22" s="43"/>
    </row>
    <row r="23" spans="1:7" s="45" customFormat="1" ht="12.75" customHeight="1" hidden="1">
      <c r="A23" s="46" t="s">
        <v>30</v>
      </c>
      <c r="B23" s="47">
        <v>3000</v>
      </c>
      <c r="C23" s="48" t="s">
        <v>276</v>
      </c>
      <c r="D23" s="42"/>
      <c r="E23" s="43"/>
      <c r="F23" s="42"/>
      <c r="G23" s="43"/>
    </row>
    <row r="24" spans="1:7" s="36" customFormat="1" ht="12.75" customHeight="1" hidden="1">
      <c r="A24" s="46" t="s">
        <v>30</v>
      </c>
      <c r="B24" s="49">
        <v>3020</v>
      </c>
      <c r="C24" s="50" t="s">
        <v>38</v>
      </c>
      <c r="D24" s="51"/>
      <c r="E24" s="52"/>
      <c r="F24" s="51"/>
      <c r="G24" s="52"/>
    </row>
    <row r="25" spans="1:7" s="36" customFormat="1" ht="12.75" customHeight="1" hidden="1">
      <c r="A25" s="46" t="s">
        <v>30</v>
      </c>
      <c r="B25" s="49">
        <v>3030</v>
      </c>
      <c r="C25" s="50" t="s">
        <v>5</v>
      </c>
      <c r="D25" s="51"/>
      <c r="E25" s="52"/>
      <c r="F25" s="51"/>
      <c r="G25" s="52"/>
    </row>
    <row r="26" spans="1:7" s="36" customFormat="1" ht="12.75" customHeight="1" hidden="1">
      <c r="A26" s="46" t="s">
        <v>30</v>
      </c>
      <c r="B26" s="49">
        <v>3110</v>
      </c>
      <c r="C26" s="50" t="s">
        <v>4</v>
      </c>
      <c r="D26" s="51"/>
      <c r="E26" s="52"/>
      <c r="F26" s="51"/>
      <c r="G26" s="52"/>
    </row>
    <row r="27" spans="1:7" s="36" customFormat="1" ht="12.75" customHeight="1" hidden="1">
      <c r="A27" s="46" t="s">
        <v>30</v>
      </c>
      <c r="B27" s="49">
        <v>3240</v>
      </c>
      <c r="C27" s="50" t="s">
        <v>39</v>
      </c>
      <c r="D27" s="51"/>
      <c r="E27" s="52"/>
      <c r="F27" s="51"/>
      <c r="G27" s="52"/>
    </row>
    <row r="28" spans="1:7" s="36" customFormat="1" ht="12.75" customHeight="1" hidden="1">
      <c r="A28" s="46" t="s">
        <v>30</v>
      </c>
      <c r="B28" s="49">
        <v>3260</v>
      </c>
      <c r="C28" s="50" t="s">
        <v>305</v>
      </c>
      <c r="D28" s="51"/>
      <c r="E28" s="52"/>
      <c r="F28" s="51"/>
      <c r="G28" s="52"/>
    </row>
    <row r="29" spans="1:7" s="36" customFormat="1" ht="12.75" customHeight="1" hidden="1">
      <c r="A29" s="46" t="s">
        <v>30</v>
      </c>
      <c r="B29" s="49">
        <v>4010</v>
      </c>
      <c r="C29" s="50" t="s">
        <v>2</v>
      </c>
      <c r="D29" s="51"/>
      <c r="E29" s="52"/>
      <c r="F29" s="51"/>
      <c r="G29" s="52"/>
    </row>
    <row r="30" spans="1:7" s="36" customFormat="1" ht="12.75" customHeight="1" hidden="1">
      <c r="A30" s="46" t="s">
        <v>30</v>
      </c>
      <c r="B30" s="49">
        <v>4040</v>
      </c>
      <c r="C30" s="50" t="s">
        <v>3</v>
      </c>
      <c r="D30" s="51"/>
      <c r="E30" s="52"/>
      <c r="F30" s="51"/>
      <c r="G30" s="52"/>
    </row>
    <row r="31" spans="1:7" s="36" customFormat="1" ht="12.75" customHeight="1" hidden="1">
      <c r="A31" s="46" t="s">
        <v>30</v>
      </c>
      <c r="B31" s="49">
        <v>4110</v>
      </c>
      <c r="C31" s="50" t="s">
        <v>9</v>
      </c>
      <c r="D31" s="51"/>
      <c r="E31" s="52"/>
      <c r="F31" s="51"/>
      <c r="G31" s="52"/>
    </row>
    <row r="32" spans="1:7" s="36" customFormat="1" ht="12.75" customHeight="1" hidden="1">
      <c r="A32" s="46" t="s">
        <v>30</v>
      </c>
      <c r="B32" s="49">
        <v>4120</v>
      </c>
      <c r="C32" s="50" t="s">
        <v>10</v>
      </c>
      <c r="D32" s="51"/>
      <c r="E32" s="52"/>
      <c r="F32" s="51"/>
      <c r="G32" s="52"/>
    </row>
    <row r="33" spans="1:7" s="36" customFormat="1" ht="12.75" customHeight="1" hidden="1">
      <c r="A33" s="46" t="s">
        <v>30</v>
      </c>
      <c r="B33" s="49">
        <v>4130</v>
      </c>
      <c r="C33" s="50" t="s">
        <v>19</v>
      </c>
      <c r="D33" s="51"/>
      <c r="E33" s="52"/>
      <c r="F33" s="51"/>
      <c r="G33" s="52"/>
    </row>
    <row r="34" spans="1:7" s="36" customFormat="1" ht="12.75" customHeight="1" hidden="1">
      <c r="A34" s="46" t="s">
        <v>30</v>
      </c>
      <c r="B34" s="49">
        <v>4140</v>
      </c>
      <c r="C34" s="50" t="s">
        <v>32</v>
      </c>
      <c r="D34" s="51"/>
      <c r="E34" s="52"/>
      <c r="F34" s="51"/>
      <c r="G34" s="52"/>
    </row>
    <row r="35" spans="1:7" s="36" customFormat="1" ht="12.75" customHeight="1" hidden="1">
      <c r="A35" s="46" t="s">
        <v>30</v>
      </c>
      <c r="B35" s="49">
        <v>4170</v>
      </c>
      <c r="C35" s="50" t="s">
        <v>36</v>
      </c>
      <c r="D35" s="51"/>
      <c r="E35" s="52"/>
      <c r="F35" s="51"/>
      <c r="G35" s="52"/>
    </row>
    <row r="36" spans="1:7" s="36" customFormat="1" ht="12.75" customHeight="1" hidden="1">
      <c r="A36" s="46" t="s">
        <v>30</v>
      </c>
      <c r="B36" s="49">
        <v>4210</v>
      </c>
      <c r="C36" s="50" t="s">
        <v>20</v>
      </c>
      <c r="D36" s="51"/>
      <c r="E36" s="52"/>
      <c r="F36" s="51"/>
      <c r="G36" s="52"/>
    </row>
    <row r="37" spans="1:7" s="36" customFormat="1" ht="12.75" customHeight="1" hidden="1">
      <c r="A37" s="46" t="s">
        <v>30</v>
      </c>
      <c r="B37" s="49">
        <v>4220</v>
      </c>
      <c r="C37" s="50" t="s">
        <v>21</v>
      </c>
      <c r="D37" s="51"/>
      <c r="E37" s="52"/>
      <c r="F37" s="51"/>
      <c r="G37" s="52"/>
    </row>
    <row r="38" spans="1:7" s="36" customFormat="1" ht="12.75" customHeight="1" hidden="1">
      <c r="A38" s="46" t="s">
        <v>30</v>
      </c>
      <c r="B38" s="49">
        <v>4240</v>
      </c>
      <c r="C38" s="50" t="s">
        <v>22</v>
      </c>
      <c r="D38" s="51"/>
      <c r="E38" s="52"/>
      <c r="F38" s="51"/>
      <c r="G38" s="52"/>
    </row>
    <row r="39" spans="1:7" s="36" customFormat="1" ht="12.75" customHeight="1" hidden="1">
      <c r="A39" s="46" t="s">
        <v>30</v>
      </c>
      <c r="B39" s="49">
        <v>4260</v>
      </c>
      <c r="C39" s="50" t="s">
        <v>23</v>
      </c>
      <c r="D39" s="51"/>
      <c r="E39" s="52"/>
      <c r="F39" s="51"/>
      <c r="G39" s="52"/>
    </row>
    <row r="40" spans="1:7" s="36" customFormat="1" ht="12.75" customHeight="1" hidden="1">
      <c r="A40" s="46" t="s">
        <v>30</v>
      </c>
      <c r="B40" s="49">
        <v>4270</v>
      </c>
      <c r="C40" s="50" t="s">
        <v>24</v>
      </c>
      <c r="D40" s="51"/>
      <c r="E40" s="52"/>
      <c r="F40" s="51"/>
      <c r="G40" s="52"/>
    </row>
    <row r="41" spans="1:7" s="36" customFormat="1" ht="12.75" customHeight="1" hidden="1">
      <c r="A41" s="46" t="s">
        <v>30</v>
      </c>
      <c r="B41" s="49">
        <v>4280</v>
      </c>
      <c r="C41" s="50" t="s">
        <v>281</v>
      </c>
      <c r="D41" s="51"/>
      <c r="E41" s="52"/>
      <c r="F41" s="51"/>
      <c r="G41" s="52"/>
    </row>
    <row r="42" spans="1:7" s="45" customFormat="1" ht="12.75" customHeight="1" hidden="1">
      <c r="A42" s="46" t="s">
        <v>30</v>
      </c>
      <c r="B42" s="49">
        <v>4300</v>
      </c>
      <c r="C42" s="53" t="s">
        <v>25</v>
      </c>
      <c r="D42" s="42"/>
      <c r="E42" s="43"/>
      <c r="F42" s="42"/>
      <c r="G42" s="43"/>
    </row>
    <row r="43" spans="1:7" s="45" customFormat="1" ht="12.75" customHeight="1" hidden="1">
      <c r="A43" s="46" t="s">
        <v>30</v>
      </c>
      <c r="B43" s="49">
        <v>4308</v>
      </c>
      <c r="C43" s="53" t="s">
        <v>25</v>
      </c>
      <c r="D43" s="42"/>
      <c r="E43" s="43"/>
      <c r="F43" s="42"/>
      <c r="G43" s="43"/>
    </row>
    <row r="44" spans="1:7" s="45" customFormat="1" ht="12.75" customHeight="1" hidden="1">
      <c r="A44" s="46" t="s">
        <v>30</v>
      </c>
      <c r="B44" s="49">
        <v>4309</v>
      </c>
      <c r="C44" s="53" t="s">
        <v>25</v>
      </c>
      <c r="D44" s="42"/>
      <c r="E44" s="43"/>
      <c r="F44" s="42"/>
      <c r="G44" s="43"/>
    </row>
    <row r="45" spans="1:7" s="45" customFormat="1" ht="12.75" customHeight="1" hidden="1">
      <c r="A45" s="46" t="s">
        <v>30</v>
      </c>
      <c r="B45" s="49">
        <v>4330</v>
      </c>
      <c r="C45" s="53" t="s">
        <v>37</v>
      </c>
      <c r="D45" s="42"/>
      <c r="E45" s="43"/>
      <c r="F45" s="42"/>
      <c r="G45" s="43"/>
    </row>
    <row r="46" spans="1:7" s="45" customFormat="1" ht="12.75" customHeight="1" hidden="1">
      <c r="A46" s="46" t="s">
        <v>30</v>
      </c>
      <c r="B46" s="49">
        <v>4350</v>
      </c>
      <c r="C46" s="53" t="s">
        <v>40</v>
      </c>
      <c r="D46" s="42"/>
      <c r="E46" s="43"/>
      <c r="F46" s="42"/>
      <c r="G46" s="43"/>
    </row>
    <row r="47" spans="1:7" s="45" customFormat="1" ht="12.75" customHeight="1" hidden="1">
      <c r="A47" s="46" t="s">
        <v>30</v>
      </c>
      <c r="B47" s="49">
        <v>4360</v>
      </c>
      <c r="C47" s="53" t="s">
        <v>265</v>
      </c>
      <c r="D47" s="42"/>
      <c r="E47" s="43"/>
      <c r="F47" s="42"/>
      <c r="G47" s="43"/>
    </row>
    <row r="48" spans="1:7" s="45" customFormat="1" ht="12.75" customHeight="1" hidden="1">
      <c r="A48" s="46" t="s">
        <v>30</v>
      </c>
      <c r="B48" s="49">
        <v>4370</v>
      </c>
      <c r="C48" s="53" t="s">
        <v>266</v>
      </c>
      <c r="D48" s="42"/>
      <c r="E48" s="43"/>
      <c r="F48" s="42"/>
      <c r="G48" s="43"/>
    </row>
    <row r="49" spans="1:7" s="45" customFormat="1" ht="12.75" customHeight="1" hidden="1">
      <c r="A49" s="46" t="s">
        <v>30</v>
      </c>
      <c r="B49" s="49">
        <v>4390</v>
      </c>
      <c r="C49" s="53" t="s">
        <v>267</v>
      </c>
      <c r="D49" s="42"/>
      <c r="E49" s="43"/>
      <c r="F49" s="42"/>
      <c r="G49" s="43"/>
    </row>
    <row r="50" spans="1:7" s="45" customFormat="1" ht="12.75" customHeight="1" hidden="1">
      <c r="A50" s="46" t="s">
        <v>30</v>
      </c>
      <c r="B50" s="49">
        <v>4400</v>
      </c>
      <c r="C50" s="53" t="s">
        <v>268</v>
      </c>
      <c r="D50" s="42"/>
      <c r="E50" s="43"/>
      <c r="F50" s="42"/>
      <c r="G50" s="43"/>
    </row>
    <row r="51" spans="1:7" s="36" customFormat="1" ht="12.75" customHeight="1" hidden="1">
      <c r="A51" s="46" t="s">
        <v>30</v>
      </c>
      <c r="B51" s="49">
        <v>4410</v>
      </c>
      <c r="C51" s="50" t="s">
        <v>6</v>
      </c>
      <c r="D51" s="51"/>
      <c r="E51" s="52"/>
      <c r="F51" s="51"/>
      <c r="G51" s="52"/>
    </row>
    <row r="52" spans="1:7" s="36" customFormat="1" ht="12.75" customHeight="1" hidden="1">
      <c r="A52" s="46" t="s">
        <v>30</v>
      </c>
      <c r="B52" s="49">
        <v>4420</v>
      </c>
      <c r="C52" s="50" t="s">
        <v>7</v>
      </c>
      <c r="D52" s="51"/>
      <c r="E52" s="52"/>
      <c r="F52" s="51"/>
      <c r="G52" s="52"/>
    </row>
    <row r="53" spans="1:7" s="45" customFormat="1" ht="12.75" customHeight="1" hidden="1">
      <c r="A53" s="46" t="s">
        <v>30</v>
      </c>
      <c r="B53" s="49">
        <v>4430</v>
      </c>
      <c r="C53" s="53" t="s">
        <v>8</v>
      </c>
      <c r="D53" s="42"/>
      <c r="E53" s="43"/>
      <c r="F53" s="42"/>
      <c r="G53" s="43"/>
    </row>
    <row r="54" spans="1:7" s="36" customFormat="1" ht="12.75" customHeight="1" hidden="1">
      <c r="A54" s="46" t="s">
        <v>30</v>
      </c>
      <c r="B54" s="49">
        <v>4440</v>
      </c>
      <c r="C54" s="50" t="s">
        <v>26</v>
      </c>
      <c r="D54" s="51"/>
      <c r="E54" s="52"/>
      <c r="F54" s="51"/>
      <c r="G54" s="52"/>
    </row>
    <row r="55" spans="1:7" s="36" customFormat="1" ht="12.75" customHeight="1" hidden="1">
      <c r="A55" s="46" t="s">
        <v>30</v>
      </c>
      <c r="B55" s="49">
        <v>4520</v>
      </c>
      <c r="C55" s="94" t="s">
        <v>306</v>
      </c>
      <c r="D55" s="51"/>
      <c r="E55" s="52"/>
      <c r="F55" s="51"/>
      <c r="G55" s="52"/>
    </row>
    <row r="56" spans="1:7" s="36" customFormat="1" ht="12.75" customHeight="1" hidden="1">
      <c r="A56" s="46" t="s">
        <v>30</v>
      </c>
      <c r="B56" s="49">
        <v>4580</v>
      </c>
      <c r="C56" s="50" t="s">
        <v>27</v>
      </c>
      <c r="D56" s="51"/>
      <c r="E56" s="52"/>
      <c r="F56" s="51"/>
      <c r="G56" s="52"/>
    </row>
    <row r="57" spans="1:7" s="36" customFormat="1" ht="12.75" customHeight="1" hidden="1">
      <c r="A57" s="46" t="s">
        <v>30</v>
      </c>
      <c r="B57" s="49">
        <v>4700</v>
      </c>
      <c r="C57" s="54" t="s">
        <v>269</v>
      </c>
      <c r="D57" s="51"/>
      <c r="E57" s="52"/>
      <c r="F57" s="51"/>
      <c r="G57" s="52"/>
    </row>
    <row r="58" spans="1:7" s="45" customFormat="1" ht="24.75" customHeight="1" hidden="1">
      <c r="A58" s="39" t="s">
        <v>30</v>
      </c>
      <c r="B58" s="64">
        <v>4740</v>
      </c>
      <c r="C58" s="55" t="s">
        <v>282</v>
      </c>
      <c r="D58" s="42"/>
      <c r="E58" s="43"/>
      <c r="F58" s="42"/>
      <c r="G58" s="43"/>
    </row>
    <row r="59" spans="1:7" s="45" customFormat="1" ht="12.75" customHeight="1" hidden="1">
      <c r="A59" s="46" t="s">
        <v>30</v>
      </c>
      <c r="B59" s="49">
        <v>4750</v>
      </c>
      <c r="C59" s="55" t="s">
        <v>270</v>
      </c>
      <c r="D59" s="42"/>
      <c r="E59" s="43"/>
      <c r="F59" s="42"/>
      <c r="G59" s="43"/>
    </row>
    <row r="60" spans="1:7" s="36" customFormat="1" ht="12.75" customHeight="1" hidden="1">
      <c r="A60" s="46" t="s">
        <v>30</v>
      </c>
      <c r="B60" s="49">
        <v>4810</v>
      </c>
      <c r="C60" s="50" t="s">
        <v>11</v>
      </c>
      <c r="D60" s="51"/>
      <c r="E60" s="52"/>
      <c r="F60" s="51"/>
      <c r="G60" s="52"/>
    </row>
    <row r="61" spans="1:7" s="36" customFormat="1" ht="12.75" customHeight="1">
      <c r="A61" s="46" t="s">
        <v>30</v>
      </c>
      <c r="B61" s="49">
        <v>6050</v>
      </c>
      <c r="C61" s="50" t="s">
        <v>28</v>
      </c>
      <c r="D61" s="51"/>
      <c r="E61" s="52"/>
      <c r="F61" s="51"/>
      <c r="G61" s="52"/>
    </row>
    <row r="62" spans="1:7" s="36" customFormat="1" ht="12.75" customHeight="1">
      <c r="A62" s="46" t="s">
        <v>30</v>
      </c>
      <c r="B62" s="49">
        <v>6057</v>
      </c>
      <c r="C62" s="50" t="s">
        <v>283</v>
      </c>
      <c r="D62" s="51"/>
      <c r="E62" s="52"/>
      <c r="F62" s="51">
        <v>5787986</v>
      </c>
      <c r="G62" s="52"/>
    </row>
    <row r="63" spans="1:7" s="36" customFormat="1" ht="12.75" customHeight="1">
      <c r="A63" s="46" t="s">
        <v>30</v>
      </c>
      <c r="B63" s="49">
        <v>6059</v>
      </c>
      <c r="C63" s="50" t="s">
        <v>28</v>
      </c>
      <c r="D63" s="51"/>
      <c r="E63" s="52"/>
      <c r="F63" s="51">
        <v>1563705</v>
      </c>
      <c r="G63" s="52"/>
    </row>
    <row r="64" spans="1:7" s="36" customFormat="1" ht="12.75" customHeight="1" hidden="1">
      <c r="A64" s="46" t="s">
        <v>30</v>
      </c>
      <c r="B64" s="49">
        <v>6060</v>
      </c>
      <c r="C64" s="50" t="s">
        <v>29</v>
      </c>
      <c r="D64" s="51"/>
      <c r="E64" s="52"/>
      <c r="F64" s="51"/>
      <c r="G64" s="52"/>
    </row>
    <row r="65" spans="1:7" s="36" customFormat="1" ht="12.75" customHeight="1" hidden="1">
      <c r="A65" s="46" t="s">
        <v>30</v>
      </c>
      <c r="B65" s="49">
        <v>6130</v>
      </c>
      <c r="C65" s="50" t="s">
        <v>284</v>
      </c>
      <c r="D65" s="51"/>
      <c r="E65" s="52"/>
      <c r="F65" s="51"/>
      <c r="G65" s="52"/>
    </row>
    <row r="66" spans="1:7" s="45" customFormat="1" ht="37.5" customHeight="1" hidden="1">
      <c r="A66" s="39" t="s">
        <v>30</v>
      </c>
      <c r="B66" s="40">
        <v>6210</v>
      </c>
      <c r="C66" s="41" t="s">
        <v>331</v>
      </c>
      <c r="D66" s="42"/>
      <c r="E66" s="43"/>
      <c r="F66" s="42"/>
      <c r="G66" s="43"/>
    </row>
    <row r="67" spans="1:7" s="45" customFormat="1" ht="37.5" customHeight="1" hidden="1">
      <c r="A67" s="39" t="s">
        <v>30</v>
      </c>
      <c r="B67" s="40">
        <v>6230</v>
      </c>
      <c r="C67" s="41" t="s">
        <v>307</v>
      </c>
      <c r="D67" s="42"/>
      <c r="E67" s="43"/>
      <c r="F67" s="42"/>
      <c r="G67" s="43"/>
    </row>
    <row r="68" spans="1:7" s="45" customFormat="1" ht="37.5" customHeight="1" hidden="1">
      <c r="A68" s="39" t="s">
        <v>30</v>
      </c>
      <c r="B68" s="40">
        <v>6300</v>
      </c>
      <c r="C68" s="41" t="s">
        <v>125</v>
      </c>
      <c r="D68" s="42"/>
      <c r="E68" s="43"/>
      <c r="F68" s="42"/>
      <c r="G68" s="43"/>
    </row>
    <row r="69" spans="1:7" s="45" customFormat="1" ht="37.5" customHeight="1" hidden="1">
      <c r="A69" s="39" t="s">
        <v>30</v>
      </c>
      <c r="B69" s="40">
        <v>6610</v>
      </c>
      <c r="C69" s="41" t="s">
        <v>285</v>
      </c>
      <c r="D69" s="42"/>
      <c r="E69" s="43"/>
      <c r="F69" s="42"/>
      <c r="G69" s="43"/>
    </row>
    <row r="70" spans="1:7" s="45" customFormat="1" ht="37.5" customHeight="1" hidden="1">
      <c r="A70" s="39" t="s">
        <v>30</v>
      </c>
      <c r="B70" s="40">
        <v>6620</v>
      </c>
      <c r="C70" s="41" t="s">
        <v>286</v>
      </c>
      <c r="D70" s="42"/>
      <c r="E70" s="43"/>
      <c r="F70" s="42"/>
      <c r="G70" s="43"/>
    </row>
    <row r="71" spans="1:7" s="45" customFormat="1" ht="37.5" customHeight="1" hidden="1">
      <c r="A71" s="39" t="s">
        <v>30</v>
      </c>
      <c r="B71" s="40">
        <v>6630</v>
      </c>
      <c r="C71" s="41" t="s">
        <v>287</v>
      </c>
      <c r="D71" s="42"/>
      <c r="E71" s="43"/>
      <c r="F71" s="42"/>
      <c r="G71" s="43"/>
    </row>
    <row r="72" spans="1:7" s="36" customFormat="1" ht="12.75" customHeight="1" hidden="1">
      <c r="A72" s="46" t="s">
        <v>30</v>
      </c>
      <c r="B72" s="49">
        <v>8550</v>
      </c>
      <c r="C72" s="50" t="s">
        <v>41</v>
      </c>
      <c r="D72" s="51"/>
      <c r="E72" s="52"/>
      <c r="F72" s="51"/>
      <c r="G72" s="52"/>
    </row>
    <row r="73" spans="1:7" ht="15" customHeight="1">
      <c r="A73" s="56"/>
      <c r="B73" s="56"/>
      <c r="C73" s="57" t="s">
        <v>12</v>
      </c>
      <c r="D73" s="58">
        <f>SUM(D13:D72)</f>
        <v>0</v>
      </c>
      <c r="E73" s="58">
        <f>SUM(E13:E72)</f>
        <v>0</v>
      </c>
      <c r="F73" s="58">
        <f>SUM(F13:F72)</f>
        <v>7351691</v>
      </c>
      <c r="G73" s="58">
        <f>SUM(G13:G72)</f>
        <v>0</v>
      </c>
    </row>
  </sheetData>
  <sheetProtection/>
  <mergeCells count="2">
    <mergeCell ref="D10:E10"/>
    <mergeCell ref="F10:G10"/>
  </mergeCells>
  <printOptions/>
  <pageMargins left="0.75" right="0.75" top="1" bottom="1" header="0.5" footer="0.5"/>
  <pageSetup horizontalDpi="360" verticalDpi="360" orientation="portrait" paperSize="9" scale="5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G73"/>
  <sheetViews>
    <sheetView view="pageBreakPreview" zoomScaleSheetLayoutView="100" zoomScalePageLayoutView="0" workbookViewId="0" topLeftCell="A2">
      <selection activeCell="C6" sqref="C6"/>
    </sheetView>
  </sheetViews>
  <sheetFormatPr defaultColWidth="9.00390625" defaultRowHeight="12.75"/>
  <cols>
    <col min="1" max="1" width="3.875" style="60" customWidth="1"/>
    <col min="2" max="2" width="5.25390625" style="60" customWidth="1"/>
    <col min="3" max="3" width="51.375" style="60" customWidth="1"/>
    <col min="4" max="4" width="11.125" style="60" customWidth="1"/>
    <col min="5" max="5" width="10.75390625" style="60" customWidth="1"/>
    <col min="6" max="6" width="11.125" style="60" hidden="1" customWidth="1"/>
    <col min="7" max="7" width="10.75390625" style="60" hidden="1" customWidth="1"/>
    <col min="8" max="8" width="3.375" style="60" customWidth="1"/>
    <col min="9" max="9" width="2.875" style="60" customWidth="1"/>
    <col min="10" max="10" width="3.875" style="60" customWidth="1"/>
    <col min="11" max="16384" width="9.125" style="60" customWidth="1"/>
  </cols>
  <sheetData>
    <row r="1" s="26" customFormat="1" ht="12.75" hidden="1"/>
    <row r="2" s="26" customFormat="1" ht="12.75">
      <c r="D2" s="34" t="str">
        <f>'010.01008'!D2</f>
        <v>Zał. Nr 2d</v>
      </c>
    </row>
    <row r="3" spans="1:3" s="36" customFormat="1" ht="27.75" customHeight="1">
      <c r="A3" s="35" t="str">
        <f>'010.01008'!A3</f>
        <v>Plan wydatków budżetu na 2014 r.</v>
      </c>
      <c r="B3" s="35"/>
      <c r="C3" s="35"/>
    </row>
    <row r="4" spans="4:5" s="36" customFormat="1" ht="12.75">
      <c r="D4" s="37" t="s">
        <v>135</v>
      </c>
      <c r="E4" s="36">
        <f>'801,80195'!E4+1</f>
        <v>37</v>
      </c>
    </row>
    <row r="5" spans="3:5" s="36" customFormat="1" ht="11.25" customHeight="1" hidden="1">
      <c r="C5" s="18"/>
      <c r="E5" s="36" t="s">
        <v>16</v>
      </c>
    </row>
    <row r="7" spans="1:3" s="36" customFormat="1" ht="12.75">
      <c r="A7" s="18" t="s">
        <v>0</v>
      </c>
      <c r="B7" s="18"/>
      <c r="C7" s="36" t="s">
        <v>80</v>
      </c>
    </row>
    <row r="9" spans="1:3" s="36" customFormat="1" ht="12.75">
      <c r="A9" s="18" t="s">
        <v>1</v>
      </c>
      <c r="B9" s="18"/>
      <c r="C9" s="36" t="s">
        <v>261</v>
      </c>
    </row>
    <row r="10" spans="4:7" s="36" customFormat="1" ht="12.75">
      <c r="D10" s="339" t="s">
        <v>15</v>
      </c>
      <c r="E10" s="339"/>
      <c r="F10" s="338" t="s">
        <v>332</v>
      </c>
      <c r="G10" s="338"/>
    </row>
    <row r="11" spans="4:7" s="36" customFormat="1" ht="12.75">
      <c r="D11" s="18" t="s">
        <v>13</v>
      </c>
      <c r="E11" s="97" t="s">
        <v>14</v>
      </c>
      <c r="F11" s="36" t="s">
        <v>13</v>
      </c>
      <c r="G11" s="38" t="s">
        <v>14</v>
      </c>
    </row>
    <row r="13" spans="1:7" s="45" customFormat="1" ht="37.5" customHeight="1" hidden="1">
      <c r="A13" s="39" t="s">
        <v>30</v>
      </c>
      <c r="B13" s="40">
        <v>2310</v>
      </c>
      <c r="C13" s="41" t="s">
        <v>31</v>
      </c>
      <c r="D13" s="42"/>
      <c r="E13" s="43"/>
      <c r="F13" s="42"/>
      <c r="G13" s="43"/>
    </row>
    <row r="14" spans="1:7" s="45" customFormat="1" ht="37.5" customHeight="1" hidden="1">
      <c r="A14" s="39" t="s">
        <v>30</v>
      </c>
      <c r="B14" s="40">
        <v>2320</v>
      </c>
      <c r="C14" s="41" t="s">
        <v>278</v>
      </c>
      <c r="D14" s="42"/>
      <c r="E14" s="43"/>
      <c r="F14" s="42"/>
      <c r="G14" s="43"/>
    </row>
    <row r="15" spans="1:7" s="45" customFormat="1" ht="37.5" customHeight="1" hidden="1">
      <c r="A15" s="39" t="s">
        <v>30</v>
      </c>
      <c r="B15" s="40">
        <v>2330</v>
      </c>
      <c r="C15" s="41" t="s">
        <v>279</v>
      </c>
      <c r="D15" s="42"/>
      <c r="E15" s="43"/>
      <c r="F15" s="42"/>
      <c r="G15" s="43"/>
    </row>
    <row r="16" spans="1:7" s="45" customFormat="1" ht="12.75" customHeight="1" hidden="1">
      <c r="A16" s="46" t="s">
        <v>30</v>
      </c>
      <c r="B16" s="40">
        <v>2480</v>
      </c>
      <c r="C16" s="41" t="s">
        <v>124</v>
      </c>
      <c r="D16" s="42"/>
      <c r="E16" s="43"/>
      <c r="F16" s="42"/>
      <c r="G16" s="43"/>
    </row>
    <row r="17" spans="1:7" s="45" customFormat="1" ht="12.75" customHeight="1">
      <c r="A17" s="46" t="s">
        <v>30</v>
      </c>
      <c r="B17" s="40">
        <v>2560</v>
      </c>
      <c r="C17" s="41" t="s">
        <v>277</v>
      </c>
      <c r="D17" s="42">
        <v>14000</v>
      </c>
      <c r="E17" s="43"/>
      <c r="F17" s="42">
        <v>10000</v>
      </c>
      <c r="G17" s="43"/>
    </row>
    <row r="18" spans="1:7" s="45" customFormat="1" ht="12.75" customHeight="1" hidden="1">
      <c r="A18" s="46" t="s">
        <v>30</v>
      </c>
      <c r="B18" s="47">
        <v>2650</v>
      </c>
      <c r="C18" s="41" t="s">
        <v>35</v>
      </c>
      <c r="D18" s="42"/>
      <c r="E18" s="43"/>
      <c r="F18" s="42"/>
      <c r="G18" s="43"/>
    </row>
    <row r="19" spans="1:7" s="45" customFormat="1" ht="22.5" customHeight="1" hidden="1">
      <c r="A19" s="46" t="s">
        <v>30</v>
      </c>
      <c r="B19" s="40">
        <v>2710</v>
      </c>
      <c r="C19" s="41" t="s">
        <v>42</v>
      </c>
      <c r="D19" s="42"/>
      <c r="E19" s="43"/>
      <c r="F19" s="42"/>
      <c r="G19" s="43"/>
    </row>
    <row r="20" spans="1:7" s="45" customFormat="1" ht="25.5" customHeight="1" hidden="1">
      <c r="A20" s="39" t="s">
        <v>30</v>
      </c>
      <c r="B20" s="40">
        <v>2820</v>
      </c>
      <c r="C20" s="48" t="s">
        <v>280</v>
      </c>
      <c r="D20" s="42"/>
      <c r="E20" s="43"/>
      <c r="F20" s="42"/>
      <c r="G20" s="43"/>
    </row>
    <row r="21" spans="1:7" s="45" customFormat="1" ht="37.5" customHeight="1" hidden="1">
      <c r="A21" s="39" t="s">
        <v>30</v>
      </c>
      <c r="B21" s="40">
        <v>2830</v>
      </c>
      <c r="C21" s="48" t="s">
        <v>18</v>
      </c>
      <c r="D21" s="42"/>
      <c r="E21" s="43"/>
      <c r="F21" s="42"/>
      <c r="G21" s="43"/>
    </row>
    <row r="22" spans="1:7" s="45" customFormat="1" ht="12.75" customHeight="1" hidden="1">
      <c r="A22" s="46" t="s">
        <v>30</v>
      </c>
      <c r="B22" s="47">
        <v>2850</v>
      </c>
      <c r="C22" s="48" t="s">
        <v>33</v>
      </c>
      <c r="D22" s="42"/>
      <c r="E22" s="43"/>
      <c r="F22" s="42"/>
      <c r="G22" s="43"/>
    </row>
    <row r="23" spans="1:7" s="45" customFormat="1" ht="12.75" customHeight="1" hidden="1">
      <c r="A23" s="46" t="s">
        <v>30</v>
      </c>
      <c r="B23" s="47">
        <v>3000</v>
      </c>
      <c r="C23" s="48" t="s">
        <v>276</v>
      </c>
      <c r="D23" s="42"/>
      <c r="E23" s="43"/>
      <c r="F23" s="42"/>
      <c r="G23" s="43"/>
    </row>
    <row r="24" spans="1:7" s="36" customFormat="1" ht="12.75" customHeight="1" hidden="1">
      <c r="A24" s="46" t="s">
        <v>30</v>
      </c>
      <c r="B24" s="49">
        <v>3020</v>
      </c>
      <c r="C24" s="50" t="s">
        <v>38</v>
      </c>
      <c r="D24" s="51"/>
      <c r="E24" s="52"/>
      <c r="F24" s="51"/>
      <c r="G24" s="52"/>
    </row>
    <row r="25" spans="1:7" s="36" customFormat="1" ht="12.75" customHeight="1" hidden="1">
      <c r="A25" s="46" t="s">
        <v>30</v>
      </c>
      <c r="B25" s="49">
        <v>3030</v>
      </c>
      <c r="C25" s="50" t="s">
        <v>5</v>
      </c>
      <c r="D25" s="51"/>
      <c r="E25" s="52"/>
      <c r="F25" s="51"/>
      <c r="G25" s="52"/>
    </row>
    <row r="26" spans="1:7" s="36" customFormat="1" ht="12.75" customHeight="1" hidden="1">
      <c r="A26" s="46" t="s">
        <v>30</v>
      </c>
      <c r="B26" s="49">
        <v>3110</v>
      </c>
      <c r="C26" s="50" t="s">
        <v>4</v>
      </c>
      <c r="D26" s="51"/>
      <c r="E26" s="52"/>
      <c r="F26" s="51"/>
      <c r="G26" s="52"/>
    </row>
    <row r="27" spans="1:7" s="36" customFormat="1" ht="12.75" customHeight="1" hidden="1">
      <c r="A27" s="46" t="s">
        <v>30</v>
      </c>
      <c r="B27" s="49">
        <v>3240</v>
      </c>
      <c r="C27" s="50" t="s">
        <v>39</v>
      </c>
      <c r="D27" s="51"/>
      <c r="E27" s="52"/>
      <c r="F27" s="51"/>
      <c r="G27" s="52"/>
    </row>
    <row r="28" spans="1:7" s="36" customFormat="1" ht="12.75" customHeight="1" hidden="1">
      <c r="A28" s="46" t="s">
        <v>30</v>
      </c>
      <c r="B28" s="49">
        <v>3260</v>
      </c>
      <c r="C28" s="50" t="s">
        <v>305</v>
      </c>
      <c r="D28" s="51"/>
      <c r="E28" s="52"/>
      <c r="F28" s="51"/>
      <c r="G28" s="52"/>
    </row>
    <row r="29" spans="1:7" s="36" customFormat="1" ht="12.75" customHeight="1" hidden="1">
      <c r="A29" s="46" t="s">
        <v>30</v>
      </c>
      <c r="B29" s="49">
        <v>4010</v>
      </c>
      <c r="C29" s="50" t="s">
        <v>2</v>
      </c>
      <c r="D29" s="51"/>
      <c r="E29" s="52"/>
      <c r="F29" s="51"/>
      <c r="G29" s="52"/>
    </row>
    <row r="30" spans="1:7" s="36" customFormat="1" ht="12.75" customHeight="1" hidden="1">
      <c r="A30" s="46" t="s">
        <v>30</v>
      </c>
      <c r="B30" s="49">
        <v>4040</v>
      </c>
      <c r="C30" s="50" t="s">
        <v>3</v>
      </c>
      <c r="D30" s="51"/>
      <c r="E30" s="52"/>
      <c r="F30" s="51"/>
      <c r="G30" s="52"/>
    </row>
    <row r="31" spans="1:7" s="36" customFormat="1" ht="12.75" customHeight="1" hidden="1">
      <c r="A31" s="46" t="s">
        <v>30</v>
      </c>
      <c r="B31" s="49">
        <v>4110</v>
      </c>
      <c r="C31" s="50" t="s">
        <v>9</v>
      </c>
      <c r="D31" s="51"/>
      <c r="E31" s="52"/>
      <c r="F31" s="51"/>
      <c r="G31" s="52"/>
    </row>
    <row r="32" spans="1:7" s="36" customFormat="1" ht="12.75" customHeight="1" hidden="1">
      <c r="A32" s="46" t="s">
        <v>30</v>
      </c>
      <c r="B32" s="49">
        <v>4120</v>
      </c>
      <c r="C32" s="50" t="s">
        <v>10</v>
      </c>
      <c r="D32" s="51"/>
      <c r="E32" s="52"/>
      <c r="F32" s="51"/>
      <c r="G32" s="52"/>
    </row>
    <row r="33" spans="1:7" s="36" customFormat="1" ht="12.75" customHeight="1" hidden="1">
      <c r="A33" s="46" t="s">
        <v>30</v>
      </c>
      <c r="B33" s="49">
        <v>4130</v>
      </c>
      <c r="C33" s="50" t="s">
        <v>19</v>
      </c>
      <c r="D33" s="51"/>
      <c r="E33" s="52"/>
      <c r="F33" s="51"/>
      <c r="G33" s="52"/>
    </row>
    <row r="34" spans="1:7" s="36" customFormat="1" ht="12.75" customHeight="1" hidden="1">
      <c r="A34" s="46" t="s">
        <v>30</v>
      </c>
      <c r="B34" s="49">
        <v>4140</v>
      </c>
      <c r="C34" s="50" t="s">
        <v>32</v>
      </c>
      <c r="D34" s="51"/>
      <c r="E34" s="52"/>
      <c r="F34" s="51"/>
      <c r="G34" s="52"/>
    </row>
    <row r="35" spans="1:7" s="36" customFormat="1" ht="12.75" customHeight="1" hidden="1">
      <c r="A35" s="46" t="s">
        <v>30</v>
      </c>
      <c r="B35" s="49">
        <v>4170</v>
      </c>
      <c r="C35" s="50" t="s">
        <v>36</v>
      </c>
      <c r="D35" s="51"/>
      <c r="E35" s="52"/>
      <c r="F35" s="51"/>
      <c r="G35" s="52"/>
    </row>
    <row r="36" spans="1:7" s="36" customFormat="1" ht="12.75" customHeight="1" hidden="1">
      <c r="A36" s="46" t="s">
        <v>30</v>
      </c>
      <c r="B36" s="49">
        <v>4210</v>
      </c>
      <c r="C36" s="50" t="s">
        <v>20</v>
      </c>
      <c r="D36" s="51"/>
      <c r="E36" s="52"/>
      <c r="F36" s="51"/>
      <c r="G36" s="52"/>
    </row>
    <row r="37" spans="1:7" s="36" customFormat="1" ht="12.75" customHeight="1" hidden="1">
      <c r="A37" s="46" t="s">
        <v>30</v>
      </c>
      <c r="B37" s="49">
        <v>4220</v>
      </c>
      <c r="C37" s="50" t="s">
        <v>21</v>
      </c>
      <c r="D37" s="51"/>
      <c r="E37" s="52"/>
      <c r="F37" s="51"/>
      <c r="G37" s="52"/>
    </row>
    <row r="38" spans="1:7" s="36" customFormat="1" ht="12.75" customHeight="1" hidden="1">
      <c r="A38" s="46" t="s">
        <v>30</v>
      </c>
      <c r="B38" s="49">
        <v>4240</v>
      </c>
      <c r="C38" s="50" t="s">
        <v>22</v>
      </c>
      <c r="D38" s="51"/>
      <c r="E38" s="52"/>
      <c r="F38" s="51"/>
      <c r="G38" s="52"/>
    </row>
    <row r="39" spans="1:7" s="36" customFormat="1" ht="12.75" customHeight="1" hidden="1">
      <c r="A39" s="46" t="s">
        <v>30</v>
      </c>
      <c r="B39" s="49">
        <v>4260</v>
      </c>
      <c r="C39" s="50" t="s">
        <v>23</v>
      </c>
      <c r="D39" s="51"/>
      <c r="E39" s="52"/>
      <c r="F39" s="51"/>
      <c r="G39" s="52"/>
    </row>
    <row r="40" spans="1:7" s="36" customFormat="1" ht="12.75" customHeight="1" hidden="1">
      <c r="A40" s="46" t="s">
        <v>30</v>
      </c>
      <c r="B40" s="49">
        <v>4270</v>
      </c>
      <c r="C40" s="50" t="s">
        <v>24</v>
      </c>
      <c r="D40" s="51"/>
      <c r="E40" s="52"/>
      <c r="F40" s="51"/>
      <c r="G40" s="52"/>
    </row>
    <row r="41" spans="1:7" s="36" customFormat="1" ht="12.75" customHeight="1" hidden="1">
      <c r="A41" s="46" t="s">
        <v>30</v>
      </c>
      <c r="B41" s="49">
        <v>4280</v>
      </c>
      <c r="C41" s="50" t="s">
        <v>281</v>
      </c>
      <c r="D41" s="51"/>
      <c r="E41" s="52"/>
      <c r="F41" s="51"/>
      <c r="G41" s="52"/>
    </row>
    <row r="42" spans="1:7" s="45" customFormat="1" ht="12.75" customHeight="1" hidden="1">
      <c r="A42" s="46" t="s">
        <v>30</v>
      </c>
      <c r="B42" s="49">
        <v>4300</v>
      </c>
      <c r="C42" s="53" t="s">
        <v>25</v>
      </c>
      <c r="D42" s="42"/>
      <c r="E42" s="43"/>
      <c r="F42" s="42"/>
      <c r="G42" s="43"/>
    </row>
    <row r="43" spans="1:7" s="45" customFormat="1" ht="12.75" customHeight="1" hidden="1">
      <c r="A43" s="46" t="s">
        <v>30</v>
      </c>
      <c r="B43" s="49">
        <v>4308</v>
      </c>
      <c r="C43" s="53" t="s">
        <v>25</v>
      </c>
      <c r="D43" s="42"/>
      <c r="E43" s="43"/>
      <c r="F43" s="42"/>
      <c r="G43" s="43"/>
    </row>
    <row r="44" spans="1:7" s="45" customFormat="1" ht="12.75" customHeight="1" hidden="1">
      <c r="A44" s="46" t="s">
        <v>30</v>
      </c>
      <c r="B44" s="49">
        <v>4309</v>
      </c>
      <c r="C44" s="53" t="s">
        <v>25</v>
      </c>
      <c r="D44" s="42"/>
      <c r="E44" s="43"/>
      <c r="F44" s="42"/>
      <c r="G44" s="43"/>
    </row>
    <row r="45" spans="1:7" s="45" customFormat="1" ht="12.75" customHeight="1" hidden="1">
      <c r="A45" s="46" t="s">
        <v>30</v>
      </c>
      <c r="B45" s="49">
        <v>4330</v>
      </c>
      <c r="C45" s="53" t="s">
        <v>37</v>
      </c>
      <c r="D45" s="42"/>
      <c r="E45" s="43"/>
      <c r="F45" s="42"/>
      <c r="G45" s="43"/>
    </row>
    <row r="46" spans="1:7" s="45" customFormat="1" ht="12.75" customHeight="1" hidden="1">
      <c r="A46" s="46" t="s">
        <v>30</v>
      </c>
      <c r="B46" s="49">
        <v>4350</v>
      </c>
      <c r="C46" s="53" t="s">
        <v>40</v>
      </c>
      <c r="D46" s="42"/>
      <c r="E46" s="43"/>
      <c r="F46" s="42"/>
      <c r="G46" s="43"/>
    </row>
    <row r="47" spans="1:7" s="45" customFormat="1" ht="12.75" customHeight="1" hidden="1">
      <c r="A47" s="46" t="s">
        <v>30</v>
      </c>
      <c r="B47" s="49">
        <v>4360</v>
      </c>
      <c r="C47" s="53" t="s">
        <v>265</v>
      </c>
      <c r="D47" s="42"/>
      <c r="E47" s="43"/>
      <c r="F47" s="42"/>
      <c r="G47" s="43"/>
    </row>
    <row r="48" spans="1:7" s="45" customFormat="1" ht="12.75" customHeight="1" hidden="1">
      <c r="A48" s="46" t="s">
        <v>30</v>
      </c>
      <c r="B48" s="49">
        <v>4370</v>
      </c>
      <c r="C48" s="53" t="s">
        <v>266</v>
      </c>
      <c r="D48" s="42"/>
      <c r="E48" s="43"/>
      <c r="F48" s="42"/>
      <c r="G48" s="43"/>
    </row>
    <row r="49" spans="1:7" s="45" customFormat="1" ht="12.75" customHeight="1" hidden="1">
      <c r="A49" s="46" t="s">
        <v>30</v>
      </c>
      <c r="B49" s="49">
        <v>4390</v>
      </c>
      <c r="C49" s="53" t="s">
        <v>267</v>
      </c>
      <c r="D49" s="42"/>
      <c r="E49" s="43"/>
      <c r="F49" s="42"/>
      <c r="G49" s="43"/>
    </row>
    <row r="50" spans="1:7" s="45" customFormat="1" ht="12.75" customHeight="1" hidden="1">
      <c r="A50" s="46" t="s">
        <v>30</v>
      </c>
      <c r="B50" s="49">
        <v>4400</v>
      </c>
      <c r="C50" s="53" t="s">
        <v>268</v>
      </c>
      <c r="D50" s="42"/>
      <c r="E50" s="43"/>
      <c r="F50" s="42"/>
      <c r="G50" s="43"/>
    </row>
    <row r="51" spans="1:7" s="36" customFormat="1" ht="12.75" customHeight="1" hidden="1">
      <c r="A51" s="46" t="s">
        <v>30</v>
      </c>
      <c r="B51" s="49">
        <v>4410</v>
      </c>
      <c r="C51" s="50" t="s">
        <v>6</v>
      </c>
      <c r="D51" s="51"/>
      <c r="E51" s="52"/>
      <c r="F51" s="51"/>
      <c r="G51" s="52"/>
    </row>
    <row r="52" spans="1:7" s="36" customFormat="1" ht="12.75" customHeight="1" hidden="1">
      <c r="A52" s="46" t="s">
        <v>30</v>
      </c>
      <c r="B52" s="49">
        <v>4420</v>
      </c>
      <c r="C52" s="50" t="s">
        <v>7</v>
      </c>
      <c r="D52" s="51"/>
      <c r="E52" s="52"/>
      <c r="F52" s="51"/>
      <c r="G52" s="52"/>
    </row>
    <row r="53" spans="1:7" s="45" customFormat="1" ht="12.75" customHeight="1" hidden="1">
      <c r="A53" s="46" t="s">
        <v>30</v>
      </c>
      <c r="B53" s="49">
        <v>4430</v>
      </c>
      <c r="C53" s="53" t="s">
        <v>8</v>
      </c>
      <c r="D53" s="42"/>
      <c r="E53" s="43"/>
      <c r="F53" s="42"/>
      <c r="G53" s="43"/>
    </row>
    <row r="54" spans="1:7" s="36" customFormat="1" ht="12.75" customHeight="1" hidden="1">
      <c r="A54" s="46" t="s">
        <v>30</v>
      </c>
      <c r="B54" s="49">
        <v>4440</v>
      </c>
      <c r="C54" s="50" t="s">
        <v>26</v>
      </c>
      <c r="D54" s="51"/>
      <c r="E54" s="52"/>
      <c r="F54" s="51"/>
      <c r="G54" s="52"/>
    </row>
    <row r="55" spans="1:7" s="36" customFormat="1" ht="12.75" customHeight="1" hidden="1">
      <c r="A55" s="46" t="s">
        <v>30</v>
      </c>
      <c r="B55" s="49">
        <v>4520</v>
      </c>
      <c r="C55" s="94" t="s">
        <v>306</v>
      </c>
      <c r="D55" s="51"/>
      <c r="E55" s="52"/>
      <c r="F55" s="51"/>
      <c r="G55" s="52"/>
    </row>
    <row r="56" spans="1:7" s="36" customFormat="1" ht="12.75" customHeight="1" hidden="1">
      <c r="A56" s="46" t="s">
        <v>30</v>
      </c>
      <c r="B56" s="49">
        <v>4580</v>
      </c>
      <c r="C56" s="50" t="s">
        <v>27</v>
      </c>
      <c r="D56" s="51"/>
      <c r="E56" s="52"/>
      <c r="F56" s="51"/>
      <c r="G56" s="52"/>
    </row>
    <row r="57" spans="1:7" s="36" customFormat="1" ht="12.75" customHeight="1" hidden="1">
      <c r="A57" s="46" t="s">
        <v>30</v>
      </c>
      <c r="B57" s="49">
        <v>4700</v>
      </c>
      <c r="C57" s="54" t="s">
        <v>269</v>
      </c>
      <c r="D57" s="51"/>
      <c r="E57" s="52"/>
      <c r="F57" s="51"/>
      <c r="G57" s="52"/>
    </row>
    <row r="58" spans="1:7" s="45" customFormat="1" ht="24.75" customHeight="1" hidden="1">
      <c r="A58" s="39" t="s">
        <v>30</v>
      </c>
      <c r="B58" s="64">
        <v>4740</v>
      </c>
      <c r="C58" s="55" t="s">
        <v>282</v>
      </c>
      <c r="D58" s="42"/>
      <c r="E58" s="43"/>
      <c r="F58" s="42"/>
      <c r="G58" s="43"/>
    </row>
    <row r="59" spans="1:7" s="45" customFormat="1" ht="12.75" customHeight="1" hidden="1">
      <c r="A59" s="46" t="s">
        <v>30</v>
      </c>
      <c r="B59" s="49">
        <v>4750</v>
      </c>
      <c r="C59" s="55" t="s">
        <v>270</v>
      </c>
      <c r="D59" s="42"/>
      <c r="E59" s="43"/>
      <c r="F59" s="42"/>
      <c r="G59" s="43"/>
    </row>
    <row r="60" spans="1:7" s="36" customFormat="1" ht="12.75" customHeight="1" hidden="1">
      <c r="A60" s="46" t="s">
        <v>30</v>
      </c>
      <c r="B60" s="49">
        <v>4810</v>
      </c>
      <c r="C60" s="50" t="s">
        <v>11</v>
      </c>
      <c r="D60" s="51"/>
      <c r="E60" s="52"/>
      <c r="F60" s="51"/>
      <c r="G60" s="52"/>
    </row>
    <row r="61" spans="1:7" s="36" customFormat="1" ht="12.75" customHeight="1" hidden="1">
      <c r="A61" s="46" t="s">
        <v>30</v>
      </c>
      <c r="B61" s="49">
        <v>6050</v>
      </c>
      <c r="C61" s="50" t="s">
        <v>28</v>
      </c>
      <c r="D61" s="51"/>
      <c r="E61" s="52"/>
      <c r="F61" s="51"/>
      <c r="G61" s="52"/>
    </row>
    <row r="62" spans="1:7" s="36" customFormat="1" ht="12.75" customHeight="1" hidden="1">
      <c r="A62" s="46" t="s">
        <v>30</v>
      </c>
      <c r="B62" s="49">
        <v>6058</v>
      </c>
      <c r="C62" s="50" t="s">
        <v>283</v>
      </c>
      <c r="D62" s="51"/>
      <c r="E62" s="52"/>
      <c r="F62" s="51"/>
      <c r="G62" s="52"/>
    </row>
    <row r="63" spans="1:7" s="36" customFormat="1" ht="12.75" customHeight="1" hidden="1">
      <c r="A63" s="46" t="s">
        <v>30</v>
      </c>
      <c r="B63" s="49">
        <v>6059</v>
      </c>
      <c r="C63" s="50" t="s">
        <v>28</v>
      </c>
      <c r="D63" s="51"/>
      <c r="E63" s="52"/>
      <c r="F63" s="51"/>
      <c r="G63" s="52"/>
    </row>
    <row r="64" spans="1:7" s="36" customFormat="1" ht="12.75" customHeight="1" hidden="1">
      <c r="A64" s="46" t="s">
        <v>30</v>
      </c>
      <c r="B64" s="49">
        <v>6060</v>
      </c>
      <c r="C64" s="50" t="s">
        <v>29</v>
      </c>
      <c r="D64" s="51"/>
      <c r="E64" s="52"/>
      <c r="F64" s="51"/>
      <c r="G64" s="52"/>
    </row>
    <row r="65" spans="1:7" s="36" customFormat="1" ht="12.75" customHeight="1" hidden="1">
      <c r="A65" s="46" t="s">
        <v>30</v>
      </c>
      <c r="B65" s="49">
        <v>6130</v>
      </c>
      <c r="C65" s="50" t="s">
        <v>284</v>
      </c>
      <c r="D65" s="51"/>
      <c r="E65" s="52"/>
      <c r="F65" s="51"/>
      <c r="G65" s="52"/>
    </row>
    <row r="66" spans="1:7" s="45" customFormat="1" ht="37.5" customHeight="1" hidden="1">
      <c r="A66" s="39" t="s">
        <v>30</v>
      </c>
      <c r="B66" s="40">
        <v>6210</v>
      </c>
      <c r="C66" s="41" t="s">
        <v>331</v>
      </c>
      <c r="D66" s="42"/>
      <c r="E66" s="43"/>
      <c r="F66" s="42"/>
      <c r="G66" s="43"/>
    </row>
    <row r="67" spans="1:7" s="45" customFormat="1" ht="37.5" customHeight="1" hidden="1">
      <c r="A67" s="39" t="s">
        <v>30</v>
      </c>
      <c r="B67" s="40">
        <v>6230</v>
      </c>
      <c r="C67" s="41" t="s">
        <v>307</v>
      </c>
      <c r="D67" s="42"/>
      <c r="E67" s="43"/>
      <c r="F67" s="42"/>
      <c r="G67" s="43"/>
    </row>
    <row r="68" spans="1:7" s="45" customFormat="1" ht="37.5" customHeight="1" hidden="1">
      <c r="A68" s="39" t="s">
        <v>30</v>
      </c>
      <c r="B68" s="40">
        <v>6300</v>
      </c>
      <c r="C68" s="41" t="s">
        <v>125</v>
      </c>
      <c r="D68" s="42"/>
      <c r="E68" s="43"/>
      <c r="F68" s="42"/>
      <c r="G68" s="43"/>
    </row>
    <row r="69" spans="1:7" s="45" customFormat="1" ht="37.5" customHeight="1" hidden="1">
      <c r="A69" s="39" t="s">
        <v>30</v>
      </c>
      <c r="B69" s="40">
        <v>6610</v>
      </c>
      <c r="C69" s="41" t="s">
        <v>285</v>
      </c>
      <c r="D69" s="42"/>
      <c r="E69" s="43"/>
      <c r="F69" s="42"/>
      <c r="G69" s="43"/>
    </row>
    <row r="70" spans="1:7" s="45" customFormat="1" ht="37.5" customHeight="1" hidden="1">
      <c r="A70" s="39" t="s">
        <v>30</v>
      </c>
      <c r="B70" s="40">
        <v>6620</v>
      </c>
      <c r="C70" s="41" t="s">
        <v>286</v>
      </c>
      <c r="D70" s="42"/>
      <c r="E70" s="43"/>
      <c r="F70" s="42"/>
      <c r="G70" s="43"/>
    </row>
    <row r="71" spans="1:7" s="45" customFormat="1" ht="37.5" customHeight="1" hidden="1">
      <c r="A71" s="39" t="s">
        <v>30</v>
      </c>
      <c r="B71" s="40">
        <v>6630</v>
      </c>
      <c r="C71" s="41" t="s">
        <v>287</v>
      </c>
      <c r="D71" s="42"/>
      <c r="E71" s="43"/>
      <c r="F71" s="42"/>
      <c r="G71" s="43"/>
    </row>
    <row r="72" spans="1:7" s="36" customFormat="1" ht="12.75" customHeight="1" hidden="1">
      <c r="A72" s="46" t="s">
        <v>30</v>
      </c>
      <c r="B72" s="49">
        <v>8550</v>
      </c>
      <c r="C72" s="50" t="s">
        <v>41</v>
      </c>
      <c r="D72" s="51"/>
      <c r="E72" s="52"/>
      <c r="F72" s="51"/>
      <c r="G72" s="52"/>
    </row>
    <row r="73" spans="1:7" ht="15" customHeight="1">
      <c r="A73" s="56"/>
      <c r="B73" s="56"/>
      <c r="C73" s="57" t="s">
        <v>12</v>
      </c>
      <c r="D73" s="58">
        <f>SUM(D13:D72)</f>
        <v>14000</v>
      </c>
      <c r="E73" s="58">
        <f>SUM(E13:E72)</f>
        <v>0</v>
      </c>
      <c r="F73" s="58">
        <f>SUM(F13:F72)</f>
        <v>10000</v>
      </c>
      <c r="G73" s="58">
        <f>SUM(G13:G72)</f>
        <v>0</v>
      </c>
    </row>
  </sheetData>
  <sheetProtection/>
  <mergeCells count="2">
    <mergeCell ref="D10:E10"/>
    <mergeCell ref="F10:G10"/>
  </mergeCells>
  <printOptions/>
  <pageMargins left="0.75" right="0.75" top="1" bottom="1" header="0.5" footer="0.5"/>
  <pageSetup horizontalDpi="360" verticalDpi="360" orientation="portrait" paperSize="9" scale="5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G73"/>
  <sheetViews>
    <sheetView view="pageBreakPreview" zoomScaleSheetLayoutView="100" zoomScalePageLayoutView="0" workbookViewId="0" topLeftCell="A2">
      <selection activeCell="C6" sqref="C6"/>
    </sheetView>
  </sheetViews>
  <sheetFormatPr defaultColWidth="9.00390625" defaultRowHeight="12.75"/>
  <cols>
    <col min="1" max="1" width="3.875" style="60" customWidth="1"/>
    <col min="2" max="2" width="5.25390625" style="60" customWidth="1"/>
    <col min="3" max="3" width="51.375" style="60" customWidth="1"/>
    <col min="4" max="4" width="11.125" style="60" customWidth="1"/>
    <col min="5" max="5" width="10.75390625" style="60" customWidth="1"/>
    <col min="6" max="6" width="12.125" style="60" hidden="1" customWidth="1"/>
    <col min="7" max="7" width="10.75390625" style="60" hidden="1" customWidth="1"/>
    <col min="8" max="8" width="3.375" style="60" customWidth="1"/>
    <col min="9" max="9" width="2.875" style="60" customWidth="1"/>
    <col min="10" max="10" width="3.875" style="60" customWidth="1"/>
    <col min="11" max="16384" width="9.125" style="60" customWidth="1"/>
  </cols>
  <sheetData>
    <row r="1" s="26" customFormat="1" ht="12.75" hidden="1"/>
    <row r="2" s="26" customFormat="1" ht="12.75">
      <c r="D2" s="34" t="str">
        <f>'010.01008'!D2</f>
        <v>Zał. Nr 2d</v>
      </c>
    </row>
    <row r="3" spans="1:3" s="36" customFormat="1" ht="27.75" customHeight="1">
      <c r="A3" s="35" t="str">
        <f>'010.01008'!A3</f>
        <v>Plan wydatków budżetu na 2014 r.</v>
      </c>
      <c r="B3" s="35"/>
      <c r="C3" s="35"/>
    </row>
    <row r="4" spans="4:5" s="36" customFormat="1" ht="12.75">
      <c r="D4" s="37" t="s">
        <v>135</v>
      </c>
      <c r="E4" s="36">
        <f>'851,85149'!E4+1</f>
        <v>38</v>
      </c>
    </row>
    <row r="5" spans="3:5" s="36" customFormat="1" ht="11.25" customHeight="1" hidden="1">
      <c r="C5" s="18"/>
      <c r="E5" s="36" t="s">
        <v>16</v>
      </c>
    </row>
    <row r="7" spans="1:3" s="36" customFormat="1" ht="12.75">
      <c r="A7" s="18" t="s">
        <v>0</v>
      </c>
      <c r="B7" s="18"/>
      <c r="C7" s="36" t="s">
        <v>80</v>
      </c>
    </row>
    <row r="9" spans="1:3" s="36" customFormat="1" ht="12.75">
      <c r="A9" s="18" t="s">
        <v>1</v>
      </c>
      <c r="B9" s="18"/>
      <c r="C9" s="36" t="s">
        <v>258</v>
      </c>
    </row>
    <row r="10" spans="4:7" s="36" customFormat="1" ht="12.75">
      <c r="D10" s="339" t="s">
        <v>15</v>
      </c>
      <c r="E10" s="339"/>
      <c r="F10" s="338" t="s">
        <v>332</v>
      </c>
      <c r="G10" s="338"/>
    </row>
    <row r="11" spans="4:7" s="36" customFormat="1" ht="12.75">
      <c r="D11" s="18" t="s">
        <v>13</v>
      </c>
      <c r="E11" s="97" t="s">
        <v>14</v>
      </c>
      <c r="F11" s="36" t="s">
        <v>13</v>
      </c>
      <c r="G11" s="38" t="s">
        <v>14</v>
      </c>
    </row>
    <row r="13" spans="1:7" s="45" customFormat="1" ht="37.5" customHeight="1" hidden="1">
      <c r="A13" s="39" t="s">
        <v>30</v>
      </c>
      <c r="B13" s="40">
        <v>2310</v>
      </c>
      <c r="C13" s="41" t="s">
        <v>31</v>
      </c>
      <c r="D13" s="42"/>
      <c r="E13" s="43"/>
      <c r="F13" s="42"/>
      <c r="G13" s="43"/>
    </row>
    <row r="14" spans="1:7" s="45" customFormat="1" ht="37.5" customHeight="1" hidden="1">
      <c r="A14" s="39" t="s">
        <v>30</v>
      </c>
      <c r="B14" s="40">
        <v>2320</v>
      </c>
      <c r="C14" s="41" t="s">
        <v>278</v>
      </c>
      <c r="D14" s="42"/>
      <c r="E14" s="43"/>
      <c r="F14" s="42"/>
      <c r="G14" s="43"/>
    </row>
    <row r="15" spans="1:7" s="45" customFormat="1" ht="37.5" customHeight="1" hidden="1">
      <c r="A15" s="39" t="s">
        <v>30</v>
      </c>
      <c r="B15" s="40">
        <v>2330</v>
      </c>
      <c r="C15" s="41" t="s">
        <v>279</v>
      </c>
      <c r="D15" s="42"/>
      <c r="E15" s="43"/>
      <c r="F15" s="42"/>
      <c r="G15" s="43"/>
    </row>
    <row r="16" spans="1:7" s="45" customFormat="1" ht="12.75" customHeight="1" hidden="1">
      <c r="A16" s="46" t="s">
        <v>30</v>
      </c>
      <c r="B16" s="40">
        <v>2480</v>
      </c>
      <c r="C16" s="41" t="s">
        <v>124</v>
      </c>
      <c r="D16" s="42"/>
      <c r="E16" s="43"/>
      <c r="F16" s="42"/>
      <c r="G16" s="43"/>
    </row>
    <row r="17" spans="1:7" s="45" customFormat="1" ht="12.75" customHeight="1" hidden="1">
      <c r="A17" s="46" t="s">
        <v>30</v>
      </c>
      <c r="B17" s="40">
        <v>2560</v>
      </c>
      <c r="C17" s="41" t="s">
        <v>277</v>
      </c>
      <c r="D17" s="42"/>
      <c r="E17" s="43"/>
      <c r="F17" s="42"/>
      <c r="G17" s="43"/>
    </row>
    <row r="18" spans="1:7" s="45" customFormat="1" ht="12.75" customHeight="1" hidden="1">
      <c r="A18" s="46" t="s">
        <v>30</v>
      </c>
      <c r="B18" s="47">
        <v>2650</v>
      </c>
      <c r="C18" s="41" t="s">
        <v>35</v>
      </c>
      <c r="D18" s="42"/>
      <c r="E18" s="43"/>
      <c r="F18" s="42"/>
      <c r="G18" s="43"/>
    </row>
    <row r="19" spans="1:7" s="45" customFormat="1" ht="22.5" customHeight="1" hidden="1">
      <c r="A19" s="46" t="s">
        <v>30</v>
      </c>
      <c r="B19" s="40">
        <v>2710</v>
      </c>
      <c r="C19" s="41" t="s">
        <v>42</v>
      </c>
      <c r="D19" s="42"/>
      <c r="E19" s="43"/>
      <c r="F19" s="42"/>
      <c r="G19" s="43"/>
    </row>
    <row r="20" spans="1:7" s="45" customFormat="1" ht="25.5" customHeight="1" hidden="1">
      <c r="A20" s="39" t="s">
        <v>30</v>
      </c>
      <c r="B20" s="40">
        <v>2820</v>
      </c>
      <c r="C20" s="48" t="s">
        <v>280</v>
      </c>
      <c r="D20" s="42"/>
      <c r="E20" s="43"/>
      <c r="F20" s="42"/>
      <c r="G20" s="43"/>
    </row>
    <row r="21" spans="1:7" s="45" customFormat="1" ht="37.5" customHeight="1" hidden="1">
      <c r="A21" s="39" t="s">
        <v>30</v>
      </c>
      <c r="B21" s="40">
        <v>2830</v>
      </c>
      <c r="C21" s="48" t="s">
        <v>18</v>
      </c>
      <c r="D21" s="42"/>
      <c r="E21" s="43"/>
      <c r="F21" s="42"/>
      <c r="G21" s="43"/>
    </row>
    <row r="22" spans="1:7" s="45" customFormat="1" ht="12.75" customHeight="1" hidden="1">
      <c r="A22" s="46" t="s">
        <v>30</v>
      </c>
      <c r="B22" s="47">
        <v>2850</v>
      </c>
      <c r="C22" s="48" t="s">
        <v>33</v>
      </c>
      <c r="D22" s="42"/>
      <c r="E22" s="43"/>
      <c r="F22" s="42"/>
      <c r="G22" s="43"/>
    </row>
    <row r="23" spans="1:7" s="45" customFormat="1" ht="12.75" customHeight="1" hidden="1">
      <c r="A23" s="46" t="s">
        <v>30</v>
      </c>
      <c r="B23" s="47">
        <v>3000</v>
      </c>
      <c r="C23" s="48" t="s">
        <v>276</v>
      </c>
      <c r="D23" s="42"/>
      <c r="E23" s="43"/>
      <c r="F23" s="42"/>
      <c r="G23" s="43"/>
    </row>
    <row r="24" spans="1:7" s="36" customFormat="1" ht="12.75" customHeight="1" hidden="1">
      <c r="A24" s="46" t="s">
        <v>30</v>
      </c>
      <c r="B24" s="49">
        <v>3020</v>
      </c>
      <c r="C24" s="50" t="s">
        <v>38</v>
      </c>
      <c r="D24" s="51"/>
      <c r="E24" s="52"/>
      <c r="F24" s="51"/>
      <c r="G24" s="52"/>
    </row>
    <row r="25" spans="1:7" s="36" customFormat="1" ht="12.75" customHeight="1" hidden="1">
      <c r="A25" s="46" t="s">
        <v>30</v>
      </c>
      <c r="B25" s="49">
        <v>3030</v>
      </c>
      <c r="C25" s="50" t="s">
        <v>5</v>
      </c>
      <c r="D25" s="51"/>
      <c r="E25" s="52"/>
      <c r="F25" s="51"/>
      <c r="G25" s="52"/>
    </row>
    <row r="26" spans="1:7" s="36" customFormat="1" ht="12.75" customHeight="1" hidden="1">
      <c r="A26" s="46" t="s">
        <v>30</v>
      </c>
      <c r="B26" s="49">
        <v>3110</v>
      </c>
      <c r="C26" s="50" t="s">
        <v>4</v>
      </c>
      <c r="D26" s="51"/>
      <c r="E26" s="52"/>
      <c r="F26" s="51"/>
      <c r="G26" s="52"/>
    </row>
    <row r="27" spans="1:7" s="36" customFormat="1" ht="12.75" customHeight="1" hidden="1">
      <c r="A27" s="46" t="s">
        <v>30</v>
      </c>
      <c r="B27" s="49">
        <v>3240</v>
      </c>
      <c r="C27" s="50" t="s">
        <v>39</v>
      </c>
      <c r="D27" s="51"/>
      <c r="E27" s="52"/>
      <c r="F27" s="51"/>
      <c r="G27" s="52"/>
    </row>
    <row r="28" spans="1:7" s="36" customFormat="1" ht="12.75" customHeight="1" hidden="1">
      <c r="A28" s="46" t="s">
        <v>30</v>
      </c>
      <c r="B28" s="49">
        <v>3260</v>
      </c>
      <c r="C28" s="50" t="s">
        <v>305</v>
      </c>
      <c r="D28" s="51"/>
      <c r="E28" s="52"/>
      <c r="F28" s="51"/>
      <c r="G28" s="52"/>
    </row>
    <row r="29" spans="1:7" s="36" customFormat="1" ht="12.75" customHeight="1" hidden="1">
      <c r="A29" s="46" t="s">
        <v>30</v>
      </c>
      <c r="B29" s="49">
        <v>4010</v>
      </c>
      <c r="C29" s="50" t="s">
        <v>2</v>
      </c>
      <c r="D29" s="51"/>
      <c r="E29" s="52"/>
      <c r="F29" s="51"/>
      <c r="G29" s="52"/>
    </row>
    <row r="30" spans="1:7" s="36" customFormat="1" ht="12.75" customHeight="1" hidden="1">
      <c r="A30" s="46" t="s">
        <v>30</v>
      </c>
      <c r="B30" s="49">
        <v>4040</v>
      </c>
      <c r="C30" s="50" t="s">
        <v>3</v>
      </c>
      <c r="D30" s="51"/>
      <c r="E30" s="52"/>
      <c r="F30" s="51"/>
      <c r="G30" s="52"/>
    </row>
    <row r="31" spans="1:7" s="36" customFormat="1" ht="12.75" customHeight="1" hidden="1">
      <c r="A31" s="46" t="s">
        <v>30</v>
      </c>
      <c r="B31" s="49">
        <v>4110</v>
      </c>
      <c r="C31" s="50" t="s">
        <v>9</v>
      </c>
      <c r="D31" s="51"/>
      <c r="E31" s="52"/>
      <c r="F31" s="51"/>
      <c r="G31" s="52"/>
    </row>
    <row r="32" spans="1:7" s="36" customFormat="1" ht="12.75" customHeight="1" hidden="1">
      <c r="A32" s="46" t="s">
        <v>30</v>
      </c>
      <c r="B32" s="49">
        <v>4120</v>
      </c>
      <c r="C32" s="50" t="s">
        <v>10</v>
      </c>
      <c r="D32" s="51"/>
      <c r="E32" s="52"/>
      <c r="F32" s="51"/>
      <c r="G32" s="52"/>
    </row>
    <row r="33" spans="1:7" s="36" customFormat="1" ht="12.75" customHeight="1" hidden="1">
      <c r="A33" s="46" t="s">
        <v>30</v>
      </c>
      <c r="B33" s="49">
        <v>4130</v>
      </c>
      <c r="C33" s="50" t="s">
        <v>19</v>
      </c>
      <c r="D33" s="51"/>
      <c r="E33" s="52"/>
      <c r="F33" s="51"/>
      <c r="G33" s="52"/>
    </row>
    <row r="34" spans="1:7" s="36" customFormat="1" ht="12.75" customHeight="1" hidden="1">
      <c r="A34" s="46" t="s">
        <v>30</v>
      </c>
      <c r="B34" s="49">
        <v>4140</v>
      </c>
      <c r="C34" s="50" t="s">
        <v>32</v>
      </c>
      <c r="D34" s="51"/>
      <c r="E34" s="52"/>
      <c r="F34" s="51"/>
      <c r="G34" s="52"/>
    </row>
    <row r="35" spans="1:7" s="36" customFormat="1" ht="12.75" customHeight="1">
      <c r="A35" s="46" t="s">
        <v>30</v>
      </c>
      <c r="B35" s="49">
        <v>4170</v>
      </c>
      <c r="C35" s="50" t="s">
        <v>36</v>
      </c>
      <c r="D35" s="51">
        <v>4000</v>
      </c>
      <c r="E35" s="52"/>
      <c r="F35" s="51">
        <v>4000</v>
      </c>
      <c r="G35" s="52"/>
    </row>
    <row r="36" spans="1:7" s="36" customFormat="1" ht="12.75" customHeight="1">
      <c r="A36" s="46" t="s">
        <v>30</v>
      </c>
      <c r="B36" s="49">
        <v>4210</v>
      </c>
      <c r="C36" s="50" t="s">
        <v>20</v>
      </c>
      <c r="D36" s="51">
        <v>3000</v>
      </c>
      <c r="E36" s="52"/>
      <c r="F36" s="51">
        <v>3000</v>
      </c>
      <c r="G36" s="52"/>
    </row>
    <row r="37" spans="1:7" s="36" customFormat="1" ht="12.75" customHeight="1" hidden="1">
      <c r="A37" s="46" t="s">
        <v>30</v>
      </c>
      <c r="B37" s="49">
        <v>4220</v>
      </c>
      <c r="C37" s="50" t="s">
        <v>21</v>
      </c>
      <c r="D37" s="51"/>
      <c r="E37" s="52"/>
      <c r="F37" s="51"/>
      <c r="G37" s="52"/>
    </row>
    <row r="38" spans="1:7" s="36" customFormat="1" ht="12.75" customHeight="1" hidden="1">
      <c r="A38" s="46" t="s">
        <v>30</v>
      </c>
      <c r="B38" s="49">
        <v>4240</v>
      </c>
      <c r="C38" s="50" t="s">
        <v>22</v>
      </c>
      <c r="D38" s="51"/>
      <c r="E38" s="52"/>
      <c r="F38" s="51"/>
      <c r="G38" s="52"/>
    </row>
    <row r="39" spans="1:7" s="36" customFormat="1" ht="12.75" customHeight="1" hidden="1">
      <c r="A39" s="46" t="s">
        <v>30</v>
      </c>
      <c r="B39" s="49">
        <v>4260</v>
      </c>
      <c r="C39" s="50" t="s">
        <v>23</v>
      </c>
      <c r="D39" s="51"/>
      <c r="E39" s="52"/>
      <c r="F39" s="51"/>
      <c r="G39" s="52"/>
    </row>
    <row r="40" spans="1:7" s="36" customFormat="1" ht="12.75" customHeight="1" hidden="1">
      <c r="A40" s="46" t="s">
        <v>30</v>
      </c>
      <c r="B40" s="49">
        <v>4270</v>
      </c>
      <c r="C40" s="50" t="s">
        <v>24</v>
      </c>
      <c r="D40" s="51"/>
      <c r="E40" s="52"/>
      <c r="F40" s="51"/>
      <c r="G40" s="52"/>
    </row>
    <row r="41" spans="1:7" s="36" customFormat="1" ht="12.75" customHeight="1" hidden="1">
      <c r="A41" s="46" t="s">
        <v>30</v>
      </c>
      <c r="B41" s="49">
        <v>4280</v>
      </c>
      <c r="C41" s="50" t="s">
        <v>281</v>
      </c>
      <c r="D41" s="51"/>
      <c r="E41" s="52"/>
      <c r="F41" s="51"/>
      <c r="G41" s="52"/>
    </row>
    <row r="42" spans="1:7" s="45" customFormat="1" ht="12.75" customHeight="1">
      <c r="A42" s="46" t="s">
        <v>30</v>
      </c>
      <c r="B42" s="49">
        <v>4300</v>
      </c>
      <c r="C42" s="53" t="s">
        <v>25</v>
      </c>
      <c r="D42" s="42">
        <v>3000</v>
      </c>
      <c r="E42" s="43"/>
      <c r="F42" s="42">
        <v>3000</v>
      </c>
      <c r="G42" s="43"/>
    </row>
    <row r="43" spans="1:7" s="45" customFormat="1" ht="12.75" customHeight="1" hidden="1">
      <c r="A43" s="46" t="s">
        <v>30</v>
      </c>
      <c r="B43" s="49">
        <v>4308</v>
      </c>
      <c r="C43" s="53" t="s">
        <v>25</v>
      </c>
      <c r="D43" s="42"/>
      <c r="E43" s="43"/>
      <c r="F43" s="42"/>
      <c r="G43" s="43"/>
    </row>
    <row r="44" spans="1:7" s="45" customFormat="1" ht="12.75" customHeight="1" hidden="1">
      <c r="A44" s="46" t="s">
        <v>30</v>
      </c>
      <c r="B44" s="49">
        <v>4309</v>
      </c>
      <c r="C44" s="53" t="s">
        <v>25</v>
      </c>
      <c r="D44" s="42"/>
      <c r="E44" s="43"/>
      <c r="F44" s="42"/>
      <c r="G44" s="43"/>
    </row>
    <row r="45" spans="1:7" s="45" customFormat="1" ht="12.75" customHeight="1" hidden="1">
      <c r="A45" s="46" t="s">
        <v>30</v>
      </c>
      <c r="B45" s="49">
        <v>4330</v>
      </c>
      <c r="C45" s="53" t="s">
        <v>37</v>
      </c>
      <c r="D45" s="42"/>
      <c r="E45" s="43"/>
      <c r="F45" s="42"/>
      <c r="G45" s="43"/>
    </row>
    <row r="46" spans="1:7" s="45" customFormat="1" ht="12.75" customHeight="1" hidden="1">
      <c r="A46" s="46" t="s">
        <v>30</v>
      </c>
      <c r="B46" s="49">
        <v>4350</v>
      </c>
      <c r="C46" s="53" t="s">
        <v>40</v>
      </c>
      <c r="D46" s="42"/>
      <c r="E46" s="43"/>
      <c r="F46" s="42"/>
      <c r="G46" s="43"/>
    </row>
    <row r="47" spans="1:7" s="45" customFormat="1" ht="12.75" customHeight="1" hidden="1">
      <c r="A47" s="46" t="s">
        <v>30</v>
      </c>
      <c r="B47" s="49">
        <v>4360</v>
      </c>
      <c r="C47" s="53" t="s">
        <v>265</v>
      </c>
      <c r="D47" s="42"/>
      <c r="E47" s="43"/>
      <c r="F47" s="42"/>
      <c r="G47" s="43"/>
    </row>
    <row r="48" spans="1:7" s="45" customFormat="1" ht="12.75" customHeight="1" hidden="1">
      <c r="A48" s="46" t="s">
        <v>30</v>
      </c>
      <c r="B48" s="49">
        <v>4370</v>
      </c>
      <c r="C48" s="53" t="s">
        <v>266</v>
      </c>
      <c r="D48" s="42"/>
      <c r="E48" s="43"/>
      <c r="F48" s="42"/>
      <c r="G48" s="43"/>
    </row>
    <row r="49" spans="1:7" s="45" customFormat="1" ht="12.75" customHeight="1" hidden="1">
      <c r="A49" s="46" t="s">
        <v>30</v>
      </c>
      <c r="B49" s="49">
        <v>4390</v>
      </c>
      <c r="C49" s="53" t="s">
        <v>267</v>
      </c>
      <c r="D49" s="42"/>
      <c r="E49" s="43"/>
      <c r="F49" s="42"/>
      <c r="G49" s="43"/>
    </row>
    <row r="50" spans="1:7" s="45" customFormat="1" ht="12.75" customHeight="1" hidden="1">
      <c r="A50" s="46" t="s">
        <v>30</v>
      </c>
      <c r="B50" s="49">
        <v>4400</v>
      </c>
      <c r="C50" s="53" t="s">
        <v>268</v>
      </c>
      <c r="D50" s="42"/>
      <c r="E50" s="43"/>
      <c r="F50" s="42"/>
      <c r="G50" s="43"/>
    </row>
    <row r="51" spans="1:7" s="36" customFormat="1" ht="12.75" customHeight="1" hidden="1">
      <c r="A51" s="46" t="s">
        <v>30</v>
      </c>
      <c r="B51" s="49">
        <v>4410</v>
      </c>
      <c r="C51" s="50" t="s">
        <v>6</v>
      </c>
      <c r="D51" s="51"/>
      <c r="E51" s="52"/>
      <c r="F51" s="51"/>
      <c r="G51" s="52"/>
    </row>
    <row r="52" spans="1:7" s="36" customFormat="1" ht="12.75" customHeight="1" hidden="1">
      <c r="A52" s="46" t="s">
        <v>30</v>
      </c>
      <c r="B52" s="49">
        <v>4420</v>
      </c>
      <c r="C52" s="50" t="s">
        <v>7</v>
      </c>
      <c r="D52" s="51"/>
      <c r="E52" s="52"/>
      <c r="F52" s="51"/>
      <c r="G52" s="52"/>
    </row>
    <row r="53" spans="1:7" s="45" customFormat="1" ht="12.75" customHeight="1" hidden="1">
      <c r="A53" s="46" t="s">
        <v>30</v>
      </c>
      <c r="B53" s="49">
        <v>4430</v>
      </c>
      <c r="C53" s="53" t="s">
        <v>8</v>
      </c>
      <c r="D53" s="42"/>
      <c r="E53" s="43"/>
      <c r="F53" s="42"/>
      <c r="G53" s="43"/>
    </row>
    <row r="54" spans="1:7" s="36" customFormat="1" ht="12.75" customHeight="1" hidden="1">
      <c r="A54" s="46" t="s">
        <v>30</v>
      </c>
      <c r="B54" s="49">
        <v>4440</v>
      </c>
      <c r="C54" s="50" t="s">
        <v>26</v>
      </c>
      <c r="D54" s="51"/>
      <c r="E54" s="52"/>
      <c r="F54" s="51"/>
      <c r="G54" s="52"/>
    </row>
    <row r="55" spans="1:7" s="36" customFormat="1" ht="12.75" customHeight="1" hidden="1">
      <c r="A55" s="46" t="s">
        <v>30</v>
      </c>
      <c r="B55" s="49">
        <v>4520</v>
      </c>
      <c r="C55" s="94" t="s">
        <v>306</v>
      </c>
      <c r="D55" s="51"/>
      <c r="E55" s="52"/>
      <c r="F55" s="51"/>
      <c r="G55" s="52"/>
    </row>
    <row r="56" spans="1:7" s="36" customFormat="1" ht="12.75" customHeight="1" hidden="1">
      <c r="A56" s="46" t="s">
        <v>30</v>
      </c>
      <c r="B56" s="49">
        <v>4580</v>
      </c>
      <c r="C56" s="50" t="s">
        <v>27</v>
      </c>
      <c r="D56" s="51"/>
      <c r="E56" s="52"/>
      <c r="F56" s="51"/>
      <c r="G56" s="52"/>
    </row>
    <row r="57" spans="1:7" s="36" customFormat="1" ht="12.75" customHeight="1" hidden="1">
      <c r="A57" s="46" t="s">
        <v>30</v>
      </c>
      <c r="B57" s="49">
        <v>4700</v>
      </c>
      <c r="C57" s="54" t="s">
        <v>269</v>
      </c>
      <c r="D57" s="51"/>
      <c r="E57" s="52"/>
      <c r="F57" s="51"/>
      <c r="G57" s="52"/>
    </row>
    <row r="58" spans="1:7" s="45" customFormat="1" ht="24.75" customHeight="1" hidden="1">
      <c r="A58" s="39" t="s">
        <v>30</v>
      </c>
      <c r="B58" s="64">
        <v>4740</v>
      </c>
      <c r="C58" s="55" t="s">
        <v>282</v>
      </c>
      <c r="D58" s="42"/>
      <c r="E58" s="43"/>
      <c r="F58" s="42"/>
      <c r="G58" s="43"/>
    </row>
    <row r="59" spans="1:7" s="45" customFormat="1" ht="12.75" customHeight="1" hidden="1">
      <c r="A59" s="46" t="s">
        <v>30</v>
      </c>
      <c r="B59" s="49">
        <v>4750</v>
      </c>
      <c r="C59" s="55" t="s">
        <v>270</v>
      </c>
      <c r="D59" s="42"/>
      <c r="E59" s="43"/>
      <c r="F59" s="42"/>
      <c r="G59" s="43"/>
    </row>
    <row r="60" spans="1:7" s="36" customFormat="1" ht="12.75" customHeight="1" hidden="1">
      <c r="A60" s="46" t="s">
        <v>30</v>
      </c>
      <c r="B60" s="49">
        <v>4810</v>
      </c>
      <c r="C60" s="50" t="s">
        <v>11</v>
      </c>
      <c r="D60" s="51"/>
      <c r="E60" s="52"/>
      <c r="F60" s="51"/>
      <c r="G60" s="52"/>
    </row>
    <row r="61" spans="1:7" s="36" customFormat="1" ht="12.75" customHeight="1" hidden="1">
      <c r="A61" s="46" t="s">
        <v>30</v>
      </c>
      <c r="B61" s="49">
        <v>6050</v>
      </c>
      <c r="C61" s="50" t="s">
        <v>28</v>
      </c>
      <c r="D61" s="51"/>
      <c r="E61" s="52"/>
      <c r="F61" s="51"/>
      <c r="G61" s="52"/>
    </row>
    <row r="62" spans="1:7" s="36" customFormat="1" ht="12.75" customHeight="1" hidden="1">
      <c r="A62" s="46" t="s">
        <v>30</v>
      </c>
      <c r="B62" s="49">
        <v>6058</v>
      </c>
      <c r="C62" s="50" t="s">
        <v>283</v>
      </c>
      <c r="D62" s="51"/>
      <c r="E62" s="52"/>
      <c r="F62" s="51"/>
      <c r="G62" s="52"/>
    </row>
    <row r="63" spans="1:7" s="36" customFormat="1" ht="12.75" customHeight="1" hidden="1">
      <c r="A63" s="46" t="s">
        <v>30</v>
      </c>
      <c r="B63" s="49">
        <v>6059</v>
      </c>
      <c r="C63" s="50" t="s">
        <v>28</v>
      </c>
      <c r="D63" s="51"/>
      <c r="E63" s="52"/>
      <c r="F63" s="51"/>
      <c r="G63" s="52"/>
    </row>
    <row r="64" spans="1:7" s="36" customFormat="1" ht="12.75" customHeight="1" hidden="1">
      <c r="A64" s="46" t="s">
        <v>30</v>
      </c>
      <c r="B64" s="49">
        <v>6060</v>
      </c>
      <c r="C64" s="50" t="s">
        <v>29</v>
      </c>
      <c r="D64" s="51"/>
      <c r="E64" s="52"/>
      <c r="F64" s="51"/>
      <c r="G64" s="52"/>
    </row>
    <row r="65" spans="1:7" s="36" customFormat="1" ht="12.75" customHeight="1" hidden="1">
      <c r="A65" s="46" t="s">
        <v>30</v>
      </c>
      <c r="B65" s="49">
        <v>6130</v>
      </c>
      <c r="C65" s="50" t="s">
        <v>284</v>
      </c>
      <c r="D65" s="51"/>
      <c r="E65" s="52"/>
      <c r="F65" s="51"/>
      <c r="G65" s="52"/>
    </row>
    <row r="66" spans="1:7" s="45" customFormat="1" ht="37.5" customHeight="1" hidden="1">
      <c r="A66" s="39" t="s">
        <v>30</v>
      </c>
      <c r="B66" s="40">
        <v>6210</v>
      </c>
      <c r="C66" s="41" t="s">
        <v>331</v>
      </c>
      <c r="D66" s="42"/>
      <c r="E66" s="43"/>
      <c r="F66" s="42"/>
      <c r="G66" s="43"/>
    </row>
    <row r="67" spans="1:7" s="45" customFormat="1" ht="37.5" customHeight="1" hidden="1">
      <c r="A67" s="39" t="s">
        <v>30</v>
      </c>
      <c r="B67" s="40">
        <v>6230</v>
      </c>
      <c r="C67" s="41" t="s">
        <v>307</v>
      </c>
      <c r="D67" s="42"/>
      <c r="E67" s="43"/>
      <c r="F67" s="42"/>
      <c r="G67" s="43"/>
    </row>
    <row r="68" spans="1:7" s="45" customFormat="1" ht="37.5" customHeight="1" hidden="1">
      <c r="A68" s="39" t="s">
        <v>30</v>
      </c>
      <c r="B68" s="40">
        <v>6300</v>
      </c>
      <c r="C68" s="41" t="s">
        <v>125</v>
      </c>
      <c r="D68" s="42"/>
      <c r="E68" s="43"/>
      <c r="F68" s="42"/>
      <c r="G68" s="43"/>
    </row>
    <row r="69" spans="1:7" s="45" customFormat="1" ht="37.5" customHeight="1" hidden="1">
      <c r="A69" s="39" t="s">
        <v>30</v>
      </c>
      <c r="B69" s="40">
        <v>6610</v>
      </c>
      <c r="C69" s="41" t="s">
        <v>285</v>
      </c>
      <c r="D69" s="42"/>
      <c r="E69" s="43"/>
      <c r="F69" s="42"/>
      <c r="G69" s="43"/>
    </row>
    <row r="70" spans="1:7" s="45" customFormat="1" ht="37.5" customHeight="1" hidden="1">
      <c r="A70" s="39" t="s">
        <v>30</v>
      </c>
      <c r="B70" s="40">
        <v>6620</v>
      </c>
      <c r="C70" s="41" t="s">
        <v>286</v>
      </c>
      <c r="D70" s="42"/>
      <c r="E70" s="43"/>
      <c r="F70" s="42"/>
      <c r="G70" s="43"/>
    </row>
    <row r="71" spans="1:7" s="45" customFormat="1" ht="37.5" customHeight="1" hidden="1">
      <c r="A71" s="39" t="s">
        <v>30</v>
      </c>
      <c r="B71" s="40">
        <v>6630</v>
      </c>
      <c r="C71" s="41" t="s">
        <v>287</v>
      </c>
      <c r="D71" s="42"/>
      <c r="E71" s="43"/>
      <c r="F71" s="42"/>
      <c r="G71" s="43"/>
    </row>
    <row r="72" spans="1:7" s="36" customFormat="1" ht="12.75" customHeight="1" hidden="1">
      <c r="A72" s="46" t="s">
        <v>30</v>
      </c>
      <c r="B72" s="49">
        <v>8550</v>
      </c>
      <c r="C72" s="50" t="s">
        <v>41</v>
      </c>
      <c r="D72" s="51"/>
      <c r="E72" s="52"/>
      <c r="F72" s="51"/>
      <c r="G72" s="52"/>
    </row>
    <row r="73" spans="1:7" ht="15" customHeight="1">
      <c r="A73" s="56"/>
      <c r="B73" s="56"/>
      <c r="C73" s="57" t="s">
        <v>12</v>
      </c>
      <c r="D73" s="58">
        <f>SUM(D13:D72)</f>
        <v>10000</v>
      </c>
      <c r="E73" s="58">
        <f>SUM(E13:E72)</f>
        <v>0</v>
      </c>
      <c r="F73" s="58">
        <f>SUM(F13:F72)</f>
        <v>10000</v>
      </c>
      <c r="G73" s="58">
        <f>SUM(G13:G72)</f>
        <v>0</v>
      </c>
    </row>
  </sheetData>
  <sheetProtection/>
  <mergeCells count="2">
    <mergeCell ref="D10:E10"/>
    <mergeCell ref="F10:G10"/>
  </mergeCells>
  <printOptions/>
  <pageMargins left="0.75" right="0.75" top="1" bottom="1" header="0.5" footer="0.5"/>
  <pageSetup horizontalDpi="360" verticalDpi="360" orientation="portrait" paperSize="9" scale="5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G73"/>
  <sheetViews>
    <sheetView view="pageBreakPreview" zoomScaleSheetLayoutView="100" zoomScalePageLayoutView="0" workbookViewId="0" topLeftCell="A2">
      <selection activeCell="C6" sqref="C6"/>
    </sheetView>
  </sheetViews>
  <sheetFormatPr defaultColWidth="9.00390625" defaultRowHeight="12.75"/>
  <cols>
    <col min="1" max="1" width="3.875" style="60" customWidth="1"/>
    <col min="2" max="2" width="5.25390625" style="60" customWidth="1"/>
    <col min="3" max="3" width="51.375" style="60" customWidth="1"/>
    <col min="4" max="4" width="11.125" style="60" customWidth="1"/>
    <col min="5" max="5" width="10.75390625" style="60" customWidth="1"/>
    <col min="6" max="6" width="11.125" style="60" hidden="1" customWidth="1"/>
    <col min="7" max="7" width="10.75390625" style="60" hidden="1" customWidth="1"/>
    <col min="8" max="8" width="3.375" style="60" customWidth="1"/>
    <col min="9" max="9" width="2.875" style="60" customWidth="1"/>
    <col min="10" max="10" width="3.875" style="60" customWidth="1"/>
    <col min="11" max="16384" width="9.125" style="60" customWidth="1"/>
  </cols>
  <sheetData>
    <row r="1" s="26" customFormat="1" ht="12.75" hidden="1"/>
    <row r="2" s="26" customFormat="1" ht="12.75">
      <c r="D2" s="34" t="str">
        <f>'010.01008'!D2</f>
        <v>Zał. Nr 2d</v>
      </c>
    </row>
    <row r="3" spans="1:3" s="36" customFormat="1" ht="27.75" customHeight="1">
      <c r="A3" s="35" t="str">
        <f>'010.01008'!A3</f>
        <v>Plan wydatków budżetu na 2014 r.</v>
      </c>
      <c r="B3" s="35"/>
      <c r="C3" s="35"/>
    </row>
    <row r="4" spans="4:5" s="36" customFormat="1" ht="12.75">
      <c r="D4" s="37" t="s">
        <v>135</v>
      </c>
      <c r="E4" s="18">
        <f>'851,85153'!E4+1</f>
        <v>39</v>
      </c>
    </row>
    <row r="5" spans="3:5" s="36" customFormat="1" ht="11.25" customHeight="1" hidden="1">
      <c r="C5" s="18"/>
      <c r="E5" s="36" t="s">
        <v>16</v>
      </c>
    </row>
    <row r="7" spans="1:3" s="36" customFormat="1" ht="12.75">
      <c r="A7" s="18" t="s">
        <v>0</v>
      </c>
      <c r="B7" s="18"/>
      <c r="C7" s="36" t="s">
        <v>80</v>
      </c>
    </row>
    <row r="9" spans="1:3" s="36" customFormat="1" ht="12.75">
      <c r="A9" s="18" t="s">
        <v>1</v>
      </c>
      <c r="B9" s="18"/>
      <c r="C9" s="36" t="s">
        <v>81</v>
      </c>
    </row>
    <row r="10" spans="4:7" s="36" customFormat="1" ht="12.75">
      <c r="D10" s="339" t="s">
        <v>15</v>
      </c>
      <c r="E10" s="339"/>
      <c r="F10" s="338" t="s">
        <v>332</v>
      </c>
      <c r="G10" s="338"/>
    </row>
    <row r="11" spans="4:7" s="36" customFormat="1" ht="12.75">
      <c r="D11" s="18" t="s">
        <v>13</v>
      </c>
      <c r="E11" s="97" t="s">
        <v>14</v>
      </c>
      <c r="F11" s="36" t="s">
        <v>13</v>
      </c>
      <c r="G11" s="38" t="s">
        <v>14</v>
      </c>
    </row>
    <row r="13" spans="1:7" s="45" customFormat="1" ht="37.5" customHeight="1" hidden="1">
      <c r="A13" s="39" t="s">
        <v>30</v>
      </c>
      <c r="B13" s="40">
        <v>2310</v>
      </c>
      <c r="C13" s="41" t="s">
        <v>31</v>
      </c>
      <c r="D13" s="42"/>
      <c r="E13" s="43"/>
      <c r="F13" s="42"/>
      <c r="G13" s="43"/>
    </row>
    <row r="14" spans="1:7" s="45" customFormat="1" ht="37.5" customHeight="1" hidden="1">
      <c r="A14" s="39" t="s">
        <v>30</v>
      </c>
      <c r="B14" s="40">
        <v>2320</v>
      </c>
      <c r="C14" s="41" t="s">
        <v>278</v>
      </c>
      <c r="D14" s="42"/>
      <c r="E14" s="43"/>
      <c r="F14" s="42"/>
      <c r="G14" s="43"/>
    </row>
    <row r="15" spans="1:7" s="45" customFormat="1" ht="37.5" customHeight="1" hidden="1">
      <c r="A15" s="39" t="s">
        <v>30</v>
      </c>
      <c r="B15" s="40">
        <v>2330</v>
      </c>
      <c r="C15" s="41" t="s">
        <v>279</v>
      </c>
      <c r="D15" s="42"/>
      <c r="E15" s="43"/>
      <c r="F15" s="42"/>
      <c r="G15" s="43"/>
    </row>
    <row r="16" spans="1:7" s="45" customFormat="1" ht="12.75" customHeight="1" hidden="1">
      <c r="A16" s="46" t="s">
        <v>30</v>
      </c>
      <c r="B16" s="40">
        <v>2480</v>
      </c>
      <c r="C16" s="41" t="s">
        <v>124</v>
      </c>
      <c r="D16" s="42"/>
      <c r="E16" s="43"/>
      <c r="F16" s="42"/>
      <c r="G16" s="43"/>
    </row>
    <row r="17" spans="1:7" s="45" customFormat="1" ht="12.75" customHeight="1" hidden="1">
      <c r="A17" s="46" t="s">
        <v>30</v>
      </c>
      <c r="B17" s="40">
        <v>2560</v>
      </c>
      <c r="C17" s="41" t="s">
        <v>277</v>
      </c>
      <c r="D17" s="42"/>
      <c r="E17" s="43"/>
      <c r="F17" s="42"/>
      <c r="G17" s="43"/>
    </row>
    <row r="18" spans="1:7" s="45" customFormat="1" ht="12.75" customHeight="1" hidden="1">
      <c r="A18" s="46" t="s">
        <v>30</v>
      </c>
      <c r="B18" s="47">
        <v>2650</v>
      </c>
      <c r="C18" s="41" t="s">
        <v>35</v>
      </c>
      <c r="D18" s="42"/>
      <c r="E18" s="43"/>
      <c r="F18" s="42"/>
      <c r="G18" s="43"/>
    </row>
    <row r="19" spans="1:7" s="45" customFormat="1" ht="22.5" customHeight="1" hidden="1">
      <c r="A19" s="46" t="s">
        <v>30</v>
      </c>
      <c r="B19" s="40">
        <v>2710</v>
      </c>
      <c r="C19" s="41" t="s">
        <v>42</v>
      </c>
      <c r="D19" s="42"/>
      <c r="E19" s="43"/>
      <c r="F19" s="42"/>
      <c r="G19" s="43"/>
    </row>
    <row r="20" spans="1:7" s="45" customFormat="1" ht="25.5" customHeight="1" hidden="1">
      <c r="A20" s="39" t="s">
        <v>30</v>
      </c>
      <c r="B20" s="40">
        <v>2820</v>
      </c>
      <c r="C20" s="48" t="s">
        <v>280</v>
      </c>
      <c r="D20" s="42"/>
      <c r="E20" s="43"/>
      <c r="F20" s="42"/>
      <c r="G20" s="43"/>
    </row>
    <row r="21" spans="1:7" s="45" customFormat="1" ht="37.5" customHeight="1" hidden="1">
      <c r="A21" s="39" t="s">
        <v>30</v>
      </c>
      <c r="B21" s="40">
        <v>2830</v>
      </c>
      <c r="C21" s="48" t="s">
        <v>18</v>
      </c>
      <c r="D21" s="42"/>
      <c r="E21" s="43"/>
      <c r="F21" s="42">
        <v>5000</v>
      </c>
      <c r="G21" s="43"/>
    </row>
    <row r="22" spans="1:7" s="45" customFormat="1" ht="12.75" customHeight="1" hidden="1">
      <c r="A22" s="46" t="s">
        <v>30</v>
      </c>
      <c r="B22" s="47">
        <v>2850</v>
      </c>
      <c r="C22" s="48" t="s">
        <v>33</v>
      </c>
      <c r="D22" s="42"/>
      <c r="E22" s="43"/>
      <c r="F22" s="42"/>
      <c r="G22" s="43"/>
    </row>
    <row r="23" spans="1:7" s="45" customFormat="1" ht="12.75" customHeight="1" hidden="1">
      <c r="A23" s="46" t="s">
        <v>30</v>
      </c>
      <c r="B23" s="47">
        <v>3000</v>
      </c>
      <c r="C23" s="48" t="s">
        <v>276</v>
      </c>
      <c r="D23" s="42"/>
      <c r="E23" s="43"/>
      <c r="F23" s="42"/>
      <c r="G23" s="43"/>
    </row>
    <row r="24" spans="1:7" s="36" customFormat="1" ht="12.75" customHeight="1" hidden="1">
      <c r="A24" s="46" t="s">
        <v>30</v>
      </c>
      <c r="B24" s="49">
        <v>3020</v>
      </c>
      <c r="C24" s="50" t="s">
        <v>38</v>
      </c>
      <c r="D24" s="51"/>
      <c r="E24" s="52"/>
      <c r="F24" s="51"/>
      <c r="G24" s="52"/>
    </row>
    <row r="25" spans="1:7" s="36" customFormat="1" ht="12.75" customHeight="1">
      <c r="A25" s="46" t="s">
        <v>30</v>
      </c>
      <c r="B25" s="49">
        <v>3030</v>
      </c>
      <c r="C25" s="50" t="s">
        <v>5</v>
      </c>
      <c r="D25" s="51">
        <v>14000</v>
      </c>
      <c r="E25" s="52"/>
      <c r="F25" s="51">
        <v>15000</v>
      </c>
      <c r="G25" s="52"/>
    </row>
    <row r="26" spans="1:7" s="36" customFormat="1" ht="12.75" customHeight="1" hidden="1">
      <c r="A26" s="46" t="s">
        <v>30</v>
      </c>
      <c r="B26" s="49">
        <v>3110</v>
      </c>
      <c r="C26" s="50" t="s">
        <v>4</v>
      </c>
      <c r="D26" s="51"/>
      <c r="E26" s="52"/>
      <c r="F26" s="51"/>
      <c r="G26" s="52"/>
    </row>
    <row r="27" spans="1:7" s="36" customFormat="1" ht="12.75" customHeight="1" hidden="1">
      <c r="A27" s="46" t="s">
        <v>30</v>
      </c>
      <c r="B27" s="49">
        <v>3240</v>
      </c>
      <c r="C27" s="50" t="s">
        <v>39</v>
      </c>
      <c r="D27" s="51"/>
      <c r="E27" s="52"/>
      <c r="F27" s="51"/>
      <c r="G27" s="52"/>
    </row>
    <row r="28" spans="1:7" s="36" customFormat="1" ht="12.75" customHeight="1" hidden="1">
      <c r="A28" s="46" t="s">
        <v>30</v>
      </c>
      <c r="B28" s="49">
        <v>3260</v>
      </c>
      <c r="C28" s="50" t="s">
        <v>305</v>
      </c>
      <c r="D28" s="51"/>
      <c r="E28" s="52"/>
      <c r="F28" s="51"/>
      <c r="G28" s="52"/>
    </row>
    <row r="29" spans="1:7" s="36" customFormat="1" ht="12.75" customHeight="1" hidden="1">
      <c r="A29" s="46" t="s">
        <v>30</v>
      </c>
      <c r="B29" s="49">
        <v>4010</v>
      </c>
      <c r="C29" s="50" t="s">
        <v>2</v>
      </c>
      <c r="D29" s="51"/>
      <c r="E29" s="52"/>
      <c r="F29" s="51"/>
      <c r="G29" s="52"/>
    </row>
    <row r="30" spans="1:7" s="36" customFormat="1" ht="12.75" customHeight="1" hidden="1">
      <c r="A30" s="46" t="s">
        <v>30</v>
      </c>
      <c r="B30" s="49">
        <v>4040</v>
      </c>
      <c r="C30" s="50" t="s">
        <v>3</v>
      </c>
      <c r="D30" s="51"/>
      <c r="E30" s="52"/>
      <c r="F30" s="51"/>
      <c r="G30" s="52"/>
    </row>
    <row r="31" spans="1:7" s="36" customFormat="1" ht="12.75" customHeight="1">
      <c r="A31" s="46" t="s">
        <v>30</v>
      </c>
      <c r="B31" s="49">
        <v>4110</v>
      </c>
      <c r="C31" s="50" t="s">
        <v>9</v>
      </c>
      <c r="D31" s="51">
        <v>500</v>
      </c>
      <c r="E31" s="52"/>
      <c r="F31" s="51">
        <v>1500</v>
      </c>
      <c r="G31" s="52"/>
    </row>
    <row r="32" spans="1:7" s="36" customFormat="1" ht="12.75" customHeight="1">
      <c r="A32" s="46" t="s">
        <v>30</v>
      </c>
      <c r="B32" s="49">
        <v>4120</v>
      </c>
      <c r="C32" s="50" t="s">
        <v>10</v>
      </c>
      <c r="D32" s="51">
        <v>500</v>
      </c>
      <c r="E32" s="52"/>
      <c r="F32" s="51">
        <v>500</v>
      </c>
      <c r="G32" s="52"/>
    </row>
    <row r="33" spans="1:7" s="36" customFormat="1" ht="12.75" customHeight="1" hidden="1">
      <c r="A33" s="46" t="s">
        <v>30</v>
      </c>
      <c r="B33" s="49">
        <v>4130</v>
      </c>
      <c r="C33" s="50" t="s">
        <v>19</v>
      </c>
      <c r="D33" s="51"/>
      <c r="E33" s="52"/>
      <c r="F33" s="51"/>
      <c r="G33" s="52"/>
    </row>
    <row r="34" spans="1:7" s="36" customFormat="1" ht="12.75" customHeight="1" hidden="1">
      <c r="A34" s="46" t="s">
        <v>30</v>
      </c>
      <c r="B34" s="49">
        <v>4140</v>
      </c>
      <c r="C34" s="50" t="s">
        <v>32</v>
      </c>
      <c r="D34" s="51"/>
      <c r="E34" s="52"/>
      <c r="F34" s="51"/>
      <c r="G34" s="52"/>
    </row>
    <row r="35" spans="1:7" s="36" customFormat="1" ht="12.75" customHeight="1">
      <c r="A35" s="46" t="s">
        <v>30</v>
      </c>
      <c r="B35" s="49">
        <v>4170</v>
      </c>
      <c r="C35" s="50" t="s">
        <v>36</v>
      </c>
      <c r="D35" s="51">
        <v>48000</v>
      </c>
      <c r="E35" s="52"/>
      <c r="F35" s="51">
        <v>40000</v>
      </c>
      <c r="G35" s="52"/>
    </row>
    <row r="36" spans="1:7" s="36" customFormat="1" ht="12.75" customHeight="1">
      <c r="A36" s="46" t="s">
        <v>30</v>
      </c>
      <c r="B36" s="49">
        <v>4210</v>
      </c>
      <c r="C36" s="50" t="s">
        <v>20</v>
      </c>
      <c r="D36" s="51">
        <v>21000</v>
      </c>
      <c r="E36" s="52"/>
      <c r="F36" s="51">
        <v>26000</v>
      </c>
      <c r="G36" s="52"/>
    </row>
    <row r="37" spans="1:7" s="36" customFormat="1" ht="12.75" customHeight="1" hidden="1">
      <c r="A37" s="46" t="s">
        <v>30</v>
      </c>
      <c r="B37" s="49">
        <v>4220</v>
      </c>
      <c r="C37" s="50" t="s">
        <v>21</v>
      </c>
      <c r="D37" s="51"/>
      <c r="E37" s="52"/>
      <c r="F37" s="51"/>
      <c r="G37" s="52"/>
    </row>
    <row r="38" spans="1:7" s="36" customFormat="1" ht="12.75" customHeight="1">
      <c r="A38" s="46" t="s">
        <v>30</v>
      </c>
      <c r="B38" s="49">
        <v>4240</v>
      </c>
      <c r="C38" s="50" t="s">
        <v>22</v>
      </c>
      <c r="D38" s="51">
        <v>1000</v>
      </c>
      <c r="E38" s="52"/>
      <c r="F38" s="51">
        <v>5000</v>
      </c>
      <c r="G38" s="52"/>
    </row>
    <row r="39" spans="1:7" s="36" customFormat="1" ht="12.75" customHeight="1">
      <c r="A39" s="46" t="s">
        <v>30</v>
      </c>
      <c r="B39" s="49">
        <v>4260</v>
      </c>
      <c r="C39" s="50" t="s">
        <v>23</v>
      </c>
      <c r="D39" s="51">
        <v>7000</v>
      </c>
      <c r="E39" s="52"/>
      <c r="F39" s="51">
        <v>7000</v>
      </c>
      <c r="G39" s="52"/>
    </row>
    <row r="40" spans="1:7" s="36" customFormat="1" ht="12.75" customHeight="1" hidden="1">
      <c r="A40" s="46" t="s">
        <v>30</v>
      </c>
      <c r="B40" s="49">
        <v>4270</v>
      </c>
      <c r="C40" s="50" t="s">
        <v>24</v>
      </c>
      <c r="D40" s="51"/>
      <c r="E40" s="52"/>
      <c r="F40" s="51"/>
      <c r="G40" s="52"/>
    </row>
    <row r="41" spans="1:7" s="36" customFormat="1" ht="12.75" customHeight="1" hidden="1">
      <c r="A41" s="46" t="s">
        <v>30</v>
      </c>
      <c r="B41" s="49">
        <v>4280</v>
      </c>
      <c r="C41" s="50" t="s">
        <v>281</v>
      </c>
      <c r="D41" s="51"/>
      <c r="E41" s="52"/>
      <c r="F41" s="51"/>
      <c r="G41" s="52"/>
    </row>
    <row r="42" spans="1:7" s="45" customFormat="1" ht="12.75" customHeight="1">
      <c r="A42" s="46" t="s">
        <v>30</v>
      </c>
      <c r="B42" s="49">
        <v>4300</v>
      </c>
      <c r="C42" s="53" t="s">
        <v>25</v>
      </c>
      <c r="D42" s="42">
        <v>48000</v>
      </c>
      <c r="E42" s="43"/>
      <c r="F42" s="42">
        <v>33000</v>
      </c>
      <c r="G42" s="43"/>
    </row>
    <row r="43" spans="1:7" s="45" customFormat="1" ht="12.75" customHeight="1" hidden="1">
      <c r="A43" s="46" t="s">
        <v>30</v>
      </c>
      <c r="B43" s="49">
        <v>4308</v>
      </c>
      <c r="C43" s="53" t="s">
        <v>25</v>
      </c>
      <c r="D43" s="42"/>
      <c r="E43" s="43"/>
      <c r="F43" s="42"/>
      <c r="G43" s="43"/>
    </row>
    <row r="44" spans="1:7" s="45" customFormat="1" ht="12.75" customHeight="1" hidden="1">
      <c r="A44" s="46" t="s">
        <v>30</v>
      </c>
      <c r="B44" s="49">
        <v>4309</v>
      </c>
      <c r="C44" s="53" t="s">
        <v>25</v>
      </c>
      <c r="D44" s="42"/>
      <c r="E44" s="43"/>
      <c r="F44" s="42"/>
      <c r="G44" s="43"/>
    </row>
    <row r="45" spans="1:7" s="45" customFormat="1" ht="12.75" customHeight="1" hidden="1">
      <c r="A45" s="46" t="s">
        <v>30</v>
      </c>
      <c r="B45" s="49">
        <v>4330</v>
      </c>
      <c r="C45" s="53" t="s">
        <v>37</v>
      </c>
      <c r="D45" s="42"/>
      <c r="E45" s="43"/>
      <c r="F45" s="42"/>
      <c r="G45" s="43"/>
    </row>
    <row r="46" spans="1:7" s="45" customFormat="1" ht="12.75" customHeight="1" hidden="1">
      <c r="A46" s="46" t="s">
        <v>30</v>
      </c>
      <c r="B46" s="49">
        <v>4350</v>
      </c>
      <c r="C46" s="53" t="s">
        <v>40</v>
      </c>
      <c r="D46" s="42"/>
      <c r="E46" s="43"/>
      <c r="F46" s="42"/>
      <c r="G46" s="43"/>
    </row>
    <row r="47" spans="1:7" s="45" customFormat="1" ht="12.75" customHeight="1" hidden="1">
      <c r="A47" s="46" t="s">
        <v>30</v>
      </c>
      <c r="B47" s="49">
        <v>4360</v>
      </c>
      <c r="C47" s="53" t="s">
        <v>265</v>
      </c>
      <c r="D47" s="42"/>
      <c r="E47" s="43"/>
      <c r="F47" s="42"/>
      <c r="G47" s="43"/>
    </row>
    <row r="48" spans="1:7" s="45" customFormat="1" ht="12.75" customHeight="1" hidden="1">
      <c r="A48" s="46" t="s">
        <v>30</v>
      </c>
      <c r="B48" s="49">
        <v>4370</v>
      </c>
      <c r="C48" s="53" t="s">
        <v>266</v>
      </c>
      <c r="D48" s="42"/>
      <c r="E48" s="43"/>
      <c r="F48" s="42"/>
      <c r="G48" s="43"/>
    </row>
    <row r="49" spans="1:7" s="45" customFormat="1" ht="12.75" customHeight="1" hidden="1">
      <c r="A49" s="46" t="s">
        <v>30</v>
      </c>
      <c r="B49" s="49">
        <v>4390</v>
      </c>
      <c r="C49" s="53" t="s">
        <v>267</v>
      </c>
      <c r="D49" s="42"/>
      <c r="E49" s="43"/>
      <c r="F49" s="42"/>
      <c r="G49" s="43"/>
    </row>
    <row r="50" spans="1:7" s="45" customFormat="1" ht="12.75" customHeight="1">
      <c r="A50" s="46" t="s">
        <v>30</v>
      </c>
      <c r="B50" s="49">
        <v>4400</v>
      </c>
      <c r="C50" s="53" t="s">
        <v>268</v>
      </c>
      <c r="D50" s="42">
        <v>4000</v>
      </c>
      <c r="E50" s="43"/>
      <c r="F50" s="42">
        <v>5000</v>
      </c>
      <c r="G50" s="43"/>
    </row>
    <row r="51" spans="1:7" s="36" customFormat="1" ht="12.75" customHeight="1" hidden="1">
      <c r="A51" s="46" t="s">
        <v>30</v>
      </c>
      <c r="B51" s="49">
        <v>4410</v>
      </c>
      <c r="C51" s="50" t="s">
        <v>6</v>
      </c>
      <c r="D51" s="51"/>
      <c r="E51" s="52"/>
      <c r="F51" s="51">
        <v>1000</v>
      </c>
      <c r="G51" s="52"/>
    </row>
    <row r="52" spans="1:7" s="36" customFormat="1" ht="12.75" customHeight="1" hidden="1">
      <c r="A52" s="46" t="s">
        <v>30</v>
      </c>
      <c r="B52" s="49">
        <v>4420</v>
      </c>
      <c r="C52" s="50" t="s">
        <v>7</v>
      </c>
      <c r="D52" s="51"/>
      <c r="E52" s="52"/>
      <c r="F52" s="51"/>
      <c r="G52" s="52"/>
    </row>
    <row r="53" spans="1:7" s="45" customFormat="1" ht="12.75" customHeight="1">
      <c r="A53" s="46" t="s">
        <v>30</v>
      </c>
      <c r="B53" s="49">
        <v>4430</v>
      </c>
      <c r="C53" s="53" t="s">
        <v>8</v>
      </c>
      <c r="D53" s="42">
        <v>1000</v>
      </c>
      <c r="E53" s="43"/>
      <c r="F53" s="42">
        <v>1000</v>
      </c>
      <c r="G53" s="43"/>
    </row>
    <row r="54" spans="1:7" s="36" customFormat="1" ht="12.75" customHeight="1" hidden="1">
      <c r="A54" s="46" t="s">
        <v>30</v>
      </c>
      <c r="B54" s="49">
        <v>4440</v>
      </c>
      <c r="C54" s="50" t="s">
        <v>26</v>
      </c>
      <c r="D54" s="51"/>
      <c r="E54" s="52"/>
      <c r="F54" s="51"/>
      <c r="G54" s="52"/>
    </row>
    <row r="55" spans="1:7" s="36" customFormat="1" ht="12.75" customHeight="1" hidden="1">
      <c r="A55" s="46" t="s">
        <v>30</v>
      </c>
      <c r="B55" s="49">
        <v>4520</v>
      </c>
      <c r="C55" s="94" t="s">
        <v>306</v>
      </c>
      <c r="D55" s="51"/>
      <c r="E55" s="52"/>
      <c r="F55" s="51"/>
      <c r="G55" s="52"/>
    </row>
    <row r="56" spans="1:7" s="36" customFormat="1" ht="12.75" customHeight="1" hidden="1">
      <c r="A56" s="46" t="s">
        <v>30</v>
      </c>
      <c r="B56" s="49">
        <v>4580</v>
      </c>
      <c r="C56" s="50" t="s">
        <v>27</v>
      </c>
      <c r="D56" s="51"/>
      <c r="E56" s="52"/>
      <c r="F56" s="51"/>
      <c r="G56" s="52"/>
    </row>
    <row r="57" spans="1:7" s="36" customFormat="1" ht="12.75" customHeight="1">
      <c r="A57" s="46" t="s">
        <v>30</v>
      </c>
      <c r="B57" s="49">
        <v>4700</v>
      </c>
      <c r="C57" s="54" t="s">
        <v>269</v>
      </c>
      <c r="D57" s="51">
        <v>5000</v>
      </c>
      <c r="E57" s="52"/>
      <c r="F57" s="51"/>
      <c r="G57" s="52"/>
    </row>
    <row r="58" spans="1:7" s="45" customFormat="1" ht="24.75" customHeight="1" hidden="1">
      <c r="A58" s="39" t="s">
        <v>30</v>
      </c>
      <c r="B58" s="64">
        <v>4740</v>
      </c>
      <c r="C58" s="55" t="s">
        <v>282</v>
      </c>
      <c r="D58" s="42"/>
      <c r="E58" s="43"/>
      <c r="F58" s="42"/>
      <c r="G58" s="43"/>
    </row>
    <row r="59" spans="1:7" s="45" customFormat="1" ht="12.75" customHeight="1" hidden="1">
      <c r="A59" s="46" t="s">
        <v>30</v>
      </c>
      <c r="B59" s="49">
        <v>4750</v>
      </c>
      <c r="C59" s="55" t="s">
        <v>270</v>
      </c>
      <c r="D59" s="42"/>
      <c r="E59" s="43"/>
      <c r="F59" s="42"/>
      <c r="G59" s="43"/>
    </row>
    <row r="60" spans="1:7" s="36" customFormat="1" ht="12.75" customHeight="1" hidden="1">
      <c r="A60" s="46" t="s">
        <v>30</v>
      </c>
      <c r="B60" s="49">
        <v>4810</v>
      </c>
      <c r="C60" s="50" t="s">
        <v>11</v>
      </c>
      <c r="D60" s="51"/>
      <c r="E60" s="52"/>
      <c r="F60" s="51"/>
      <c r="G60" s="52"/>
    </row>
    <row r="61" spans="1:7" s="36" customFormat="1" ht="12.75" customHeight="1" hidden="1">
      <c r="A61" s="46" t="s">
        <v>30</v>
      </c>
      <c r="B61" s="49">
        <v>6050</v>
      </c>
      <c r="C61" s="50" t="s">
        <v>28</v>
      </c>
      <c r="D61" s="51"/>
      <c r="E61" s="52"/>
      <c r="F61" s="51"/>
      <c r="G61" s="52"/>
    </row>
    <row r="62" spans="1:7" s="36" customFormat="1" ht="12.75" customHeight="1" hidden="1">
      <c r="A62" s="46" t="s">
        <v>30</v>
      </c>
      <c r="B62" s="49">
        <v>6058</v>
      </c>
      <c r="C62" s="50" t="s">
        <v>283</v>
      </c>
      <c r="D62" s="51"/>
      <c r="E62" s="52"/>
      <c r="F62" s="51"/>
      <c r="G62" s="52"/>
    </row>
    <row r="63" spans="1:7" s="36" customFormat="1" ht="12.75" customHeight="1" hidden="1">
      <c r="A63" s="46" t="s">
        <v>30</v>
      </c>
      <c r="B63" s="49">
        <v>6059</v>
      </c>
      <c r="C63" s="50" t="s">
        <v>28</v>
      </c>
      <c r="D63" s="51"/>
      <c r="E63" s="52"/>
      <c r="F63" s="51"/>
      <c r="G63" s="52"/>
    </row>
    <row r="64" spans="1:7" s="36" customFormat="1" ht="12.75" customHeight="1" hidden="1">
      <c r="A64" s="46" t="s">
        <v>30</v>
      </c>
      <c r="B64" s="49">
        <v>6060</v>
      </c>
      <c r="C64" s="50" t="s">
        <v>29</v>
      </c>
      <c r="D64" s="51"/>
      <c r="E64" s="52"/>
      <c r="F64" s="51"/>
      <c r="G64" s="52"/>
    </row>
    <row r="65" spans="1:7" s="36" customFormat="1" ht="12.75" customHeight="1" hidden="1">
      <c r="A65" s="46" t="s">
        <v>30</v>
      </c>
      <c r="B65" s="49">
        <v>6130</v>
      </c>
      <c r="C65" s="50" t="s">
        <v>284</v>
      </c>
      <c r="D65" s="51"/>
      <c r="E65" s="52"/>
      <c r="F65" s="51"/>
      <c r="G65" s="52"/>
    </row>
    <row r="66" spans="1:7" s="45" customFormat="1" ht="37.5" customHeight="1" hidden="1">
      <c r="A66" s="39" t="s">
        <v>30</v>
      </c>
      <c r="B66" s="40">
        <v>6210</v>
      </c>
      <c r="C66" s="41" t="s">
        <v>331</v>
      </c>
      <c r="D66" s="42"/>
      <c r="E66" s="43"/>
      <c r="F66" s="42"/>
      <c r="G66" s="43"/>
    </row>
    <row r="67" spans="1:7" s="45" customFormat="1" ht="37.5" customHeight="1" hidden="1">
      <c r="A67" s="39" t="s">
        <v>30</v>
      </c>
      <c r="B67" s="40">
        <v>6230</v>
      </c>
      <c r="C67" s="41" t="s">
        <v>307</v>
      </c>
      <c r="D67" s="42"/>
      <c r="E67" s="43"/>
      <c r="F67" s="42"/>
      <c r="G67" s="43"/>
    </row>
    <row r="68" spans="1:7" s="45" customFormat="1" ht="37.5" customHeight="1" hidden="1">
      <c r="A68" s="39" t="s">
        <v>30</v>
      </c>
      <c r="B68" s="40">
        <v>6300</v>
      </c>
      <c r="C68" s="41" t="s">
        <v>125</v>
      </c>
      <c r="D68" s="42"/>
      <c r="E68" s="43"/>
      <c r="F68" s="42"/>
      <c r="G68" s="43"/>
    </row>
    <row r="69" spans="1:7" s="45" customFormat="1" ht="37.5" customHeight="1" hidden="1">
      <c r="A69" s="39" t="s">
        <v>30</v>
      </c>
      <c r="B69" s="40">
        <v>6610</v>
      </c>
      <c r="C69" s="41" t="s">
        <v>285</v>
      </c>
      <c r="D69" s="42"/>
      <c r="E69" s="43"/>
      <c r="F69" s="42"/>
      <c r="G69" s="43"/>
    </row>
    <row r="70" spans="1:7" s="45" customFormat="1" ht="37.5" customHeight="1" hidden="1">
      <c r="A70" s="39" t="s">
        <v>30</v>
      </c>
      <c r="B70" s="40">
        <v>6620</v>
      </c>
      <c r="C70" s="41" t="s">
        <v>286</v>
      </c>
      <c r="D70" s="42"/>
      <c r="E70" s="43"/>
      <c r="F70" s="42"/>
      <c r="G70" s="43"/>
    </row>
    <row r="71" spans="1:7" s="45" customFormat="1" ht="37.5" customHeight="1" hidden="1">
      <c r="A71" s="39" t="s">
        <v>30</v>
      </c>
      <c r="B71" s="40">
        <v>6630</v>
      </c>
      <c r="C71" s="41" t="s">
        <v>287</v>
      </c>
      <c r="D71" s="42"/>
      <c r="E71" s="43"/>
      <c r="F71" s="42"/>
      <c r="G71" s="43"/>
    </row>
    <row r="72" spans="1:7" s="36" customFormat="1" ht="12.75" customHeight="1" hidden="1">
      <c r="A72" s="46" t="s">
        <v>30</v>
      </c>
      <c r="B72" s="49">
        <v>8550</v>
      </c>
      <c r="C72" s="50" t="s">
        <v>41</v>
      </c>
      <c r="D72" s="51"/>
      <c r="E72" s="52"/>
      <c r="F72" s="51"/>
      <c r="G72" s="52"/>
    </row>
    <row r="73" spans="1:7" ht="15" customHeight="1">
      <c r="A73" s="56"/>
      <c r="B73" s="56"/>
      <c r="C73" s="57" t="s">
        <v>12</v>
      </c>
      <c r="D73" s="58">
        <f>SUM(D13:D72)</f>
        <v>150000</v>
      </c>
      <c r="E73" s="58">
        <f>SUM(E13:E72)</f>
        <v>0</v>
      </c>
      <c r="F73" s="58">
        <f>SUM(F13:F72)</f>
        <v>140000</v>
      </c>
      <c r="G73" s="58">
        <f>SUM(G13:G72)</f>
        <v>0</v>
      </c>
    </row>
  </sheetData>
  <sheetProtection/>
  <mergeCells count="2">
    <mergeCell ref="D10:E10"/>
    <mergeCell ref="F10:G10"/>
  </mergeCells>
  <printOptions/>
  <pageMargins left="0.75" right="0.75" top="1" bottom="1" header="0.5" footer="0.5"/>
  <pageSetup horizontalDpi="360" verticalDpi="360" orientation="portrait" paperSize="9" scale="5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G74"/>
  <sheetViews>
    <sheetView view="pageBreakPreview" zoomScaleSheetLayoutView="100" zoomScalePageLayoutView="0" workbookViewId="0" topLeftCell="A2">
      <selection activeCell="C6" sqref="C6"/>
    </sheetView>
  </sheetViews>
  <sheetFormatPr defaultColWidth="9.00390625" defaultRowHeight="12.75"/>
  <cols>
    <col min="1" max="1" width="3.875" style="63" customWidth="1"/>
    <col min="2" max="2" width="5.25390625" style="63" customWidth="1"/>
    <col min="3" max="3" width="51.375" style="63" customWidth="1"/>
    <col min="4" max="4" width="11.125" style="63" customWidth="1"/>
    <col min="5" max="5" width="10.75390625" style="63" customWidth="1"/>
    <col min="6" max="6" width="11.125" style="63" hidden="1" customWidth="1"/>
    <col min="7" max="7" width="10.75390625" style="63" hidden="1" customWidth="1"/>
    <col min="8" max="8" width="3.375" style="63" customWidth="1"/>
    <col min="9" max="9" width="2.875" style="63" customWidth="1"/>
    <col min="10" max="10" width="3.875" style="63" customWidth="1"/>
    <col min="11" max="16384" width="9.125" style="63" customWidth="1"/>
  </cols>
  <sheetData>
    <row r="1" s="26" customFormat="1" ht="12.75" hidden="1"/>
    <row r="2" s="26" customFormat="1" ht="12.75">
      <c r="D2" s="34" t="str">
        <f>'010.01008'!D2</f>
        <v>Zał. Nr 2d</v>
      </c>
    </row>
    <row r="3" spans="1:3" s="36" customFormat="1" ht="27.75" customHeight="1">
      <c r="A3" s="35" t="str">
        <f>'010.01008'!A3</f>
        <v>Plan wydatków budżetu na 2014 r.</v>
      </c>
      <c r="B3" s="35"/>
      <c r="C3" s="35"/>
    </row>
    <row r="4" spans="4:5" s="36" customFormat="1" ht="12.75">
      <c r="D4" s="37" t="s">
        <v>135</v>
      </c>
      <c r="E4" s="96">
        <f>'851,85154'!E4+1</f>
        <v>40</v>
      </c>
    </row>
    <row r="5" spans="3:5" s="36" customFormat="1" ht="11.25" customHeight="1" hidden="1">
      <c r="C5" s="18"/>
      <c r="E5" s="36" t="s">
        <v>16</v>
      </c>
    </row>
    <row r="7" spans="1:3" s="36" customFormat="1" ht="12.75">
      <c r="A7" s="18" t="s">
        <v>0</v>
      </c>
      <c r="B7" s="18"/>
      <c r="C7" s="36" t="s">
        <v>80</v>
      </c>
    </row>
    <row r="9" spans="1:3" s="36" customFormat="1" ht="12.75">
      <c r="A9" s="18" t="s">
        <v>1</v>
      </c>
      <c r="B9" s="18"/>
      <c r="C9" s="36" t="s">
        <v>82</v>
      </c>
    </row>
    <row r="10" spans="4:7" s="36" customFormat="1" ht="12.75">
      <c r="D10" s="339" t="s">
        <v>15</v>
      </c>
      <c r="E10" s="339"/>
      <c r="F10" s="338" t="s">
        <v>332</v>
      </c>
      <c r="G10" s="338"/>
    </row>
    <row r="11" spans="4:7" s="36" customFormat="1" ht="12.75">
      <c r="D11" s="18" t="s">
        <v>13</v>
      </c>
      <c r="E11" s="97" t="s">
        <v>14</v>
      </c>
      <c r="F11" s="36" t="s">
        <v>13</v>
      </c>
      <c r="G11" s="38" t="s">
        <v>14</v>
      </c>
    </row>
    <row r="13" spans="1:7" s="45" customFormat="1" ht="37.5" customHeight="1" hidden="1">
      <c r="A13" s="39" t="s">
        <v>30</v>
      </c>
      <c r="B13" s="40">
        <v>2310</v>
      </c>
      <c r="C13" s="41" t="s">
        <v>31</v>
      </c>
      <c r="D13" s="42"/>
      <c r="E13" s="43"/>
      <c r="F13" s="42"/>
      <c r="G13" s="43"/>
    </row>
    <row r="14" spans="1:7" s="45" customFormat="1" ht="37.5" customHeight="1" hidden="1">
      <c r="A14" s="39" t="s">
        <v>30</v>
      </c>
      <c r="B14" s="40">
        <v>2320</v>
      </c>
      <c r="C14" s="41" t="s">
        <v>278</v>
      </c>
      <c r="D14" s="42"/>
      <c r="E14" s="43"/>
      <c r="F14" s="42"/>
      <c r="G14" s="43"/>
    </row>
    <row r="15" spans="1:7" s="45" customFormat="1" ht="37.5" customHeight="1" hidden="1">
      <c r="A15" s="39" t="s">
        <v>30</v>
      </c>
      <c r="B15" s="40">
        <v>2330</v>
      </c>
      <c r="C15" s="41" t="s">
        <v>279</v>
      </c>
      <c r="D15" s="42"/>
      <c r="E15" s="43"/>
      <c r="F15" s="42"/>
      <c r="G15" s="43"/>
    </row>
    <row r="16" spans="1:7" s="45" customFormat="1" ht="12.75" customHeight="1" hidden="1">
      <c r="A16" s="46" t="s">
        <v>30</v>
      </c>
      <c r="B16" s="40">
        <v>2480</v>
      </c>
      <c r="C16" s="41" t="s">
        <v>124</v>
      </c>
      <c r="D16" s="42"/>
      <c r="E16" s="43"/>
      <c r="F16" s="42"/>
      <c r="G16" s="43"/>
    </row>
    <row r="17" spans="1:7" s="45" customFormat="1" ht="12.75" customHeight="1" hidden="1">
      <c r="A17" s="46" t="s">
        <v>30</v>
      </c>
      <c r="B17" s="40">
        <v>2560</v>
      </c>
      <c r="C17" s="41" t="s">
        <v>277</v>
      </c>
      <c r="D17" s="42"/>
      <c r="E17" s="43"/>
      <c r="F17" s="42"/>
      <c r="G17" s="43"/>
    </row>
    <row r="18" spans="1:7" s="45" customFormat="1" ht="12.75" customHeight="1" hidden="1">
      <c r="A18" s="46" t="s">
        <v>30</v>
      </c>
      <c r="B18" s="47">
        <v>2650</v>
      </c>
      <c r="C18" s="41" t="s">
        <v>35</v>
      </c>
      <c r="D18" s="42"/>
      <c r="E18" s="43"/>
      <c r="F18" s="42"/>
      <c r="G18" s="43"/>
    </row>
    <row r="19" spans="1:7" s="45" customFormat="1" ht="22.5" customHeight="1" hidden="1">
      <c r="A19" s="46" t="s">
        <v>30</v>
      </c>
      <c r="B19" s="40">
        <v>2710</v>
      </c>
      <c r="C19" s="41" t="s">
        <v>42</v>
      </c>
      <c r="D19" s="42"/>
      <c r="E19" s="43"/>
      <c r="F19" s="42"/>
      <c r="G19" s="43"/>
    </row>
    <row r="20" spans="1:7" s="45" customFormat="1" ht="25.5" customHeight="1" hidden="1">
      <c r="A20" s="39" t="s">
        <v>30</v>
      </c>
      <c r="B20" s="40">
        <v>2820</v>
      </c>
      <c r="C20" s="48" t="s">
        <v>280</v>
      </c>
      <c r="D20" s="42"/>
      <c r="E20" s="43"/>
      <c r="F20" s="42"/>
      <c r="G20" s="43"/>
    </row>
    <row r="21" spans="1:7" s="45" customFormat="1" ht="37.5" customHeight="1">
      <c r="A21" s="39" t="s">
        <v>30</v>
      </c>
      <c r="B21" s="40">
        <v>2830</v>
      </c>
      <c r="C21" s="48" t="s">
        <v>18</v>
      </c>
      <c r="D21" s="42">
        <v>70000</v>
      </c>
      <c r="E21" s="43"/>
      <c r="F21" s="42">
        <v>55000</v>
      </c>
      <c r="G21" s="43"/>
    </row>
    <row r="22" spans="1:7" s="45" customFormat="1" ht="12.75" customHeight="1" hidden="1">
      <c r="A22" s="46" t="s">
        <v>30</v>
      </c>
      <c r="B22" s="47">
        <v>2850</v>
      </c>
      <c r="C22" s="48" t="s">
        <v>33</v>
      </c>
      <c r="D22" s="42"/>
      <c r="E22" s="43"/>
      <c r="F22" s="42"/>
      <c r="G22" s="43"/>
    </row>
    <row r="23" spans="1:7" s="45" customFormat="1" ht="12.75" customHeight="1" hidden="1">
      <c r="A23" s="46" t="s">
        <v>30</v>
      </c>
      <c r="B23" s="47">
        <v>3000</v>
      </c>
      <c r="C23" s="48" t="s">
        <v>276</v>
      </c>
      <c r="D23" s="42"/>
      <c r="E23" s="43"/>
      <c r="F23" s="42"/>
      <c r="G23" s="43"/>
    </row>
    <row r="24" spans="1:7" s="36" customFormat="1" ht="12.75" customHeight="1" hidden="1">
      <c r="A24" s="46" t="s">
        <v>30</v>
      </c>
      <c r="B24" s="49">
        <v>3020</v>
      </c>
      <c r="C24" s="50" t="s">
        <v>38</v>
      </c>
      <c r="D24" s="51"/>
      <c r="E24" s="52"/>
      <c r="F24" s="51"/>
      <c r="G24" s="52"/>
    </row>
    <row r="25" spans="1:7" s="36" customFormat="1" ht="12.75" customHeight="1" hidden="1">
      <c r="A25" s="46" t="s">
        <v>30</v>
      </c>
      <c r="B25" s="49">
        <v>3030</v>
      </c>
      <c r="C25" s="50" t="s">
        <v>5</v>
      </c>
      <c r="D25" s="51"/>
      <c r="E25" s="52"/>
      <c r="F25" s="51"/>
      <c r="G25" s="52"/>
    </row>
    <row r="26" spans="1:7" s="36" customFormat="1" ht="12.75" customHeight="1" hidden="1">
      <c r="A26" s="46" t="s">
        <v>30</v>
      </c>
      <c r="B26" s="49">
        <v>3110</v>
      </c>
      <c r="C26" s="50" t="s">
        <v>4</v>
      </c>
      <c r="D26" s="51"/>
      <c r="E26" s="52"/>
      <c r="F26" s="51"/>
      <c r="G26" s="52"/>
    </row>
    <row r="27" spans="1:7" s="36" customFormat="1" ht="12.75" customHeight="1" hidden="1">
      <c r="A27" s="46" t="s">
        <v>30</v>
      </c>
      <c r="B27" s="49">
        <v>3240</v>
      </c>
      <c r="C27" s="50" t="s">
        <v>39</v>
      </c>
      <c r="D27" s="51"/>
      <c r="E27" s="52"/>
      <c r="F27" s="51"/>
      <c r="G27" s="52"/>
    </row>
    <row r="28" spans="1:7" s="36" customFormat="1" ht="12.75" customHeight="1" hidden="1">
      <c r="A28" s="46" t="s">
        <v>30</v>
      </c>
      <c r="B28" s="49">
        <v>3260</v>
      </c>
      <c r="C28" s="50" t="s">
        <v>305</v>
      </c>
      <c r="D28" s="51"/>
      <c r="E28" s="52"/>
      <c r="F28" s="51"/>
      <c r="G28" s="52"/>
    </row>
    <row r="29" spans="1:7" s="36" customFormat="1" ht="12.75" customHeight="1" hidden="1">
      <c r="A29" s="46" t="s">
        <v>30</v>
      </c>
      <c r="B29" s="49">
        <v>4010</v>
      </c>
      <c r="C29" s="50" t="s">
        <v>2</v>
      </c>
      <c r="D29" s="51"/>
      <c r="E29" s="52"/>
      <c r="F29" s="51"/>
      <c r="G29" s="52"/>
    </row>
    <row r="30" spans="1:7" s="36" customFormat="1" ht="12.75" customHeight="1" hidden="1">
      <c r="A30" s="46" t="s">
        <v>30</v>
      </c>
      <c r="B30" s="49">
        <v>4040</v>
      </c>
      <c r="C30" s="50" t="s">
        <v>3</v>
      </c>
      <c r="D30" s="51"/>
      <c r="E30" s="52"/>
      <c r="F30" s="51"/>
      <c r="G30" s="52"/>
    </row>
    <row r="31" spans="1:7" s="36" customFormat="1" ht="12.75" customHeight="1" hidden="1">
      <c r="A31" s="46" t="s">
        <v>30</v>
      </c>
      <c r="B31" s="49">
        <v>4110</v>
      </c>
      <c r="C31" s="50" t="s">
        <v>9</v>
      </c>
      <c r="D31" s="51"/>
      <c r="E31" s="52"/>
      <c r="F31" s="51"/>
      <c r="G31" s="52"/>
    </row>
    <row r="32" spans="1:7" s="36" customFormat="1" ht="12.75" customHeight="1" hidden="1">
      <c r="A32" s="46" t="s">
        <v>30</v>
      </c>
      <c r="B32" s="49">
        <v>4120</v>
      </c>
      <c r="C32" s="50" t="s">
        <v>10</v>
      </c>
      <c r="D32" s="51"/>
      <c r="E32" s="52"/>
      <c r="F32" s="51"/>
      <c r="G32" s="52"/>
    </row>
    <row r="33" spans="1:7" s="36" customFormat="1" ht="12.75" customHeight="1" hidden="1">
      <c r="A33" s="46" t="s">
        <v>30</v>
      </c>
      <c r="B33" s="49">
        <v>4130</v>
      </c>
      <c r="C33" s="50" t="s">
        <v>19</v>
      </c>
      <c r="D33" s="51"/>
      <c r="E33" s="52"/>
      <c r="F33" s="51"/>
      <c r="G33" s="52"/>
    </row>
    <row r="34" spans="1:7" s="36" customFormat="1" ht="12.75" customHeight="1" hidden="1">
      <c r="A34" s="46" t="s">
        <v>30</v>
      </c>
      <c r="B34" s="49">
        <v>4140</v>
      </c>
      <c r="C34" s="50" t="s">
        <v>32</v>
      </c>
      <c r="D34" s="51"/>
      <c r="E34" s="52"/>
      <c r="F34" s="51"/>
      <c r="G34" s="52"/>
    </row>
    <row r="35" spans="1:7" s="36" customFormat="1" ht="12.75" customHeight="1" hidden="1">
      <c r="A35" s="46" t="s">
        <v>30</v>
      </c>
      <c r="B35" s="49">
        <v>4170</v>
      </c>
      <c r="C35" s="50" t="s">
        <v>36</v>
      </c>
      <c r="D35" s="51"/>
      <c r="E35" s="52"/>
      <c r="F35" s="51"/>
      <c r="G35" s="52"/>
    </row>
    <row r="36" spans="1:7" s="36" customFormat="1" ht="12.75" customHeight="1" hidden="1">
      <c r="A36" s="46" t="s">
        <v>30</v>
      </c>
      <c r="B36" s="49">
        <v>4210</v>
      </c>
      <c r="C36" s="50" t="s">
        <v>20</v>
      </c>
      <c r="D36" s="51"/>
      <c r="E36" s="52"/>
      <c r="F36" s="51"/>
      <c r="G36" s="52"/>
    </row>
    <row r="37" spans="1:7" s="36" customFormat="1" ht="12.75" customHeight="1" hidden="1">
      <c r="A37" s="46" t="s">
        <v>30</v>
      </c>
      <c r="B37" s="49">
        <v>4220</v>
      </c>
      <c r="C37" s="50" t="s">
        <v>21</v>
      </c>
      <c r="D37" s="51"/>
      <c r="E37" s="52"/>
      <c r="F37" s="51"/>
      <c r="G37" s="52"/>
    </row>
    <row r="38" spans="1:7" s="36" customFormat="1" ht="12.75" customHeight="1" hidden="1">
      <c r="A38" s="46" t="s">
        <v>30</v>
      </c>
      <c r="B38" s="49">
        <v>4240</v>
      </c>
      <c r="C38" s="50" t="s">
        <v>22</v>
      </c>
      <c r="D38" s="51"/>
      <c r="E38" s="52"/>
      <c r="F38" s="51"/>
      <c r="G38" s="52"/>
    </row>
    <row r="39" spans="1:7" s="36" customFormat="1" ht="12.75" customHeight="1" hidden="1">
      <c r="A39" s="46" t="s">
        <v>30</v>
      </c>
      <c r="B39" s="49">
        <v>4260</v>
      </c>
      <c r="C39" s="50" t="s">
        <v>23</v>
      </c>
      <c r="D39" s="51"/>
      <c r="E39" s="52"/>
      <c r="F39" s="51"/>
      <c r="G39" s="52"/>
    </row>
    <row r="40" spans="1:7" s="36" customFormat="1" ht="12.75" customHeight="1" hidden="1">
      <c r="A40" s="46" t="s">
        <v>30</v>
      </c>
      <c r="B40" s="49">
        <v>4270</v>
      </c>
      <c r="C40" s="50" t="s">
        <v>24</v>
      </c>
      <c r="D40" s="51"/>
      <c r="E40" s="52"/>
      <c r="F40" s="51"/>
      <c r="G40" s="52"/>
    </row>
    <row r="41" spans="1:7" s="36" customFormat="1" ht="12.75" customHeight="1" hidden="1">
      <c r="A41" s="46" t="s">
        <v>30</v>
      </c>
      <c r="B41" s="49">
        <v>4280</v>
      </c>
      <c r="C41" s="50" t="s">
        <v>281</v>
      </c>
      <c r="D41" s="51"/>
      <c r="E41" s="52"/>
      <c r="F41" s="51"/>
      <c r="G41" s="52"/>
    </row>
    <row r="42" spans="1:7" s="45" customFormat="1" ht="12.75" customHeight="1" hidden="1">
      <c r="A42" s="46" t="s">
        <v>30</v>
      </c>
      <c r="B42" s="49">
        <v>4300</v>
      </c>
      <c r="C42" s="53" t="s">
        <v>25</v>
      </c>
      <c r="D42" s="42"/>
      <c r="E42" s="43"/>
      <c r="F42" s="42"/>
      <c r="G42" s="43"/>
    </row>
    <row r="43" spans="1:7" s="45" customFormat="1" ht="12.75" customHeight="1" hidden="1">
      <c r="A43" s="46" t="s">
        <v>30</v>
      </c>
      <c r="B43" s="49">
        <v>4308</v>
      </c>
      <c r="C43" s="53" t="s">
        <v>25</v>
      </c>
      <c r="D43" s="42"/>
      <c r="E43" s="43"/>
      <c r="F43" s="42"/>
      <c r="G43" s="43"/>
    </row>
    <row r="44" spans="1:7" s="45" customFormat="1" ht="12.75" customHeight="1" hidden="1">
      <c r="A44" s="46" t="s">
        <v>30</v>
      </c>
      <c r="B44" s="49">
        <v>4309</v>
      </c>
      <c r="C44" s="53" t="s">
        <v>25</v>
      </c>
      <c r="D44" s="42"/>
      <c r="E44" s="43"/>
      <c r="F44" s="42"/>
      <c r="G44" s="43"/>
    </row>
    <row r="45" spans="1:7" s="45" customFormat="1" ht="12.75" customHeight="1" hidden="1">
      <c r="A45" s="46" t="s">
        <v>30</v>
      </c>
      <c r="B45" s="49">
        <v>4330</v>
      </c>
      <c r="C45" s="53" t="s">
        <v>37</v>
      </c>
      <c r="D45" s="42"/>
      <c r="E45" s="43"/>
      <c r="F45" s="42"/>
      <c r="G45" s="43"/>
    </row>
    <row r="46" spans="1:7" s="45" customFormat="1" ht="12.75" customHeight="1" hidden="1">
      <c r="A46" s="46" t="s">
        <v>30</v>
      </c>
      <c r="B46" s="49">
        <v>4350</v>
      </c>
      <c r="C46" s="53" t="s">
        <v>40</v>
      </c>
      <c r="D46" s="42"/>
      <c r="E46" s="43"/>
      <c r="F46" s="42"/>
      <c r="G46" s="43"/>
    </row>
    <row r="47" spans="1:7" s="45" customFormat="1" ht="12.75" customHeight="1" hidden="1">
      <c r="A47" s="46" t="s">
        <v>30</v>
      </c>
      <c r="B47" s="49">
        <v>4360</v>
      </c>
      <c r="C47" s="53" t="s">
        <v>265</v>
      </c>
      <c r="D47" s="42"/>
      <c r="E47" s="43"/>
      <c r="F47" s="42"/>
      <c r="G47" s="43"/>
    </row>
    <row r="48" spans="1:7" s="45" customFormat="1" ht="12.75" customHeight="1" hidden="1">
      <c r="A48" s="46" t="s">
        <v>30</v>
      </c>
      <c r="B48" s="49">
        <v>4370</v>
      </c>
      <c r="C48" s="53" t="s">
        <v>266</v>
      </c>
      <c r="D48" s="42"/>
      <c r="E48" s="43"/>
      <c r="F48" s="42"/>
      <c r="G48" s="43"/>
    </row>
    <row r="49" spans="1:7" s="45" customFormat="1" ht="12.75" customHeight="1" hidden="1">
      <c r="A49" s="46" t="s">
        <v>30</v>
      </c>
      <c r="B49" s="49">
        <v>4390</v>
      </c>
      <c r="C49" s="53" t="s">
        <v>267</v>
      </c>
      <c r="D49" s="42"/>
      <c r="E49" s="43"/>
      <c r="F49" s="42"/>
      <c r="G49" s="43"/>
    </row>
    <row r="50" spans="1:7" s="45" customFormat="1" ht="12.75" customHeight="1" hidden="1">
      <c r="A50" s="46" t="s">
        <v>30</v>
      </c>
      <c r="B50" s="49">
        <v>4400</v>
      </c>
      <c r="C50" s="53" t="s">
        <v>268</v>
      </c>
      <c r="D50" s="42"/>
      <c r="E50" s="43"/>
      <c r="F50" s="42"/>
      <c r="G50" s="43"/>
    </row>
    <row r="51" spans="1:7" s="36" customFormat="1" ht="12.75" customHeight="1" hidden="1">
      <c r="A51" s="46" t="s">
        <v>30</v>
      </c>
      <c r="B51" s="49">
        <v>4410</v>
      </c>
      <c r="C51" s="50" t="s">
        <v>6</v>
      </c>
      <c r="D51" s="51"/>
      <c r="E51" s="52"/>
      <c r="F51" s="51"/>
      <c r="G51" s="52"/>
    </row>
    <row r="52" spans="1:7" s="36" customFormat="1" ht="12.75" customHeight="1" hidden="1">
      <c r="A52" s="46" t="s">
        <v>30</v>
      </c>
      <c r="B52" s="49">
        <v>4420</v>
      </c>
      <c r="C52" s="50" t="s">
        <v>7</v>
      </c>
      <c r="D52" s="51"/>
      <c r="E52" s="52"/>
      <c r="F52" s="51"/>
      <c r="G52" s="52"/>
    </row>
    <row r="53" spans="1:7" s="45" customFormat="1" ht="12.75" customHeight="1" hidden="1">
      <c r="A53" s="46" t="s">
        <v>30</v>
      </c>
      <c r="B53" s="49">
        <v>4430</v>
      </c>
      <c r="C53" s="53" t="s">
        <v>8</v>
      </c>
      <c r="D53" s="42"/>
      <c r="E53" s="43"/>
      <c r="F53" s="42"/>
      <c r="G53" s="43"/>
    </row>
    <row r="54" spans="1:7" s="36" customFormat="1" ht="12.75" customHeight="1" hidden="1">
      <c r="A54" s="46" t="s">
        <v>30</v>
      </c>
      <c r="B54" s="49">
        <v>4440</v>
      </c>
      <c r="C54" s="50" t="s">
        <v>26</v>
      </c>
      <c r="D54" s="51"/>
      <c r="E54" s="52"/>
      <c r="F54" s="51"/>
      <c r="G54" s="52"/>
    </row>
    <row r="55" spans="1:7" s="36" customFormat="1" ht="12.75" customHeight="1" hidden="1">
      <c r="A55" s="46" t="s">
        <v>30</v>
      </c>
      <c r="B55" s="49">
        <v>4520</v>
      </c>
      <c r="C55" s="94" t="s">
        <v>306</v>
      </c>
      <c r="D55" s="51"/>
      <c r="E55" s="52"/>
      <c r="F55" s="51"/>
      <c r="G55" s="52"/>
    </row>
    <row r="56" spans="1:7" s="36" customFormat="1" ht="12.75" customHeight="1" hidden="1">
      <c r="A56" s="46" t="s">
        <v>30</v>
      </c>
      <c r="B56" s="49">
        <v>4580</v>
      </c>
      <c r="C56" s="50" t="s">
        <v>27</v>
      </c>
      <c r="D56" s="51"/>
      <c r="E56" s="52"/>
      <c r="F56" s="51"/>
      <c r="G56" s="52"/>
    </row>
    <row r="57" spans="1:7" s="36" customFormat="1" ht="12.75" customHeight="1" hidden="1">
      <c r="A57" s="46" t="s">
        <v>30</v>
      </c>
      <c r="B57" s="49">
        <v>4700</v>
      </c>
      <c r="C57" s="54" t="s">
        <v>269</v>
      </c>
      <c r="D57" s="51"/>
      <c r="E57" s="52"/>
      <c r="F57" s="51"/>
      <c r="G57" s="52"/>
    </row>
    <row r="58" spans="1:7" s="45" customFormat="1" ht="24.75" customHeight="1" hidden="1">
      <c r="A58" s="39" t="s">
        <v>30</v>
      </c>
      <c r="B58" s="64">
        <v>4740</v>
      </c>
      <c r="C58" s="55" t="s">
        <v>282</v>
      </c>
      <c r="D58" s="42"/>
      <c r="E58" s="43"/>
      <c r="F58" s="42"/>
      <c r="G58" s="43"/>
    </row>
    <row r="59" spans="1:7" s="45" customFormat="1" ht="12.75" customHeight="1" hidden="1">
      <c r="A59" s="46" t="s">
        <v>30</v>
      </c>
      <c r="B59" s="49">
        <v>4750</v>
      </c>
      <c r="C59" s="55" t="s">
        <v>270</v>
      </c>
      <c r="D59" s="42"/>
      <c r="E59" s="43"/>
      <c r="F59" s="42"/>
      <c r="G59" s="43"/>
    </row>
    <row r="60" spans="1:7" s="36" customFormat="1" ht="12.75" customHeight="1" hidden="1">
      <c r="A60" s="46" t="s">
        <v>30</v>
      </c>
      <c r="B60" s="49">
        <v>4810</v>
      </c>
      <c r="C60" s="50" t="s">
        <v>11</v>
      </c>
      <c r="D60" s="51"/>
      <c r="E60" s="52"/>
      <c r="F60" s="51"/>
      <c r="G60" s="52"/>
    </row>
    <row r="61" spans="1:7" s="36" customFormat="1" ht="12.75" customHeight="1" hidden="1">
      <c r="A61" s="46" t="s">
        <v>30</v>
      </c>
      <c r="B61" s="49">
        <v>6050</v>
      </c>
      <c r="C61" s="50" t="s">
        <v>28</v>
      </c>
      <c r="D61" s="51"/>
      <c r="E61" s="52"/>
      <c r="F61" s="51"/>
      <c r="G61" s="52"/>
    </row>
    <row r="62" spans="1:7" s="36" customFormat="1" ht="12.75" customHeight="1" hidden="1">
      <c r="A62" s="46" t="s">
        <v>30</v>
      </c>
      <c r="B62" s="49">
        <v>6058</v>
      </c>
      <c r="C62" s="50" t="s">
        <v>283</v>
      </c>
      <c r="D62" s="51"/>
      <c r="E62" s="52"/>
      <c r="F62" s="51"/>
      <c r="G62" s="52"/>
    </row>
    <row r="63" spans="1:7" s="36" customFormat="1" ht="12.75" customHeight="1" hidden="1">
      <c r="A63" s="46" t="s">
        <v>30</v>
      </c>
      <c r="B63" s="49">
        <v>6059</v>
      </c>
      <c r="C63" s="50" t="s">
        <v>28</v>
      </c>
      <c r="D63" s="51"/>
      <c r="E63" s="52"/>
      <c r="F63" s="51"/>
      <c r="G63" s="52"/>
    </row>
    <row r="64" spans="1:7" s="36" customFormat="1" ht="12.75" customHeight="1" hidden="1">
      <c r="A64" s="46" t="s">
        <v>30</v>
      </c>
      <c r="B64" s="49">
        <v>6060</v>
      </c>
      <c r="C64" s="50" t="s">
        <v>29</v>
      </c>
      <c r="D64" s="51"/>
      <c r="E64" s="52"/>
      <c r="F64" s="51"/>
      <c r="G64" s="52"/>
    </row>
    <row r="65" spans="1:7" s="36" customFormat="1" ht="12.75" customHeight="1" hidden="1">
      <c r="A65" s="46" t="s">
        <v>30</v>
      </c>
      <c r="B65" s="49">
        <v>6130</v>
      </c>
      <c r="C65" s="50" t="s">
        <v>284</v>
      </c>
      <c r="D65" s="51"/>
      <c r="E65" s="52"/>
      <c r="F65" s="51"/>
      <c r="G65" s="52"/>
    </row>
    <row r="66" spans="1:7" s="45" customFormat="1" ht="37.5" customHeight="1" hidden="1">
      <c r="A66" s="39" t="s">
        <v>30</v>
      </c>
      <c r="B66" s="40">
        <v>6210</v>
      </c>
      <c r="C66" s="41" t="s">
        <v>331</v>
      </c>
      <c r="D66" s="42"/>
      <c r="E66" s="43"/>
      <c r="F66" s="42"/>
      <c r="G66" s="43"/>
    </row>
    <row r="67" spans="1:7" s="45" customFormat="1" ht="37.5" customHeight="1" hidden="1">
      <c r="A67" s="39" t="s">
        <v>30</v>
      </c>
      <c r="B67" s="40">
        <v>6230</v>
      </c>
      <c r="C67" s="41" t="s">
        <v>307</v>
      </c>
      <c r="D67" s="42"/>
      <c r="E67" s="43"/>
      <c r="F67" s="42"/>
      <c r="G67" s="43"/>
    </row>
    <row r="68" spans="1:7" s="45" customFormat="1" ht="37.5" customHeight="1" hidden="1">
      <c r="A68" s="39" t="s">
        <v>30</v>
      </c>
      <c r="B68" s="40">
        <v>6300</v>
      </c>
      <c r="C68" s="41" t="s">
        <v>125</v>
      </c>
      <c r="D68" s="42"/>
      <c r="E68" s="43"/>
      <c r="F68" s="42"/>
      <c r="G68" s="43"/>
    </row>
    <row r="69" spans="1:7" s="45" customFormat="1" ht="37.5" customHeight="1" hidden="1">
      <c r="A69" s="39" t="s">
        <v>30</v>
      </c>
      <c r="B69" s="40">
        <v>6610</v>
      </c>
      <c r="C69" s="41" t="s">
        <v>285</v>
      </c>
      <c r="D69" s="42"/>
      <c r="E69" s="43"/>
      <c r="F69" s="42"/>
      <c r="G69" s="43"/>
    </row>
    <row r="70" spans="1:7" s="45" customFormat="1" ht="37.5" customHeight="1" hidden="1">
      <c r="A70" s="39" t="s">
        <v>30</v>
      </c>
      <c r="B70" s="40">
        <v>6620</v>
      </c>
      <c r="C70" s="41" t="s">
        <v>286</v>
      </c>
      <c r="D70" s="42"/>
      <c r="E70" s="43"/>
      <c r="F70" s="42"/>
      <c r="G70" s="43"/>
    </row>
    <row r="71" spans="1:7" s="45" customFormat="1" ht="37.5" customHeight="1" hidden="1">
      <c r="A71" s="39" t="s">
        <v>30</v>
      </c>
      <c r="B71" s="40">
        <v>6630</v>
      </c>
      <c r="C71" s="41" t="s">
        <v>287</v>
      </c>
      <c r="D71" s="42"/>
      <c r="E71" s="43"/>
      <c r="F71" s="42"/>
      <c r="G71" s="43"/>
    </row>
    <row r="72" spans="1:7" s="36" customFormat="1" ht="12.75" customHeight="1" hidden="1">
      <c r="A72" s="46" t="s">
        <v>30</v>
      </c>
      <c r="B72" s="49">
        <v>8550</v>
      </c>
      <c r="C72" s="50" t="s">
        <v>41</v>
      </c>
      <c r="D72" s="51"/>
      <c r="E72" s="52"/>
      <c r="F72" s="51"/>
      <c r="G72" s="52"/>
    </row>
    <row r="73" spans="1:7" s="60" customFormat="1" ht="15" customHeight="1">
      <c r="A73" s="56"/>
      <c r="B73" s="56"/>
      <c r="C73" s="57" t="s">
        <v>12</v>
      </c>
      <c r="D73" s="58">
        <f>SUM(D13:D72)</f>
        <v>70000</v>
      </c>
      <c r="E73" s="58">
        <f>SUM(E13:E72)</f>
        <v>0</v>
      </c>
      <c r="F73" s="58">
        <f>SUM(F13:F72)</f>
        <v>55000</v>
      </c>
      <c r="G73" s="58">
        <f>SUM(G13:G72)</f>
        <v>0</v>
      </c>
    </row>
    <row r="74" spans="1:7" ht="24" customHeight="1">
      <c r="A74" s="60"/>
      <c r="B74" s="60"/>
      <c r="C74" s="62" t="s">
        <v>114</v>
      </c>
      <c r="D74" s="72">
        <f>'851,85149'!D73+'851,85153'!D73+'851,85154'!D73+'851,85195'!D73</f>
        <v>244000</v>
      </c>
      <c r="E74" s="72">
        <f>'851,85149'!E73+'851,85153'!E73+'851,85154'!E73+'851,85195'!E73</f>
        <v>0</v>
      </c>
      <c r="F74" s="72">
        <f>'851,85149'!F73+'851,85153'!F73+'851,85154'!F73+'851,85195'!F73</f>
        <v>215000</v>
      </c>
      <c r="G74" s="72">
        <f>'851,85149'!G73+'851,85153'!G73+'851,85154'!G73+'851,85195'!G73</f>
        <v>0</v>
      </c>
    </row>
  </sheetData>
  <sheetProtection/>
  <mergeCells count="2">
    <mergeCell ref="D10:E10"/>
    <mergeCell ref="F10:G10"/>
  </mergeCells>
  <printOptions/>
  <pageMargins left="0.75" right="0.75" top="1" bottom="1" header="0.5" footer="0.5"/>
  <pageSetup horizontalDpi="360" verticalDpi="360" orientation="portrait" paperSize="9" scale="58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G73"/>
  <sheetViews>
    <sheetView view="pageBreakPreview" zoomScaleSheetLayoutView="100" zoomScalePageLayoutView="0" workbookViewId="0" topLeftCell="A2">
      <selection activeCell="C6" sqref="C6"/>
    </sheetView>
  </sheetViews>
  <sheetFormatPr defaultColWidth="9.00390625" defaultRowHeight="12.75"/>
  <cols>
    <col min="1" max="1" width="3.875" style="60" customWidth="1"/>
    <col min="2" max="2" width="5.25390625" style="60" customWidth="1"/>
    <col min="3" max="3" width="51.375" style="60" customWidth="1"/>
    <col min="4" max="4" width="11.125" style="60" customWidth="1"/>
    <col min="5" max="5" width="10.75390625" style="60" customWidth="1"/>
    <col min="6" max="6" width="11.125" style="60" hidden="1" customWidth="1"/>
    <col min="7" max="7" width="10.75390625" style="60" hidden="1" customWidth="1"/>
    <col min="8" max="8" width="3.375" style="60" customWidth="1"/>
    <col min="9" max="9" width="2.875" style="60" customWidth="1"/>
    <col min="10" max="10" width="3.875" style="60" customWidth="1"/>
    <col min="11" max="16384" width="9.125" style="60" customWidth="1"/>
  </cols>
  <sheetData>
    <row r="1" s="26" customFormat="1" ht="12.75" hidden="1"/>
    <row r="2" s="26" customFormat="1" ht="12.75">
      <c r="D2" s="34" t="str">
        <f>'010.01008'!D2</f>
        <v>Zał. Nr 2d</v>
      </c>
    </row>
    <row r="3" spans="1:3" s="36" customFormat="1" ht="27.75" customHeight="1">
      <c r="A3" s="35" t="str">
        <f>'010.01008'!A3</f>
        <v>Plan wydatków budżetu na 2014 r.</v>
      </c>
      <c r="B3" s="35"/>
      <c r="C3" s="35"/>
    </row>
    <row r="4" spans="4:5" s="36" customFormat="1" ht="12.75">
      <c r="D4" s="37" t="s">
        <v>135</v>
      </c>
      <c r="E4" s="36">
        <f>'851,85195'!E4+1</f>
        <v>41</v>
      </c>
    </row>
    <row r="5" spans="3:5" s="36" customFormat="1" ht="11.25" customHeight="1" hidden="1">
      <c r="C5" s="18"/>
      <c r="E5" s="36" t="s">
        <v>16</v>
      </c>
    </row>
    <row r="7" spans="1:3" s="36" customFormat="1" ht="12.75">
      <c r="A7" s="18" t="s">
        <v>0</v>
      </c>
      <c r="B7" s="18"/>
      <c r="C7" s="36" t="s">
        <v>83</v>
      </c>
    </row>
    <row r="9" spans="1:3" s="36" customFormat="1" ht="12.75">
      <c r="A9" s="18" t="s">
        <v>1</v>
      </c>
      <c r="B9" s="18"/>
      <c r="C9" s="36" t="s">
        <v>123</v>
      </c>
    </row>
    <row r="10" spans="4:7" s="36" customFormat="1" ht="12.75">
      <c r="D10" s="339" t="s">
        <v>15</v>
      </c>
      <c r="E10" s="339"/>
      <c r="F10" s="338" t="s">
        <v>332</v>
      </c>
      <c r="G10" s="338"/>
    </row>
    <row r="11" spans="4:7" s="36" customFormat="1" ht="12.75">
      <c r="D11" s="18" t="s">
        <v>13</v>
      </c>
      <c r="E11" s="97" t="s">
        <v>14</v>
      </c>
      <c r="F11" s="36" t="s">
        <v>13</v>
      </c>
      <c r="G11" s="38" t="s">
        <v>14</v>
      </c>
    </row>
    <row r="13" spans="1:7" s="45" customFormat="1" ht="37.5" customHeight="1" hidden="1">
      <c r="A13" s="39" t="s">
        <v>30</v>
      </c>
      <c r="B13" s="40">
        <v>2310</v>
      </c>
      <c r="C13" s="41" t="s">
        <v>31</v>
      </c>
      <c r="D13" s="42"/>
      <c r="E13" s="43"/>
      <c r="F13" s="42"/>
      <c r="G13" s="43"/>
    </row>
    <row r="14" spans="1:7" s="45" customFormat="1" ht="37.5" customHeight="1" hidden="1">
      <c r="A14" s="39" t="s">
        <v>30</v>
      </c>
      <c r="B14" s="40">
        <v>2320</v>
      </c>
      <c r="C14" s="41" t="s">
        <v>278</v>
      </c>
      <c r="D14" s="42"/>
      <c r="E14" s="43"/>
      <c r="F14" s="42"/>
      <c r="G14" s="43"/>
    </row>
    <row r="15" spans="1:7" s="45" customFormat="1" ht="37.5" customHeight="1" hidden="1">
      <c r="A15" s="39" t="s">
        <v>30</v>
      </c>
      <c r="B15" s="40">
        <v>2330</v>
      </c>
      <c r="C15" s="41" t="s">
        <v>279</v>
      </c>
      <c r="D15" s="42"/>
      <c r="E15" s="43"/>
      <c r="F15" s="42"/>
      <c r="G15" s="43"/>
    </row>
    <row r="16" spans="1:7" s="45" customFormat="1" ht="12.75" customHeight="1" hidden="1">
      <c r="A16" s="46" t="s">
        <v>30</v>
      </c>
      <c r="B16" s="40">
        <v>2480</v>
      </c>
      <c r="C16" s="41" t="s">
        <v>124</v>
      </c>
      <c r="D16" s="42"/>
      <c r="E16" s="43"/>
      <c r="F16" s="42"/>
      <c r="G16" s="43"/>
    </row>
    <row r="17" spans="1:7" s="45" customFormat="1" ht="12.75" customHeight="1" hidden="1">
      <c r="A17" s="46" t="s">
        <v>30</v>
      </c>
      <c r="B17" s="40">
        <v>2560</v>
      </c>
      <c r="C17" s="41" t="s">
        <v>277</v>
      </c>
      <c r="D17" s="42"/>
      <c r="E17" s="43"/>
      <c r="F17" s="42"/>
      <c r="G17" s="43"/>
    </row>
    <row r="18" spans="1:7" s="45" customFormat="1" ht="12.75" customHeight="1" hidden="1">
      <c r="A18" s="46" t="s">
        <v>30</v>
      </c>
      <c r="B18" s="47">
        <v>2650</v>
      </c>
      <c r="C18" s="41" t="s">
        <v>35</v>
      </c>
      <c r="D18" s="42"/>
      <c r="E18" s="43"/>
      <c r="F18" s="42"/>
      <c r="G18" s="43"/>
    </row>
    <row r="19" spans="1:7" s="45" customFormat="1" ht="22.5" customHeight="1" hidden="1">
      <c r="A19" s="46" t="s">
        <v>30</v>
      </c>
      <c r="B19" s="40">
        <v>2710</v>
      </c>
      <c r="C19" s="41" t="s">
        <v>42</v>
      </c>
      <c r="D19" s="42"/>
      <c r="E19" s="43"/>
      <c r="F19" s="42"/>
      <c r="G19" s="43"/>
    </row>
    <row r="20" spans="1:7" s="45" customFormat="1" ht="25.5" customHeight="1" hidden="1">
      <c r="A20" s="39" t="s">
        <v>30</v>
      </c>
      <c r="B20" s="40">
        <v>2820</v>
      </c>
      <c r="C20" s="48" t="s">
        <v>280</v>
      </c>
      <c r="D20" s="42"/>
      <c r="E20" s="43"/>
      <c r="F20" s="42"/>
      <c r="G20" s="43"/>
    </row>
    <row r="21" spans="1:7" s="45" customFormat="1" ht="37.5" customHeight="1" hidden="1">
      <c r="A21" s="39" t="s">
        <v>30</v>
      </c>
      <c r="B21" s="40">
        <v>2830</v>
      </c>
      <c r="C21" s="48" t="s">
        <v>18</v>
      </c>
      <c r="D21" s="42"/>
      <c r="E21" s="43"/>
      <c r="F21" s="42"/>
      <c r="G21" s="43"/>
    </row>
    <row r="22" spans="1:7" s="45" customFormat="1" ht="12.75" customHeight="1" hidden="1">
      <c r="A22" s="46" t="s">
        <v>30</v>
      </c>
      <c r="B22" s="47">
        <v>2850</v>
      </c>
      <c r="C22" s="48" t="s">
        <v>33</v>
      </c>
      <c r="D22" s="42"/>
      <c r="E22" s="43"/>
      <c r="F22" s="42"/>
      <c r="G22" s="43"/>
    </row>
    <row r="23" spans="1:7" s="45" customFormat="1" ht="12.75" customHeight="1" hidden="1">
      <c r="A23" s="46" t="s">
        <v>30</v>
      </c>
      <c r="B23" s="47">
        <v>3000</v>
      </c>
      <c r="C23" s="48" t="s">
        <v>276</v>
      </c>
      <c r="D23" s="42"/>
      <c r="E23" s="43"/>
      <c r="F23" s="42"/>
      <c r="G23" s="43"/>
    </row>
    <row r="24" spans="1:7" s="36" customFormat="1" ht="12.75" customHeight="1" hidden="1">
      <c r="A24" s="46" t="s">
        <v>30</v>
      </c>
      <c r="B24" s="49">
        <v>3020</v>
      </c>
      <c r="C24" s="50" t="s">
        <v>38</v>
      </c>
      <c r="D24" s="51"/>
      <c r="E24" s="52"/>
      <c r="F24" s="51"/>
      <c r="G24" s="52"/>
    </row>
    <row r="25" spans="1:7" s="36" customFormat="1" ht="12.75" customHeight="1" hidden="1">
      <c r="A25" s="46" t="s">
        <v>30</v>
      </c>
      <c r="B25" s="49">
        <v>3030</v>
      </c>
      <c r="C25" s="50" t="s">
        <v>5</v>
      </c>
      <c r="D25" s="51"/>
      <c r="E25" s="52"/>
      <c r="F25" s="51"/>
      <c r="G25" s="52"/>
    </row>
    <row r="26" spans="1:7" s="36" customFormat="1" ht="12.75" customHeight="1" hidden="1">
      <c r="A26" s="46" t="s">
        <v>30</v>
      </c>
      <c r="B26" s="49">
        <v>3110</v>
      </c>
      <c r="C26" s="50" t="s">
        <v>4</v>
      </c>
      <c r="D26" s="51"/>
      <c r="E26" s="52"/>
      <c r="F26" s="51"/>
      <c r="G26" s="52"/>
    </row>
    <row r="27" spans="1:7" s="36" customFormat="1" ht="12.75" customHeight="1" hidden="1">
      <c r="A27" s="46" t="s">
        <v>30</v>
      </c>
      <c r="B27" s="49">
        <v>3240</v>
      </c>
      <c r="C27" s="50" t="s">
        <v>39</v>
      </c>
      <c r="D27" s="51"/>
      <c r="E27" s="52"/>
      <c r="F27" s="51"/>
      <c r="G27" s="52"/>
    </row>
    <row r="28" spans="1:7" s="36" customFormat="1" ht="12.75" customHeight="1" hidden="1">
      <c r="A28" s="46" t="s">
        <v>30</v>
      </c>
      <c r="B28" s="49">
        <v>3260</v>
      </c>
      <c r="C28" s="50" t="s">
        <v>305</v>
      </c>
      <c r="D28" s="51"/>
      <c r="E28" s="52"/>
      <c r="F28" s="51"/>
      <c r="G28" s="52"/>
    </row>
    <row r="29" spans="1:7" s="36" customFormat="1" ht="12.75" customHeight="1" hidden="1">
      <c r="A29" s="46" t="s">
        <v>30</v>
      </c>
      <c r="B29" s="49">
        <v>4010</v>
      </c>
      <c r="C29" s="50" t="s">
        <v>2</v>
      </c>
      <c r="D29" s="51"/>
      <c r="E29" s="52"/>
      <c r="F29" s="51"/>
      <c r="G29" s="52"/>
    </row>
    <row r="30" spans="1:7" s="36" customFormat="1" ht="12.75" customHeight="1" hidden="1">
      <c r="A30" s="46" t="s">
        <v>30</v>
      </c>
      <c r="B30" s="49">
        <v>4040</v>
      </c>
      <c r="C30" s="50" t="s">
        <v>3</v>
      </c>
      <c r="D30" s="51"/>
      <c r="E30" s="52"/>
      <c r="F30" s="51"/>
      <c r="G30" s="52"/>
    </row>
    <row r="31" spans="1:7" s="36" customFormat="1" ht="12.75" customHeight="1" hidden="1">
      <c r="A31" s="46" t="s">
        <v>30</v>
      </c>
      <c r="B31" s="49">
        <v>4110</v>
      </c>
      <c r="C31" s="50" t="s">
        <v>9</v>
      </c>
      <c r="D31" s="51"/>
      <c r="E31" s="52"/>
      <c r="F31" s="51"/>
      <c r="G31" s="52"/>
    </row>
    <row r="32" spans="1:7" s="36" customFormat="1" ht="12.75" customHeight="1" hidden="1">
      <c r="A32" s="46" t="s">
        <v>30</v>
      </c>
      <c r="B32" s="49">
        <v>4120</v>
      </c>
      <c r="C32" s="50" t="s">
        <v>10</v>
      </c>
      <c r="D32" s="51"/>
      <c r="E32" s="52"/>
      <c r="F32" s="51"/>
      <c r="G32" s="52"/>
    </row>
    <row r="33" spans="1:7" s="36" customFormat="1" ht="12.75" customHeight="1" hidden="1">
      <c r="A33" s="46" t="s">
        <v>30</v>
      </c>
      <c r="B33" s="49">
        <v>4130</v>
      </c>
      <c r="C33" s="50" t="s">
        <v>19</v>
      </c>
      <c r="D33" s="51"/>
      <c r="E33" s="52"/>
      <c r="F33" s="51"/>
      <c r="G33" s="52"/>
    </row>
    <row r="34" spans="1:7" s="36" customFormat="1" ht="12.75" customHeight="1" hidden="1">
      <c r="A34" s="46" t="s">
        <v>30</v>
      </c>
      <c r="B34" s="49">
        <v>4140</v>
      </c>
      <c r="C34" s="50" t="s">
        <v>32</v>
      </c>
      <c r="D34" s="51"/>
      <c r="E34" s="52"/>
      <c r="F34" s="51"/>
      <c r="G34" s="52"/>
    </row>
    <row r="35" spans="1:7" s="36" customFormat="1" ht="12.75" customHeight="1" hidden="1">
      <c r="A35" s="46" t="s">
        <v>30</v>
      </c>
      <c r="B35" s="49">
        <v>4170</v>
      </c>
      <c r="C35" s="50" t="s">
        <v>36</v>
      </c>
      <c r="D35" s="51"/>
      <c r="E35" s="52"/>
      <c r="F35" s="51"/>
      <c r="G35" s="52"/>
    </row>
    <row r="36" spans="1:7" s="36" customFormat="1" ht="12.75" customHeight="1" hidden="1">
      <c r="A36" s="46" t="s">
        <v>30</v>
      </c>
      <c r="B36" s="49">
        <v>4210</v>
      </c>
      <c r="C36" s="50" t="s">
        <v>20</v>
      </c>
      <c r="D36" s="51"/>
      <c r="E36" s="52"/>
      <c r="F36" s="51"/>
      <c r="G36" s="52"/>
    </row>
    <row r="37" spans="1:7" s="36" customFormat="1" ht="12.75" customHeight="1" hidden="1">
      <c r="A37" s="46" t="s">
        <v>30</v>
      </c>
      <c r="B37" s="49">
        <v>4220</v>
      </c>
      <c r="C37" s="50" t="s">
        <v>21</v>
      </c>
      <c r="D37" s="51"/>
      <c r="E37" s="52"/>
      <c r="F37" s="51"/>
      <c r="G37" s="52"/>
    </row>
    <row r="38" spans="1:7" s="36" customFormat="1" ht="12.75" customHeight="1" hidden="1">
      <c r="A38" s="46" t="s">
        <v>30</v>
      </c>
      <c r="B38" s="49">
        <v>4240</v>
      </c>
      <c r="C38" s="50" t="s">
        <v>22</v>
      </c>
      <c r="D38" s="51"/>
      <c r="E38" s="52"/>
      <c r="F38" s="51"/>
      <c r="G38" s="52"/>
    </row>
    <row r="39" spans="1:7" s="36" customFormat="1" ht="12.75" customHeight="1" hidden="1">
      <c r="A39" s="46" t="s">
        <v>30</v>
      </c>
      <c r="B39" s="49">
        <v>4260</v>
      </c>
      <c r="C39" s="50" t="s">
        <v>23</v>
      </c>
      <c r="D39" s="51"/>
      <c r="E39" s="52"/>
      <c r="F39" s="51"/>
      <c r="G39" s="52"/>
    </row>
    <row r="40" spans="1:7" s="36" customFormat="1" ht="12.75" customHeight="1" hidden="1">
      <c r="A40" s="46" t="s">
        <v>30</v>
      </c>
      <c r="B40" s="49">
        <v>4270</v>
      </c>
      <c r="C40" s="50" t="s">
        <v>24</v>
      </c>
      <c r="D40" s="51"/>
      <c r="E40" s="52"/>
      <c r="F40" s="51"/>
      <c r="G40" s="52"/>
    </row>
    <row r="41" spans="1:7" s="36" customFormat="1" ht="12.75" customHeight="1" hidden="1">
      <c r="A41" s="46" t="s">
        <v>30</v>
      </c>
      <c r="B41" s="49">
        <v>4280</v>
      </c>
      <c r="C41" s="50" t="s">
        <v>281</v>
      </c>
      <c r="D41" s="51"/>
      <c r="E41" s="52"/>
      <c r="F41" s="51"/>
      <c r="G41" s="52"/>
    </row>
    <row r="42" spans="1:7" s="45" customFormat="1" ht="12.75" customHeight="1" hidden="1">
      <c r="A42" s="46" t="s">
        <v>30</v>
      </c>
      <c r="B42" s="49">
        <v>4300</v>
      </c>
      <c r="C42" s="53" t="s">
        <v>25</v>
      </c>
      <c r="D42" s="42"/>
      <c r="E42" s="43"/>
      <c r="F42" s="42"/>
      <c r="G42" s="43"/>
    </row>
    <row r="43" spans="1:7" s="45" customFormat="1" ht="12.75" customHeight="1" hidden="1">
      <c r="A43" s="46" t="s">
        <v>30</v>
      </c>
      <c r="B43" s="49">
        <v>4308</v>
      </c>
      <c r="C43" s="53" t="s">
        <v>25</v>
      </c>
      <c r="D43" s="42"/>
      <c r="E43" s="43"/>
      <c r="F43" s="42"/>
      <c r="G43" s="43"/>
    </row>
    <row r="44" spans="1:7" s="45" customFormat="1" ht="12.75" customHeight="1" hidden="1">
      <c r="A44" s="46" t="s">
        <v>30</v>
      </c>
      <c r="B44" s="49">
        <v>4309</v>
      </c>
      <c r="C44" s="53" t="s">
        <v>25</v>
      </c>
      <c r="D44" s="42"/>
      <c r="E44" s="43"/>
      <c r="F44" s="42"/>
      <c r="G44" s="43"/>
    </row>
    <row r="45" spans="1:7" s="45" customFormat="1" ht="12.75" customHeight="1">
      <c r="A45" s="46" t="s">
        <v>30</v>
      </c>
      <c r="B45" s="49">
        <v>4330</v>
      </c>
      <c r="C45" s="53" t="s">
        <v>37</v>
      </c>
      <c r="D45" s="332">
        <v>161000</v>
      </c>
      <c r="E45" s="43"/>
      <c r="F45" s="42">
        <v>110000</v>
      </c>
      <c r="G45" s="43"/>
    </row>
    <row r="46" spans="1:7" s="45" customFormat="1" ht="12.75" customHeight="1" hidden="1">
      <c r="A46" s="46" t="s">
        <v>30</v>
      </c>
      <c r="B46" s="49">
        <v>4350</v>
      </c>
      <c r="C46" s="53" t="s">
        <v>40</v>
      </c>
      <c r="D46" s="42"/>
      <c r="E46" s="43"/>
      <c r="F46" s="42"/>
      <c r="G46" s="43"/>
    </row>
    <row r="47" spans="1:7" s="45" customFormat="1" ht="12.75" customHeight="1" hidden="1">
      <c r="A47" s="46" t="s">
        <v>30</v>
      </c>
      <c r="B47" s="49">
        <v>4360</v>
      </c>
      <c r="C47" s="53" t="s">
        <v>265</v>
      </c>
      <c r="D47" s="42"/>
      <c r="E47" s="43"/>
      <c r="F47" s="42"/>
      <c r="G47" s="43"/>
    </row>
    <row r="48" spans="1:7" s="45" customFormat="1" ht="12.75" customHeight="1" hidden="1">
      <c r="A48" s="46" t="s">
        <v>30</v>
      </c>
      <c r="B48" s="49">
        <v>4370</v>
      </c>
      <c r="C48" s="53" t="s">
        <v>266</v>
      </c>
      <c r="D48" s="42"/>
      <c r="E48" s="43"/>
      <c r="F48" s="42"/>
      <c r="G48" s="43"/>
    </row>
    <row r="49" spans="1:7" s="45" customFormat="1" ht="12.75" customHeight="1" hidden="1">
      <c r="A49" s="46" t="s">
        <v>30</v>
      </c>
      <c r="B49" s="49">
        <v>4390</v>
      </c>
      <c r="C49" s="53" t="s">
        <v>267</v>
      </c>
      <c r="D49" s="42"/>
      <c r="E49" s="43"/>
      <c r="F49" s="42"/>
      <c r="G49" s="43"/>
    </row>
    <row r="50" spans="1:7" s="45" customFormat="1" ht="12.75" customHeight="1" hidden="1">
      <c r="A50" s="46" t="s">
        <v>30</v>
      </c>
      <c r="B50" s="49">
        <v>4400</v>
      </c>
      <c r="C50" s="53" t="s">
        <v>268</v>
      </c>
      <c r="D50" s="42"/>
      <c r="E50" s="43"/>
      <c r="F50" s="42"/>
      <c r="G50" s="43"/>
    </row>
    <row r="51" spans="1:7" s="36" customFormat="1" ht="12.75" customHeight="1" hidden="1">
      <c r="A51" s="46" t="s">
        <v>30</v>
      </c>
      <c r="B51" s="49">
        <v>4410</v>
      </c>
      <c r="C51" s="50" t="s">
        <v>6</v>
      </c>
      <c r="D51" s="51"/>
      <c r="E51" s="52"/>
      <c r="F51" s="51"/>
      <c r="G51" s="52"/>
    </row>
    <row r="52" spans="1:7" s="36" customFormat="1" ht="12.75" customHeight="1" hidden="1">
      <c r="A52" s="46" t="s">
        <v>30</v>
      </c>
      <c r="B52" s="49">
        <v>4420</v>
      </c>
      <c r="C52" s="50" t="s">
        <v>7</v>
      </c>
      <c r="D52" s="51"/>
      <c r="E52" s="52"/>
      <c r="F52" s="51"/>
      <c r="G52" s="52"/>
    </row>
    <row r="53" spans="1:7" s="45" customFormat="1" ht="12.75" customHeight="1" hidden="1">
      <c r="A53" s="46" t="s">
        <v>30</v>
      </c>
      <c r="B53" s="49">
        <v>4430</v>
      </c>
      <c r="C53" s="53" t="s">
        <v>8</v>
      </c>
      <c r="D53" s="42"/>
      <c r="E53" s="43"/>
      <c r="F53" s="42"/>
      <c r="G53" s="43"/>
    </row>
    <row r="54" spans="1:7" s="36" customFormat="1" ht="12.75" customHeight="1" hidden="1">
      <c r="A54" s="46" t="s">
        <v>30</v>
      </c>
      <c r="B54" s="49">
        <v>4440</v>
      </c>
      <c r="C54" s="50" t="s">
        <v>26</v>
      </c>
      <c r="D54" s="51"/>
      <c r="E54" s="52"/>
      <c r="F54" s="51"/>
      <c r="G54" s="52"/>
    </row>
    <row r="55" spans="1:7" s="36" customFormat="1" ht="12.75" customHeight="1" hidden="1">
      <c r="A55" s="46" t="s">
        <v>30</v>
      </c>
      <c r="B55" s="49">
        <v>4520</v>
      </c>
      <c r="C55" s="94" t="s">
        <v>306</v>
      </c>
      <c r="D55" s="51"/>
      <c r="E55" s="52"/>
      <c r="F55" s="51"/>
      <c r="G55" s="52"/>
    </row>
    <row r="56" spans="1:7" s="36" customFormat="1" ht="12.75" customHeight="1" hidden="1">
      <c r="A56" s="46" t="s">
        <v>30</v>
      </c>
      <c r="B56" s="49">
        <v>4580</v>
      </c>
      <c r="C56" s="50" t="s">
        <v>27</v>
      </c>
      <c r="D56" s="51"/>
      <c r="E56" s="52"/>
      <c r="F56" s="51"/>
      <c r="G56" s="52"/>
    </row>
    <row r="57" spans="1:7" s="36" customFormat="1" ht="12.75" customHeight="1" hidden="1">
      <c r="A57" s="46" t="s">
        <v>30</v>
      </c>
      <c r="B57" s="49">
        <v>4700</v>
      </c>
      <c r="C57" s="54" t="s">
        <v>269</v>
      </c>
      <c r="D57" s="51"/>
      <c r="E57" s="52"/>
      <c r="F57" s="51"/>
      <c r="G57" s="52"/>
    </row>
    <row r="58" spans="1:7" s="45" customFormat="1" ht="24.75" customHeight="1" hidden="1">
      <c r="A58" s="39" t="s">
        <v>30</v>
      </c>
      <c r="B58" s="64">
        <v>4740</v>
      </c>
      <c r="C58" s="55" t="s">
        <v>282</v>
      </c>
      <c r="D58" s="42"/>
      <c r="E58" s="43"/>
      <c r="F58" s="42"/>
      <c r="G58" s="43"/>
    </row>
    <row r="59" spans="1:7" s="45" customFormat="1" ht="12.75" customHeight="1" hidden="1">
      <c r="A59" s="46" t="s">
        <v>30</v>
      </c>
      <c r="B59" s="49">
        <v>4750</v>
      </c>
      <c r="C59" s="55" t="s">
        <v>270</v>
      </c>
      <c r="D59" s="42"/>
      <c r="E59" s="43"/>
      <c r="F59" s="42"/>
      <c r="G59" s="43"/>
    </row>
    <row r="60" spans="1:7" s="36" customFormat="1" ht="12.75" customHeight="1" hidden="1">
      <c r="A60" s="46" t="s">
        <v>30</v>
      </c>
      <c r="B60" s="49">
        <v>4810</v>
      </c>
      <c r="C60" s="50" t="s">
        <v>11</v>
      </c>
      <c r="D60" s="51"/>
      <c r="E60" s="52"/>
      <c r="F60" s="51"/>
      <c r="G60" s="52"/>
    </row>
    <row r="61" spans="1:7" s="36" customFormat="1" ht="12.75" customHeight="1" hidden="1">
      <c r="A61" s="46" t="s">
        <v>30</v>
      </c>
      <c r="B61" s="49">
        <v>6050</v>
      </c>
      <c r="C61" s="50" t="s">
        <v>28</v>
      </c>
      <c r="D61" s="51"/>
      <c r="E61" s="52"/>
      <c r="F61" s="51"/>
      <c r="G61" s="52"/>
    </row>
    <row r="62" spans="1:7" s="36" customFormat="1" ht="12.75" customHeight="1" hidden="1">
      <c r="A62" s="46" t="s">
        <v>30</v>
      </c>
      <c r="B62" s="49">
        <v>6058</v>
      </c>
      <c r="C62" s="50" t="s">
        <v>283</v>
      </c>
      <c r="D62" s="51"/>
      <c r="E62" s="52"/>
      <c r="F62" s="51"/>
      <c r="G62" s="52"/>
    </row>
    <row r="63" spans="1:7" s="36" customFormat="1" ht="12.75" customHeight="1" hidden="1">
      <c r="A63" s="46" t="s">
        <v>30</v>
      </c>
      <c r="B63" s="49">
        <v>6059</v>
      </c>
      <c r="C63" s="50" t="s">
        <v>28</v>
      </c>
      <c r="D63" s="51"/>
      <c r="E63" s="52"/>
      <c r="F63" s="51"/>
      <c r="G63" s="52"/>
    </row>
    <row r="64" spans="1:7" s="36" customFormat="1" ht="12.75" customHeight="1" hidden="1">
      <c r="A64" s="46" t="s">
        <v>30</v>
      </c>
      <c r="B64" s="49">
        <v>6060</v>
      </c>
      <c r="C64" s="50" t="s">
        <v>29</v>
      </c>
      <c r="D64" s="51"/>
      <c r="E64" s="52"/>
      <c r="F64" s="51"/>
      <c r="G64" s="52"/>
    </row>
    <row r="65" spans="1:7" s="36" customFormat="1" ht="12.75" customHeight="1" hidden="1">
      <c r="A65" s="46" t="s">
        <v>30</v>
      </c>
      <c r="B65" s="49">
        <v>6130</v>
      </c>
      <c r="C65" s="50" t="s">
        <v>284</v>
      </c>
      <c r="D65" s="51"/>
      <c r="E65" s="52"/>
      <c r="F65" s="51"/>
      <c r="G65" s="52"/>
    </row>
    <row r="66" spans="1:7" s="45" customFormat="1" ht="37.5" customHeight="1" hidden="1">
      <c r="A66" s="39" t="s">
        <v>30</v>
      </c>
      <c r="B66" s="40">
        <v>6210</v>
      </c>
      <c r="C66" s="41" t="s">
        <v>331</v>
      </c>
      <c r="D66" s="42"/>
      <c r="E66" s="43"/>
      <c r="F66" s="42"/>
      <c r="G66" s="43"/>
    </row>
    <row r="67" spans="1:7" s="45" customFormat="1" ht="37.5" customHeight="1" hidden="1">
      <c r="A67" s="39" t="s">
        <v>30</v>
      </c>
      <c r="B67" s="40">
        <v>6230</v>
      </c>
      <c r="C67" s="41" t="s">
        <v>307</v>
      </c>
      <c r="D67" s="42"/>
      <c r="E67" s="43"/>
      <c r="F67" s="42"/>
      <c r="G67" s="43"/>
    </row>
    <row r="68" spans="1:7" s="45" customFormat="1" ht="37.5" customHeight="1" hidden="1">
      <c r="A68" s="39" t="s">
        <v>30</v>
      </c>
      <c r="B68" s="40">
        <v>6300</v>
      </c>
      <c r="C68" s="41" t="s">
        <v>125</v>
      </c>
      <c r="D68" s="42"/>
      <c r="E68" s="43"/>
      <c r="F68" s="42"/>
      <c r="G68" s="43"/>
    </row>
    <row r="69" spans="1:7" s="45" customFormat="1" ht="37.5" customHeight="1" hidden="1">
      <c r="A69" s="39" t="s">
        <v>30</v>
      </c>
      <c r="B69" s="40">
        <v>6610</v>
      </c>
      <c r="C69" s="41" t="s">
        <v>285</v>
      </c>
      <c r="D69" s="42"/>
      <c r="E69" s="43"/>
      <c r="F69" s="42"/>
      <c r="G69" s="43"/>
    </row>
    <row r="70" spans="1:7" s="45" customFormat="1" ht="37.5" customHeight="1" hidden="1">
      <c r="A70" s="39" t="s">
        <v>30</v>
      </c>
      <c r="B70" s="40">
        <v>6620</v>
      </c>
      <c r="C70" s="41" t="s">
        <v>286</v>
      </c>
      <c r="D70" s="42"/>
      <c r="E70" s="43"/>
      <c r="F70" s="42"/>
      <c r="G70" s="43"/>
    </row>
    <row r="71" spans="1:7" s="45" customFormat="1" ht="37.5" customHeight="1" hidden="1">
      <c r="A71" s="39" t="s">
        <v>30</v>
      </c>
      <c r="B71" s="40">
        <v>6630</v>
      </c>
      <c r="C71" s="41" t="s">
        <v>287</v>
      </c>
      <c r="D71" s="42"/>
      <c r="E71" s="43"/>
      <c r="F71" s="42"/>
      <c r="G71" s="43"/>
    </row>
    <row r="72" spans="1:7" s="36" customFormat="1" ht="12.75" customHeight="1" hidden="1">
      <c r="A72" s="46" t="s">
        <v>30</v>
      </c>
      <c r="B72" s="49">
        <v>8550</v>
      </c>
      <c r="C72" s="50" t="s">
        <v>41</v>
      </c>
      <c r="D72" s="51"/>
      <c r="E72" s="52"/>
      <c r="F72" s="51"/>
      <c r="G72" s="52"/>
    </row>
    <row r="73" spans="1:7" ht="15" customHeight="1">
      <c r="A73" s="56"/>
      <c r="B73" s="56"/>
      <c r="C73" s="57" t="s">
        <v>12</v>
      </c>
      <c r="D73" s="58">
        <f>SUM(D13:D72)</f>
        <v>161000</v>
      </c>
      <c r="E73" s="58">
        <f>SUM(E13:E72)</f>
        <v>0</v>
      </c>
      <c r="F73" s="58">
        <f>SUM(F13:F72)</f>
        <v>110000</v>
      </c>
      <c r="G73" s="58">
        <f>SUM(G13:G72)</f>
        <v>0</v>
      </c>
    </row>
  </sheetData>
  <sheetProtection/>
  <mergeCells count="2">
    <mergeCell ref="D10:E10"/>
    <mergeCell ref="F10:G10"/>
  </mergeCells>
  <printOptions/>
  <pageMargins left="0.75" right="0.75" top="1" bottom="1" header="0.5" footer="0.5"/>
  <pageSetup horizontalDpi="360" verticalDpi="360" orientation="portrait" paperSize="9" scale="5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E73"/>
  <sheetViews>
    <sheetView view="pageBreakPreview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3.875" style="60" customWidth="1"/>
    <col min="2" max="2" width="5.25390625" style="60" customWidth="1"/>
    <col min="3" max="3" width="51.375" style="60" customWidth="1"/>
    <col min="4" max="4" width="11.125" style="60" customWidth="1"/>
    <col min="5" max="5" width="10.75390625" style="60" customWidth="1"/>
  </cols>
  <sheetData>
    <row r="1" spans="1:5" ht="12.75">
      <c r="A1" s="26"/>
      <c r="B1" s="26"/>
      <c r="C1" s="26"/>
      <c r="D1" s="26"/>
      <c r="E1" s="26"/>
    </row>
    <row r="2" spans="1:5" ht="12.75">
      <c r="A2" s="26"/>
      <c r="B2" s="26"/>
      <c r="C2" s="26"/>
      <c r="D2" s="34" t="str">
        <f>'010.01008'!D2</f>
        <v>Zał. Nr 2d</v>
      </c>
      <c r="E2" s="26"/>
    </row>
    <row r="3" spans="1:5" ht="20.25">
      <c r="A3" s="35" t="str">
        <f>'010.01008'!A3</f>
        <v>Plan wydatków budżetu na 2014 r.</v>
      </c>
      <c r="B3" s="35"/>
      <c r="C3" s="35"/>
      <c r="D3" s="36"/>
      <c r="E3" s="36"/>
    </row>
    <row r="4" spans="1:5" ht="12.75">
      <c r="A4" s="36"/>
      <c r="B4" s="36"/>
      <c r="C4" s="36"/>
      <c r="D4" s="37" t="s">
        <v>135</v>
      </c>
      <c r="E4" s="36">
        <f>'852,85202'!E4+1</f>
        <v>42</v>
      </c>
    </row>
    <row r="5" spans="1:5" ht="12.75" hidden="1">
      <c r="A5" s="36"/>
      <c r="B5" s="36"/>
      <c r="C5" s="18"/>
      <c r="D5" s="36"/>
      <c r="E5" s="36" t="s">
        <v>16</v>
      </c>
    </row>
    <row r="7" spans="1:5" ht="12.75">
      <c r="A7" s="18" t="s">
        <v>0</v>
      </c>
      <c r="B7" s="18"/>
      <c r="C7" s="36" t="s">
        <v>83</v>
      </c>
      <c r="D7" s="36"/>
      <c r="E7" s="36"/>
    </row>
    <row r="9" spans="1:5" ht="12.75">
      <c r="A9" s="18" t="s">
        <v>1</v>
      </c>
      <c r="B9" s="18"/>
      <c r="C9" t="s">
        <v>337</v>
      </c>
      <c r="D9" s="36"/>
      <c r="E9" s="36"/>
    </row>
    <row r="10" spans="1:5" ht="12.75">
      <c r="A10" s="36"/>
      <c r="B10" s="36"/>
      <c r="C10" s="36"/>
      <c r="D10" s="339" t="s">
        <v>15</v>
      </c>
      <c r="E10" s="339"/>
    </row>
    <row r="11" spans="1:5" ht="12.75">
      <c r="A11" s="36"/>
      <c r="B11" s="36"/>
      <c r="C11" s="36"/>
      <c r="D11" s="18" t="s">
        <v>13</v>
      </c>
      <c r="E11" s="97" t="s">
        <v>14</v>
      </c>
    </row>
    <row r="13" spans="1:5" ht="36" hidden="1">
      <c r="A13" s="39" t="s">
        <v>30</v>
      </c>
      <c r="B13" s="40">
        <v>2310</v>
      </c>
      <c r="C13" s="41" t="s">
        <v>31</v>
      </c>
      <c r="D13" s="42"/>
      <c r="E13" s="43"/>
    </row>
    <row r="14" spans="1:5" ht="36" hidden="1">
      <c r="A14" s="39" t="s">
        <v>30</v>
      </c>
      <c r="B14" s="40">
        <v>2320</v>
      </c>
      <c r="C14" s="41" t="s">
        <v>278</v>
      </c>
      <c r="D14" s="42"/>
      <c r="E14" s="43"/>
    </row>
    <row r="15" spans="1:5" ht="36" hidden="1">
      <c r="A15" s="39" t="s">
        <v>30</v>
      </c>
      <c r="B15" s="40">
        <v>2330</v>
      </c>
      <c r="C15" s="41" t="s">
        <v>279</v>
      </c>
      <c r="D15" s="42"/>
      <c r="E15" s="43"/>
    </row>
    <row r="16" spans="1:5" ht="24" hidden="1">
      <c r="A16" s="46" t="s">
        <v>30</v>
      </c>
      <c r="B16" s="40">
        <v>2480</v>
      </c>
      <c r="C16" s="41" t="s">
        <v>124</v>
      </c>
      <c r="D16" s="42"/>
      <c r="E16" s="43"/>
    </row>
    <row r="17" spans="1:5" ht="24" hidden="1">
      <c r="A17" s="46" t="s">
        <v>30</v>
      </c>
      <c r="B17" s="40">
        <v>2560</v>
      </c>
      <c r="C17" s="41" t="s">
        <v>277</v>
      </c>
      <c r="D17" s="42"/>
      <c r="E17" s="43"/>
    </row>
    <row r="18" spans="1:5" ht="12.75" hidden="1">
      <c r="A18" s="46" t="s">
        <v>30</v>
      </c>
      <c r="B18" s="47">
        <v>2650</v>
      </c>
      <c r="C18" s="41" t="s">
        <v>35</v>
      </c>
      <c r="D18" s="42"/>
      <c r="E18" s="43"/>
    </row>
    <row r="19" spans="1:5" ht="24" hidden="1">
      <c r="A19" s="46" t="s">
        <v>30</v>
      </c>
      <c r="B19" s="40">
        <v>2710</v>
      </c>
      <c r="C19" s="41" t="s">
        <v>42</v>
      </c>
      <c r="D19" s="42"/>
      <c r="E19" s="43"/>
    </row>
    <row r="20" spans="1:5" ht="24" hidden="1">
      <c r="A20" s="39" t="s">
        <v>30</v>
      </c>
      <c r="B20" s="40">
        <v>2820</v>
      </c>
      <c r="C20" s="48" t="s">
        <v>280</v>
      </c>
      <c r="D20" s="42"/>
      <c r="E20" s="43"/>
    </row>
    <row r="21" spans="1:5" ht="36" hidden="1">
      <c r="A21" s="39" t="s">
        <v>30</v>
      </c>
      <c r="B21" s="40">
        <v>2830</v>
      </c>
      <c r="C21" s="48" t="s">
        <v>18</v>
      </c>
      <c r="D21" s="42"/>
      <c r="E21" s="43"/>
    </row>
    <row r="22" spans="1:5" ht="12.75" hidden="1">
      <c r="A22" s="46" t="s">
        <v>30</v>
      </c>
      <c r="B22" s="47">
        <v>2850</v>
      </c>
      <c r="C22" s="48" t="s">
        <v>33</v>
      </c>
      <c r="D22" s="42"/>
      <c r="E22" s="43"/>
    </row>
    <row r="23" spans="1:5" ht="12.75" hidden="1">
      <c r="A23" s="46" t="s">
        <v>30</v>
      </c>
      <c r="B23" s="47">
        <v>3000</v>
      </c>
      <c r="C23" s="48" t="s">
        <v>276</v>
      </c>
      <c r="D23" s="42"/>
      <c r="E23" s="43"/>
    </row>
    <row r="24" spans="1:5" ht="12.75" hidden="1">
      <c r="A24" s="46" t="s">
        <v>30</v>
      </c>
      <c r="B24" s="49">
        <v>3020</v>
      </c>
      <c r="C24" s="50" t="s">
        <v>38</v>
      </c>
      <c r="D24" s="51"/>
      <c r="E24" s="52"/>
    </row>
    <row r="25" spans="1:5" ht="12.75" hidden="1">
      <c r="A25" s="46" t="s">
        <v>30</v>
      </c>
      <c r="B25" s="49">
        <v>3030</v>
      </c>
      <c r="C25" s="50" t="s">
        <v>5</v>
      </c>
      <c r="D25" s="51"/>
      <c r="E25" s="52"/>
    </row>
    <row r="26" spans="1:5" ht="12.75" hidden="1">
      <c r="A26" s="46" t="s">
        <v>30</v>
      </c>
      <c r="B26" s="49">
        <v>3110</v>
      </c>
      <c r="C26" s="50" t="s">
        <v>4</v>
      </c>
      <c r="D26" s="51"/>
      <c r="E26" s="52"/>
    </row>
    <row r="27" spans="1:5" ht="12.75" hidden="1">
      <c r="A27" s="46" t="s">
        <v>30</v>
      </c>
      <c r="B27" s="49">
        <v>3240</v>
      </c>
      <c r="C27" s="50" t="s">
        <v>39</v>
      </c>
      <c r="D27" s="51"/>
      <c r="E27" s="52"/>
    </row>
    <row r="28" spans="1:5" ht="12.75" hidden="1">
      <c r="A28" s="46" t="s">
        <v>30</v>
      </c>
      <c r="B28" s="49">
        <v>3260</v>
      </c>
      <c r="C28" s="50" t="s">
        <v>305</v>
      </c>
      <c r="D28" s="51"/>
      <c r="E28" s="52"/>
    </row>
    <row r="29" spans="1:5" ht="12.75" hidden="1">
      <c r="A29" s="46" t="s">
        <v>30</v>
      </c>
      <c r="B29" s="49">
        <v>4010</v>
      </c>
      <c r="C29" s="50" t="s">
        <v>2</v>
      </c>
      <c r="D29" s="51"/>
      <c r="E29" s="52"/>
    </row>
    <row r="30" spans="1:5" ht="12.75" hidden="1">
      <c r="A30" s="46" t="s">
        <v>30</v>
      </c>
      <c r="B30" s="49">
        <v>4040</v>
      </c>
      <c r="C30" s="50" t="s">
        <v>3</v>
      </c>
      <c r="D30" s="51"/>
      <c r="E30" s="52"/>
    </row>
    <row r="31" spans="1:5" ht="12.75" hidden="1">
      <c r="A31" s="46" t="s">
        <v>30</v>
      </c>
      <c r="B31" s="49">
        <v>4110</v>
      </c>
      <c r="C31" s="50" t="s">
        <v>9</v>
      </c>
      <c r="D31" s="51"/>
      <c r="E31" s="52"/>
    </row>
    <row r="32" spans="1:5" ht="12.75" hidden="1">
      <c r="A32" s="46" t="s">
        <v>30</v>
      </c>
      <c r="B32" s="49">
        <v>4120</v>
      </c>
      <c r="C32" s="50" t="s">
        <v>10</v>
      </c>
      <c r="D32" s="51"/>
      <c r="E32" s="52"/>
    </row>
    <row r="33" spans="1:5" ht="12.75" hidden="1">
      <c r="A33" s="46" t="s">
        <v>30</v>
      </c>
      <c r="B33" s="49">
        <v>4130</v>
      </c>
      <c r="C33" s="50" t="s">
        <v>19</v>
      </c>
      <c r="D33" s="51"/>
      <c r="E33" s="52"/>
    </row>
    <row r="34" spans="1:5" ht="12.75" hidden="1">
      <c r="A34" s="46" t="s">
        <v>30</v>
      </c>
      <c r="B34" s="49">
        <v>4140</v>
      </c>
      <c r="C34" s="50" t="s">
        <v>32</v>
      </c>
      <c r="D34" s="51"/>
      <c r="E34" s="52"/>
    </row>
    <row r="35" spans="1:5" ht="12.75" hidden="1">
      <c r="A35" s="46" t="s">
        <v>30</v>
      </c>
      <c r="B35" s="49">
        <v>4170</v>
      </c>
      <c r="C35" s="50" t="s">
        <v>36</v>
      </c>
      <c r="D35" s="51"/>
      <c r="E35" s="52"/>
    </row>
    <row r="36" spans="1:5" ht="12.75">
      <c r="A36" s="46" t="s">
        <v>30</v>
      </c>
      <c r="B36" s="49">
        <v>4210</v>
      </c>
      <c r="C36" s="50" t="s">
        <v>20</v>
      </c>
      <c r="D36" s="51">
        <v>300</v>
      </c>
      <c r="E36" s="52"/>
    </row>
    <row r="37" spans="1:5" ht="12.75" hidden="1">
      <c r="A37" s="46" t="s">
        <v>30</v>
      </c>
      <c r="B37" s="49">
        <v>4220</v>
      </c>
      <c r="C37" s="50" t="s">
        <v>21</v>
      </c>
      <c r="D37" s="51"/>
      <c r="E37" s="52"/>
    </row>
    <row r="38" spans="1:5" ht="12.75" hidden="1">
      <c r="A38" s="46" t="s">
        <v>30</v>
      </c>
      <c r="B38" s="49">
        <v>4240</v>
      </c>
      <c r="C38" s="50" t="s">
        <v>22</v>
      </c>
      <c r="D38" s="51"/>
      <c r="E38" s="52"/>
    </row>
    <row r="39" spans="1:5" ht="12.75" hidden="1">
      <c r="A39" s="46" t="s">
        <v>30</v>
      </c>
      <c r="B39" s="49">
        <v>4260</v>
      </c>
      <c r="C39" s="50" t="s">
        <v>23</v>
      </c>
      <c r="D39" s="51"/>
      <c r="E39" s="52"/>
    </row>
    <row r="40" spans="1:5" ht="12.75" hidden="1">
      <c r="A40" s="46" t="s">
        <v>30</v>
      </c>
      <c r="B40" s="49">
        <v>4270</v>
      </c>
      <c r="C40" s="50" t="s">
        <v>24</v>
      </c>
      <c r="D40" s="51"/>
      <c r="E40" s="52"/>
    </row>
    <row r="41" spans="1:5" ht="12.75" hidden="1">
      <c r="A41" s="46" t="s">
        <v>30</v>
      </c>
      <c r="B41" s="49">
        <v>4280</v>
      </c>
      <c r="C41" s="50" t="s">
        <v>281</v>
      </c>
      <c r="D41" s="51"/>
      <c r="E41" s="52"/>
    </row>
    <row r="42" spans="1:5" ht="12.75">
      <c r="A42" s="46" t="s">
        <v>30</v>
      </c>
      <c r="B42" s="49">
        <v>4300</v>
      </c>
      <c r="C42" s="53" t="s">
        <v>25</v>
      </c>
      <c r="D42" s="42">
        <v>400</v>
      </c>
      <c r="E42" s="43"/>
    </row>
    <row r="43" spans="1:5" ht="12.75" hidden="1">
      <c r="A43" s="46" t="s">
        <v>30</v>
      </c>
      <c r="B43" s="49">
        <v>4308</v>
      </c>
      <c r="C43" s="53" t="s">
        <v>25</v>
      </c>
      <c r="D43" s="42"/>
      <c r="E43" s="43"/>
    </row>
    <row r="44" spans="1:5" ht="12.75" hidden="1">
      <c r="A44" s="46" t="s">
        <v>30</v>
      </c>
      <c r="B44" s="49">
        <v>4309</v>
      </c>
      <c r="C44" s="53" t="s">
        <v>25</v>
      </c>
      <c r="D44" s="42"/>
      <c r="E44" s="43"/>
    </row>
    <row r="45" spans="1:5" ht="12.75" hidden="1">
      <c r="A45" s="46" t="s">
        <v>30</v>
      </c>
      <c r="B45" s="49">
        <v>4330</v>
      </c>
      <c r="C45" s="53" t="s">
        <v>37</v>
      </c>
      <c r="D45" s="42"/>
      <c r="E45" s="43"/>
    </row>
    <row r="46" spans="1:5" ht="12.75" hidden="1">
      <c r="A46" s="46" t="s">
        <v>30</v>
      </c>
      <c r="B46" s="49">
        <v>4350</v>
      </c>
      <c r="C46" s="53" t="s">
        <v>40</v>
      </c>
      <c r="D46" s="42"/>
      <c r="E46" s="43"/>
    </row>
    <row r="47" spans="1:5" ht="12.75" hidden="1">
      <c r="A47" s="46" t="s">
        <v>30</v>
      </c>
      <c r="B47" s="49">
        <v>4360</v>
      </c>
      <c r="C47" s="53" t="s">
        <v>265</v>
      </c>
      <c r="D47" s="42"/>
      <c r="E47" s="43"/>
    </row>
    <row r="48" spans="1:5" ht="12.75" hidden="1">
      <c r="A48" s="46" t="s">
        <v>30</v>
      </c>
      <c r="B48" s="49">
        <v>4370</v>
      </c>
      <c r="C48" s="53" t="s">
        <v>266</v>
      </c>
      <c r="D48" s="42"/>
      <c r="E48" s="43"/>
    </row>
    <row r="49" spans="1:5" ht="12.75" hidden="1">
      <c r="A49" s="46" t="s">
        <v>30</v>
      </c>
      <c r="B49" s="49">
        <v>4390</v>
      </c>
      <c r="C49" s="53" t="s">
        <v>267</v>
      </c>
      <c r="D49" s="42"/>
      <c r="E49" s="43"/>
    </row>
    <row r="50" spans="1:5" ht="12.75" hidden="1">
      <c r="A50" s="46" t="s">
        <v>30</v>
      </c>
      <c r="B50" s="49">
        <v>4400</v>
      </c>
      <c r="C50" s="53" t="s">
        <v>268</v>
      </c>
      <c r="D50" s="42"/>
      <c r="E50" s="43"/>
    </row>
    <row r="51" spans="1:5" ht="12.75" hidden="1">
      <c r="A51" s="46" t="s">
        <v>30</v>
      </c>
      <c r="B51" s="49">
        <v>4410</v>
      </c>
      <c r="C51" s="50" t="s">
        <v>6</v>
      </c>
      <c r="D51" s="51"/>
      <c r="E51" s="52"/>
    </row>
    <row r="52" spans="1:5" ht="12.75" hidden="1">
      <c r="A52" s="46" t="s">
        <v>30</v>
      </c>
      <c r="B52" s="49">
        <v>4420</v>
      </c>
      <c r="C52" s="50" t="s">
        <v>7</v>
      </c>
      <c r="D52" s="51"/>
      <c r="E52" s="52"/>
    </row>
    <row r="53" spans="1:5" ht="12.75">
      <c r="A53" s="46" t="s">
        <v>30</v>
      </c>
      <c r="B53" s="49">
        <v>4430</v>
      </c>
      <c r="C53" s="53" t="s">
        <v>8</v>
      </c>
      <c r="D53" s="42">
        <v>8000</v>
      </c>
      <c r="E53" s="43"/>
    </row>
    <row r="54" spans="1:5" ht="12.75" hidden="1">
      <c r="A54" s="46" t="s">
        <v>30</v>
      </c>
      <c r="B54" s="49">
        <v>4440</v>
      </c>
      <c r="C54" s="50" t="s">
        <v>26</v>
      </c>
      <c r="D54" s="51"/>
      <c r="E54" s="52"/>
    </row>
    <row r="55" spans="1:5" ht="12.75" hidden="1">
      <c r="A55" s="46" t="s">
        <v>30</v>
      </c>
      <c r="B55" s="49">
        <v>4520</v>
      </c>
      <c r="C55" s="94" t="s">
        <v>306</v>
      </c>
      <c r="D55" s="51"/>
      <c r="E55" s="52"/>
    </row>
    <row r="56" spans="1:5" ht="12.75" hidden="1">
      <c r="A56" s="46" t="s">
        <v>30</v>
      </c>
      <c r="B56" s="49">
        <v>4580</v>
      </c>
      <c r="C56" s="50" t="s">
        <v>27</v>
      </c>
      <c r="D56" s="51"/>
      <c r="E56" s="52"/>
    </row>
    <row r="57" spans="1:5" ht="22.5" hidden="1">
      <c r="A57" s="46" t="s">
        <v>30</v>
      </c>
      <c r="B57" s="49">
        <v>4700</v>
      </c>
      <c r="C57" s="54" t="s">
        <v>269</v>
      </c>
      <c r="D57" s="51"/>
      <c r="E57" s="52"/>
    </row>
    <row r="58" spans="1:5" ht="24" hidden="1">
      <c r="A58" s="39" t="s">
        <v>30</v>
      </c>
      <c r="B58" s="64">
        <v>4740</v>
      </c>
      <c r="C58" s="55" t="s">
        <v>282</v>
      </c>
      <c r="D58" s="42"/>
      <c r="E58" s="43"/>
    </row>
    <row r="59" spans="1:5" ht="12.75" hidden="1">
      <c r="A59" s="46" t="s">
        <v>30</v>
      </c>
      <c r="B59" s="49">
        <v>4750</v>
      </c>
      <c r="C59" s="55" t="s">
        <v>270</v>
      </c>
      <c r="D59" s="42"/>
      <c r="E59" s="43"/>
    </row>
    <row r="60" spans="1:5" ht="12.75" hidden="1">
      <c r="A60" s="46" t="s">
        <v>30</v>
      </c>
      <c r="B60" s="49">
        <v>4810</v>
      </c>
      <c r="C60" s="50" t="s">
        <v>11</v>
      </c>
      <c r="D60" s="51"/>
      <c r="E60" s="52"/>
    </row>
    <row r="61" spans="1:5" ht="12.75" hidden="1">
      <c r="A61" s="46" t="s">
        <v>30</v>
      </c>
      <c r="B61" s="49">
        <v>6050</v>
      </c>
      <c r="C61" s="50" t="s">
        <v>28</v>
      </c>
      <c r="D61" s="51"/>
      <c r="E61" s="52"/>
    </row>
    <row r="62" spans="1:5" ht="12.75" hidden="1">
      <c r="A62" s="46" t="s">
        <v>30</v>
      </c>
      <c r="B62" s="49">
        <v>6058</v>
      </c>
      <c r="C62" s="50" t="s">
        <v>283</v>
      </c>
      <c r="D62" s="51"/>
      <c r="E62" s="52"/>
    </row>
    <row r="63" spans="1:5" ht="12.75" hidden="1">
      <c r="A63" s="46" t="s">
        <v>30</v>
      </c>
      <c r="B63" s="49">
        <v>6059</v>
      </c>
      <c r="C63" s="50" t="s">
        <v>28</v>
      </c>
      <c r="D63" s="51"/>
      <c r="E63" s="52"/>
    </row>
    <row r="64" spans="1:5" ht="12.75" hidden="1">
      <c r="A64" s="46" t="s">
        <v>30</v>
      </c>
      <c r="B64" s="49">
        <v>6060</v>
      </c>
      <c r="C64" s="50" t="s">
        <v>29</v>
      </c>
      <c r="D64" s="51"/>
      <c r="E64" s="52"/>
    </row>
    <row r="65" spans="1:5" ht="12.75" hidden="1">
      <c r="A65" s="46" t="s">
        <v>30</v>
      </c>
      <c r="B65" s="49">
        <v>6130</v>
      </c>
      <c r="C65" s="50" t="s">
        <v>284</v>
      </c>
      <c r="D65" s="51"/>
      <c r="E65" s="52"/>
    </row>
    <row r="66" spans="1:5" ht="36" hidden="1">
      <c r="A66" s="39" t="s">
        <v>30</v>
      </c>
      <c r="B66" s="40">
        <v>6210</v>
      </c>
      <c r="C66" s="41" t="s">
        <v>331</v>
      </c>
      <c r="D66" s="42"/>
      <c r="E66" s="43"/>
    </row>
    <row r="67" spans="1:5" ht="36" hidden="1">
      <c r="A67" s="39" t="s">
        <v>30</v>
      </c>
      <c r="B67" s="40">
        <v>6230</v>
      </c>
      <c r="C67" s="41" t="s">
        <v>307</v>
      </c>
      <c r="D67" s="42"/>
      <c r="E67" s="43"/>
    </row>
    <row r="68" spans="1:5" ht="36" hidden="1">
      <c r="A68" s="39" t="s">
        <v>30</v>
      </c>
      <c r="B68" s="40">
        <v>6300</v>
      </c>
      <c r="C68" s="41" t="s">
        <v>125</v>
      </c>
      <c r="D68" s="42"/>
      <c r="E68" s="43"/>
    </row>
    <row r="69" spans="1:5" ht="36" hidden="1">
      <c r="A69" s="39" t="s">
        <v>30</v>
      </c>
      <c r="B69" s="40">
        <v>6610</v>
      </c>
      <c r="C69" s="41" t="s">
        <v>285</v>
      </c>
      <c r="D69" s="42"/>
      <c r="E69" s="43"/>
    </row>
    <row r="70" spans="1:5" ht="36" hidden="1">
      <c r="A70" s="39" t="s">
        <v>30</v>
      </c>
      <c r="B70" s="40">
        <v>6620</v>
      </c>
      <c r="C70" s="41" t="s">
        <v>286</v>
      </c>
      <c r="D70" s="42"/>
      <c r="E70" s="43"/>
    </row>
    <row r="71" spans="1:5" ht="48" hidden="1">
      <c r="A71" s="39" t="s">
        <v>30</v>
      </c>
      <c r="B71" s="40">
        <v>6630</v>
      </c>
      <c r="C71" s="41" t="s">
        <v>287</v>
      </c>
      <c r="D71" s="42"/>
      <c r="E71" s="43"/>
    </row>
    <row r="72" spans="1:5" ht="12.75" hidden="1">
      <c r="A72" s="46" t="s">
        <v>30</v>
      </c>
      <c r="B72" s="49">
        <v>8550</v>
      </c>
      <c r="C72" s="50" t="s">
        <v>41</v>
      </c>
      <c r="D72" s="51"/>
      <c r="E72" s="52"/>
    </row>
    <row r="73" spans="1:5" ht="18">
      <c r="A73" s="56"/>
      <c r="B73" s="56"/>
      <c r="C73" s="57" t="s">
        <v>12</v>
      </c>
      <c r="D73" s="58">
        <f>SUM(D13:D72)</f>
        <v>8700</v>
      </c>
      <c r="E73" s="58">
        <f>SUM(E13:E72)</f>
        <v>0</v>
      </c>
    </row>
  </sheetData>
  <sheetProtection/>
  <mergeCells count="1">
    <mergeCell ref="D10:E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E73"/>
  <sheetViews>
    <sheetView view="pageBreakPreview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3.875" style="60" customWidth="1"/>
    <col min="2" max="2" width="5.25390625" style="60" customWidth="1"/>
    <col min="3" max="3" width="51.375" style="60" customWidth="1"/>
    <col min="4" max="4" width="11.125" style="60" customWidth="1"/>
    <col min="5" max="5" width="10.75390625" style="60" customWidth="1"/>
  </cols>
  <sheetData>
    <row r="1" spans="1:5" ht="12.75">
      <c r="A1" s="26"/>
      <c r="B1" s="26"/>
      <c r="C1" s="26"/>
      <c r="D1" s="26"/>
      <c r="E1" s="26"/>
    </row>
    <row r="2" spans="1:5" ht="12.75">
      <c r="A2" s="26"/>
      <c r="B2" s="26"/>
      <c r="C2" s="26"/>
      <c r="D2" s="34" t="str">
        <f>'010.01008'!D2</f>
        <v>Zał. Nr 2d</v>
      </c>
      <c r="E2" s="26"/>
    </row>
    <row r="3" spans="1:5" ht="20.25">
      <c r="A3" s="35" t="str">
        <f>'010.01008'!A3</f>
        <v>Plan wydatków budżetu na 2014 r.</v>
      </c>
      <c r="B3" s="35"/>
      <c r="C3" s="35"/>
      <c r="D3" s="36"/>
      <c r="E3" s="36"/>
    </row>
    <row r="4" spans="1:5" ht="12.75">
      <c r="A4" s="36"/>
      <c r="B4" s="36"/>
      <c r="C4" s="36"/>
      <c r="D4" s="37" t="s">
        <v>135</v>
      </c>
      <c r="E4" s="36">
        <f>'852,85205'!E4+1</f>
        <v>43</v>
      </c>
    </row>
    <row r="5" spans="1:5" ht="12.75" hidden="1">
      <c r="A5" s="36"/>
      <c r="B5" s="36"/>
      <c r="C5" s="18"/>
      <c r="D5" s="36"/>
      <c r="E5" s="36" t="s">
        <v>16</v>
      </c>
    </row>
    <row r="7" spans="1:5" ht="12.75">
      <c r="A7" s="18" t="s">
        <v>0</v>
      </c>
      <c r="B7" s="18"/>
      <c r="C7" s="36" t="s">
        <v>83</v>
      </c>
      <c r="D7" s="36"/>
      <c r="E7" s="36"/>
    </row>
    <row r="9" spans="1:5" ht="12.75">
      <c r="A9" s="18" t="s">
        <v>1</v>
      </c>
      <c r="B9" s="18"/>
      <c r="C9" t="s">
        <v>338</v>
      </c>
      <c r="D9" s="36"/>
      <c r="E9" s="36"/>
    </row>
    <row r="10" spans="1:5" ht="12.75">
      <c r="A10" s="36"/>
      <c r="B10" s="36"/>
      <c r="C10" s="36"/>
      <c r="D10" s="339" t="s">
        <v>15</v>
      </c>
      <c r="E10" s="339"/>
    </row>
    <row r="11" spans="1:5" ht="12.75">
      <c r="A11" s="36"/>
      <c r="B11" s="36"/>
      <c r="C11" s="36"/>
      <c r="D11" s="18" t="s">
        <v>13</v>
      </c>
      <c r="E11" s="97" t="s">
        <v>14</v>
      </c>
    </row>
    <row r="13" spans="1:5" ht="36" hidden="1">
      <c r="A13" s="39" t="s">
        <v>30</v>
      </c>
      <c r="B13" s="40">
        <v>2310</v>
      </c>
      <c r="C13" s="41" t="s">
        <v>31</v>
      </c>
      <c r="D13" s="42"/>
      <c r="E13" s="43"/>
    </row>
    <row r="14" spans="1:5" ht="36" hidden="1">
      <c r="A14" s="39" t="s">
        <v>30</v>
      </c>
      <c r="B14" s="40">
        <v>2320</v>
      </c>
      <c r="C14" s="41" t="s">
        <v>278</v>
      </c>
      <c r="D14" s="42"/>
      <c r="E14" s="43"/>
    </row>
    <row r="15" spans="1:5" ht="36" hidden="1">
      <c r="A15" s="39" t="s">
        <v>30</v>
      </c>
      <c r="B15" s="40">
        <v>2330</v>
      </c>
      <c r="C15" s="41" t="s">
        <v>279</v>
      </c>
      <c r="D15" s="42"/>
      <c r="E15" s="43"/>
    </row>
    <row r="16" spans="1:5" ht="24" hidden="1">
      <c r="A16" s="46" t="s">
        <v>30</v>
      </c>
      <c r="B16" s="40">
        <v>2480</v>
      </c>
      <c r="C16" s="41" t="s">
        <v>124</v>
      </c>
      <c r="D16" s="42"/>
      <c r="E16" s="43"/>
    </row>
    <row r="17" spans="1:5" ht="24" hidden="1">
      <c r="A17" s="46" t="s">
        <v>30</v>
      </c>
      <c r="B17" s="40">
        <v>2560</v>
      </c>
      <c r="C17" s="41" t="s">
        <v>277</v>
      </c>
      <c r="D17" s="42"/>
      <c r="E17" s="43"/>
    </row>
    <row r="18" spans="1:5" ht="12.75" hidden="1">
      <c r="A18" s="46" t="s">
        <v>30</v>
      </c>
      <c r="B18" s="47">
        <v>2650</v>
      </c>
      <c r="C18" s="41" t="s">
        <v>35</v>
      </c>
      <c r="D18" s="42"/>
      <c r="E18" s="43"/>
    </row>
    <row r="19" spans="1:5" ht="24" hidden="1">
      <c r="A19" s="46" t="s">
        <v>30</v>
      </c>
      <c r="B19" s="40">
        <v>2710</v>
      </c>
      <c r="C19" s="41" t="s">
        <v>42</v>
      </c>
      <c r="D19" s="42"/>
      <c r="E19" s="43"/>
    </row>
    <row r="20" spans="1:5" ht="24" hidden="1">
      <c r="A20" s="39" t="s">
        <v>30</v>
      </c>
      <c r="B20" s="40">
        <v>2820</v>
      </c>
      <c r="C20" s="48" t="s">
        <v>280</v>
      </c>
      <c r="D20" s="42"/>
      <c r="E20" s="43"/>
    </row>
    <row r="21" spans="1:5" ht="36" hidden="1">
      <c r="A21" s="39" t="s">
        <v>30</v>
      </c>
      <c r="B21" s="40">
        <v>2830</v>
      </c>
      <c r="C21" s="48" t="s">
        <v>18</v>
      </c>
      <c r="D21" s="42"/>
      <c r="E21" s="43"/>
    </row>
    <row r="22" spans="1:5" ht="12.75" hidden="1">
      <c r="A22" s="46" t="s">
        <v>30</v>
      </c>
      <c r="B22" s="47">
        <v>2850</v>
      </c>
      <c r="C22" s="48" t="s">
        <v>33</v>
      </c>
      <c r="D22" s="42"/>
      <c r="E22" s="43"/>
    </row>
    <row r="23" spans="1:5" ht="12.75" hidden="1">
      <c r="A23" s="46" t="s">
        <v>30</v>
      </c>
      <c r="B23" s="47">
        <v>3000</v>
      </c>
      <c r="C23" s="48" t="s">
        <v>276</v>
      </c>
      <c r="D23" s="42"/>
      <c r="E23" s="43"/>
    </row>
    <row r="24" spans="1:5" ht="12.75" hidden="1">
      <c r="A24" s="46" t="s">
        <v>30</v>
      </c>
      <c r="B24" s="49">
        <v>3020</v>
      </c>
      <c r="C24" s="50" t="s">
        <v>38</v>
      </c>
      <c r="D24" s="51"/>
      <c r="E24" s="52"/>
    </row>
    <row r="25" spans="1:5" ht="12.75" hidden="1">
      <c r="A25" s="46" t="s">
        <v>30</v>
      </c>
      <c r="B25" s="49">
        <v>3030</v>
      </c>
      <c r="C25" s="50" t="s">
        <v>5</v>
      </c>
      <c r="D25" s="51"/>
      <c r="E25" s="52"/>
    </row>
    <row r="26" spans="1:5" ht="12.75" hidden="1">
      <c r="A26" s="46" t="s">
        <v>30</v>
      </c>
      <c r="B26" s="49">
        <v>3110</v>
      </c>
      <c r="C26" s="50" t="s">
        <v>4</v>
      </c>
      <c r="D26" s="51"/>
      <c r="E26" s="52"/>
    </row>
    <row r="27" spans="1:5" ht="12.75" hidden="1">
      <c r="A27" s="46" t="s">
        <v>30</v>
      </c>
      <c r="B27" s="49">
        <v>3240</v>
      </c>
      <c r="C27" s="50" t="s">
        <v>39</v>
      </c>
      <c r="D27" s="51"/>
      <c r="E27" s="52"/>
    </row>
    <row r="28" spans="1:5" ht="12.75" hidden="1">
      <c r="A28" s="46" t="s">
        <v>30</v>
      </c>
      <c r="B28" s="49">
        <v>3260</v>
      </c>
      <c r="C28" s="50" t="s">
        <v>305</v>
      </c>
      <c r="D28" s="51"/>
      <c r="E28" s="52"/>
    </row>
    <row r="29" spans="1:5" ht="12.75" hidden="1">
      <c r="A29" s="46" t="s">
        <v>30</v>
      </c>
      <c r="B29" s="49">
        <v>4010</v>
      </c>
      <c r="C29" s="50" t="s">
        <v>2</v>
      </c>
      <c r="D29" s="51"/>
      <c r="E29" s="52"/>
    </row>
    <row r="30" spans="1:5" ht="12.75" hidden="1">
      <c r="A30" s="46" t="s">
        <v>30</v>
      </c>
      <c r="B30" s="49">
        <v>4040</v>
      </c>
      <c r="C30" s="50" t="s">
        <v>3</v>
      </c>
      <c r="D30" s="51"/>
      <c r="E30" s="52"/>
    </row>
    <row r="31" spans="1:5" ht="12.75" hidden="1">
      <c r="A31" s="46" t="s">
        <v>30</v>
      </c>
      <c r="B31" s="49">
        <v>4110</v>
      </c>
      <c r="C31" s="50" t="s">
        <v>9</v>
      </c>
      <c r="D31" s="51"/>
      <c r="E31" s="52"/>
    </row>
    <row r="32" spans="1:5" ht="12.75" hidden="1">
      <c r="A32" s="46" t="s">
        <v>30</v>
      </c>
      <c r="B32" s="49">
        <v>4120</v>
      </c>
      <c r="C32" s="50" t="s">
        <v>10</v>
      </c>
      <c r="D32" s="51"/>
      <c r="E32" s="52"/>
    </row>
    <row r="33" spans="1:5" ht="12.75" hidden="1">
      <c r="A33" s="46" t="s">
        <v>30</v>
      </c>
      <c r="B33" s="49">
        <v>4130</v>
      </c>
      <c r="C33" s="50" t="s">
        <v>19</v>
      </c>
      <c r="D33" s="51"/>
      <c r="E33" s="52"/>
    </row>
    <row r="34" spans="1:5" ht="12.75" hidden="1">
      <c r="A34" s="46" t="s">
        <v>30</v>
      </c>
      <c r="B34" s="49">
        <v>4140</v>
      </c>
      <c r="C34" s="50" t="s">
        <v>32</v>
      </c>
      <c r="D34" s="51"/>
      <c r="E34" s="52"/>
    </row>
    <row r="35" spans="1:5" ht="12.75">
      <c r="A35" s="46" t="s">
        <v>30</v>
      </c>
      <c r="B35" s="49">
        <v>4170</v>
      </c>
      <c r="C35" s="50" t="s">
        <v>36</v>
      </c>
      <c r="D35" s="51">
        <v>9600</v>
      </c>
      <c r="E35" s="52"/>
    </row>
    <row r="36" spans="1:5" ht="12.75" hidden="1">
      <c r="A36" s="46" t="s">
        <v>30</v>
      </c>
      <c r="B36" s="49">
        <v>4210</v>
      </c>
      <c r="C36" s="50" t="s">
        <v>20</v>
      </c>
      <c r="D36" s="51"/>
      <c r="E36" s="52"/>
    </row>
    <row r="37" spans="1:5" ht="12.75" hidden="1">
      <c r="A37" s="46" t="s">
        <v>30</v>
      </c>
      <c r="B37" s="49">
        <v>4220</v>
      </c>
      <c r="C37" s="50" t="s">
        <v>21</v>
      </c>
      <c r="D37" s="51"/>
      <c r="E37" s="52"/>
    </row>
    <row r="38" spans="1:5" ht="12.75" hidden="1">
      <c r="A38" s="46" t="s">
        <v>30</v>
      </c>
      <c r="B38" s="49">
        <v>4240</v>
      </c>
      <c r="C38" s="50" t="s">
        <v>22</v>
      </c>
      <c r="D38" s="51"/>
      <c r="E38" s="52"/>
    </row>
    <row r="39" spans="1:5" ht="12.75" hidden="1">
      <c r="A39" s="46" t="s">
        <v>30</v>
      </c>
      <c r="B39" s="49">
        <v>4260</v>
      </c>
      <c r="C39" s="50" t="s">
        <v>23</v>
      </c>
      <c r="D39" s="51"/>
      <c r="E39" s="52"/>
    </row>
    <row r="40" spans="1:5" ht="12.75" hidden="1">
      <c r="A40" s="46" t="s">
        <v>30</v>
      </c>
      <c r="B40" s="49">
        <v>4270</v>
      </c>
      <c r="C40" s="50" t="s">
        <v>24</v>
      </c>
      <c r="D40" s="51"/>
      <c r="E40" s="52"/>
    </row>
    <row r="41" spans="1:5" ht="12.75" hidden="1">
      <c r="A41" s="46" t="s">
        <v>30</v>
      </c>
      <c r="B41" s="49">
        <v>4280</v>
      </c>
      <c r="C41" s="50" t="s">
        <v>281</v>
      </c>
      <c r="D41" s="51"/>
      <c r="E41" s="52"/>
    </row>
    <row r="42" spans="1:5" ht="12.75" hidden="1">
      <c r="A42" s="46" t="s">
        <v>30</v>
      </c>
      <c r="B42" s="49">
        <v>4300</v>
      </c>
      <c r="C42" s="53" t="s">
        <v>25</v>
      </c>
      <c r="D42" s="42"/>
      <c r="E42" s="43"/>
    </row>
    <row r="43" spans="1:5" ht="12.75" hidden="1">
      <c r="A43" s="46" t="s">
        <v>30</v>
      </c>
      <c r="B43" s="49">
        <v>4308</v>
      </c>
      <c r="C43" s="53" t="s">
        <v>25</v>
      </c>
      <c r="D43" s="42"/>
      <c r="E43" s="43"/>
    </row>
    <row r="44" spans="1:5" ht="12.75" hidden="1">
      <c r="A44" s="46" t="s">
        <v>30</v>
      </c>
      <c r="B44" s="49">
        <v>4309</v>
      </c>
      <c r="C44" s="53" t="s">
        <v>25</v>
      </c>
      <c r="D44" s="42"/>
      <c r="E44" s="43"/>
    </row>
    <row r="45" spans="1:5" ht="12.75" hidden="1">
      <c r="A45" s="46" t="s">
        <v>30</v>
      </c>
      <c r="B45" s="49">
        <v>4330</v>
      </c>
      <c r="C45" s="53" t="s">
        <v>37</v>
      </c>
      <c r="D45" s="42"/>
      <c r="E45" s="43"/>
    </row>
    <row r="46" spans="1:5" ht="12.75" hidden="1">
      <c r="A46" s="46" t="s">
        <v>30</v>
      </c>
      <c r="B46" s="49">
        <v>4350</v>
      </c>
      <c r="C46" s="53" t="s">
        <v>40</v>
      </c>
      <c r="D46" s="42"/>
      <c r="E46" s="43"/>
    </row>
    <row r="47" spans="1:5" ht="12.75" hidden="1">
      <c r="A47" s="46" t="s">
        <v>30</v>
      </c>
      <c r="B47" s="49">
        <v>4360</v>
      </c>
      <c r="C47" s="53" t="s">
        <v>265</v>
      </c>
      <c r="D47" s="42"/>
      <c r="E47" s="43"/>
    </row>
    <row r="48" spans="1:5" ht="12.75" hidden="1">
      <c r="A48" s="46" t="s">
        <v>30</v>
      </c>
      <c r="B48" s="49">
        <v>4370</v>
      </c>
      <c r="C48" s="53" t="s">
        <v>266</v>
      </c>
      <c r="D48" s="42"/>
      <c r="E48" s="43"/>
    </row>
    <row r="49" spans="1:5" ht="12.75" hidden="1">
      <c r="A49" s="46" t="s">
        <v>30</v>
      </c>
      <c r="B49" s="49">
        <v>4390</v>
      </c>
      <c r="C49" s="53" t="s">
        <v>267</v>
      </c>
      <c r="D49" s="42"/>
      <c r="E49" s="43"/>
    </row>
    <row r="50" spans="1:5" ht="12.75" hidden="1">
      <c r="A50" s="46" t="s">
        <v>30</v>
      </c>
      <c r="B50" s="49">
        <v>4400</v>
      </c>
      <c r="C50" s="53" t="s">
        <v>268</v>
      </c>
      <c r="D50" s="42"/>
      <c r="E50" s="43"/>
    </row>
    <row r="51" spans="1:5" ht="12.75" hidden="1">
      <c r="A51" s="46" t="s">
        <v>30</v>
      </c>
      <c r="B51" s="49">
        <v>4410</v>
      </c>
      <c r="C51" s="50" t="s">
        <v>6</v>
      </c>
      <c r="D51" s="51"/>
      <c r="E51" s="52"/>
    </row>
    <row r="52" spans="1:5" ht="12.75" hidden="1">
      <c r="A52" s="46" t="s">
        <v>30</v>
      </c>
      <c r="B52" s="49">
        <v>4420</v>
      </c>
      <c r="C52" s="50" t="s">
        <v>7</v>
      </c>
      <c r="D52" s="51"/>
      <c r="E52" s="52"/>
    </row>
    <row r="53" spans="1:5" ht="12.75" hidden="1">
      <c r="A53" s="46" t="s">
        <v>30</v>
      </c>
      <c r="B53" s="49">
        <v>4430</v>
      </c>
      <c r="C53" s="53" t="s">
        <v>8</v>
      </c>
      <c r="D53" s="42"/>
      <c r="E53" s="43"/>
    </row>
    <row r="54" spans="1:5" ht="12.75" hidden="1">
      <c r="A54" s="46" t="s">
        <v>30</v>
      </c>
      <c r="B54" s="49">
        <v>4440</v>
      </c>
      <c r="C54" s="50" t="s">
        <v>26</v>
      </c>
      <c r="D54" s="51"/>
      <c r="E54" s="52"/>
    </row>
    <row r="55" spans="1:5" ht="12.75" hidden="1">
      <c r="A55" s="46" t="s">
        <v>30</v>
      </c>
      <c r="B55" s="49">
        <v>4520</v>
      </c>
      <c r="C55" s="94" t="s">
        <v>306</v>
      </c>
      <c r="D55" s="51"/>
      <c r="E55" s="52"/>
    </row>
    <row r="56" spans="1:5" ht="12.75" hidden="1">
      <c r="A56" s="46" t="s">
        <v>30</v>
      </c>
      <c r="B56" s="49">
        <v>4580</v>
      </c>
      <c r="C56" s="50" t="s">
        <v>27</v>
      </c>
      <c r="D56" s="51"/>
      <c r="E56" s="52"/>
    </row>
    <row r="57" spans="1:5" ht="22.5" hidden="1">
      <c r="A57" s="46" t="s">
        <v>30</v>
      </c>
      <c r="B57" s="49">
        <v>4700</v>
      </c>
      <c r="C57" s="54" t="s">
        <v>269</v>
      </c>
      <c r="D57" s="51"/>
      <c r="E57" s="52"/>
    </row>
    <row r="58" spans="1:5" ht="24" hidden="1">
      <c r="A58" s="39" t="s">
        <v>30</v>
      </c>
      <c r="B58" s="64">
        <v>4740</v>
      </c>
      <c r="C58" s="55" t="s">
        <v>282</v>
      </c>
      <c r="D58" s="42"/>
      <c r="E58" s="43"/>
    </row>
    <row r="59" spans="1:5" ht="12.75" hidden="1">
      <c r="A59" s="46" t="s">
        <v>30</v>
      </c>
      <c r="B59" s="49">
        <v>4750</v>
      </c>
      <c r="C59" s="55" t="s">
        <v>270</v>
      </c>
      <c r="D59" s="42"/>
      <c r="E59" s="43"/>
    </row>
    <row r="60" spans="1:5" ht="12.75" hidden="1">
      <c r="A60" s="46" t="s">
        <v>30</v>
      </c>
      <c r="B60" s="49">
        <v>4810</v>
      </c>
      <c r="C60" s="50" t="s">
        <v>11</v>
      </c>
      <c r="D60" s="51"/>
      <c r="E60" s="52"/>
    </row>
    <row r="61" spans="1:5" ht="12.75" hidden="1">
      <c r="A61" s="46" t="s">
        <v>30</v>
      </c>
      <c r="B61" s="49">
        <v>6050</v>
      </c>
      <c r="C61" s="50" t="s">
        <v>28</v>
      </c>
      <c r="D61" s="51"/>
      <c r="E61" s="52"/>
    </row>
    <row r="62" spans="1:5" ht="12.75" hidden="1">
      <c r="A62" s="46" t="s">
        <v>30</v>
      </c>
      <c r="B62" s="49">
        <v>6058</v>
      </c>
      <c r="C62" s="50" t="s">
        <v>283</v>
      </c>
      <c r="D62" s="51"/>
      <c r="E62" s="52"/>
    </row>
    <row r="63" spans="1:5" ht="12.75" hidden="1">
      <c r="A63" s="46" t="s">
        <v>30</v>
      </c>
      <c r="B63" s="49">
        <v>6059</v>
      </c>
      <c r="C63" s="50" t="s">
        <v>28</v>
      </c>
      <c r="D63" s="51"/>
      <c r="E63" s="52"/>
    </row>
    <row r="64" spans="1:5" ht="12.75" hidden="1">
      <c r="A64" s="46" t="s">
        <v>30</v>
      </c>
      <c r="B64" s="49">
        <v>6060</v>
      </c>
      <c r="C64" s="50" t="s">
        <v>29</v>
      </c>
      <c r="D64" s="51"/>
      <c r="E64" s="52"/>
    </row>
    <row r="65" spans="1:5" ht="12.75" hidden="1">
      <c r="A65" s="46" t="s">
        <v>30</v>
      </c>
      <c r="B65" s="49">
        <v>6130</v>
      </c>
      <c r="C65" s="50" t="s">
        <v>284</v>
      </c>
      <c r="D65" s="51"/>
      <c r="E65" s="52"/>
    </row>
    <row r="66" spans="1:5" ht="36" hidden="1">
      <c r="A66" s="39" t="s">
        <v>30</v>
      </c>
      <c r="B66" s="40">
        <v>6210</v>
      </c>
      <c r="C66" s="41" t="s">
        <v>331</v>
      </c>
      <c r="D66" s="42"/>
      <c r="E66" s="43"/>
    </row>
    <row r="67" spans="1:5" ht="36" hidden="1">
      <c r="A67" s="39" t="s">
        <v>30</v>
      </c>
      <c r="B67" s="40">
        <v>6230</v>
      </c>
      <c r="C67" s="41" t="s">
        <v>307</v>
      </c>
      <c r="D67" s="42"/>
      <c r="E67" s="43"/>
    </row>
    <row r="68" spans="1:5" ht="36" hidden="1">
      <c r="A68" s="39" t="s">
        <v>30</v>
      </c>
      <c r="B68" s="40">
        <v>6300</v>
      </c>
      <c r="C68" s="41" t="s">
        <v>125</v>
      </c>
      <c r="D68" s="42"/>
      <c r="E68" s="43"/>
    </row>
    <row r="69" spans="1:5" ht="36" hidden="1">
      <c r="A69" s="39" t="s">
        <v>30</v>
      </c>
      <c r="B69" s="40">
        <v>6610</v>
      </c>
      <c r="C69" s="41" t="s">
        <v>285</v>
      </c>
      <c r="D69" s="42"/>
      <c r="E69" s="43"/>
    </row>
    <row r="70" spans="1:5" ht="36" hidden="1">
      <c r="A70" s="39" t="s">
        <v>30</v>
      </c>
      <c r="B70" s="40">
        <v>6620</v>
      </c>
      <c r="C70" s="41" t="s">
        <v>286</v>
      </c>
      <c r="D70" s="42"/>
      <c r="E70" s="43"/>
    </row>
    <row r="71" spans="1:5" ht="48" hidden="1">
      <c r="A71" s="39" t="s">
        <v>30</v>
      </c>
      <c r="B71" s="40">
        <v>6630</v>
      </c>
      <c r="C71" s="41" t="s">
        <v>287</v>
      </c>
      <c r="D71" s="42"/>
      <c r="E71" s="43"/>
    </row>
    <row r="72" spans="1:5" ht="12.75" hidden="1">
      <c r="A72" s="46" t="s">
        <v>30</v>
      </c>
      <c r="B72" s="49">
        <v>8550</v>
      </c>
      <c r="C72" s="50" t="s">
        <v>41</v>
      </c>
      <c r="D72" s="51"/>
      <c r="E72" s="52"/>
    </row>
    <row r="73" spans="1:5" ht="18">
      <c r="A73" s="56"/>
      <c r="B73" s="56"/>
      <c r="C73" s="57" t="s">
        <v>12</v>
      </c>
      <c r="D73" s="58">
        <f>SUM(D13:D72)</f>
        <v>9600</v>
      </c>
      <c r="E73" s="58">
        <f>SUM(E13:E72)</f>
        <v>0</v>
      </c>
    </row>
  </sheetData>
  <sheetProtection/>
  <mergeCells count="1">
    <mergeCell ref="D10:E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I77"/>
  <sheetViews>
    <sheetView view="pageBreakPreview" zoomScaleSheetLayoutView="100" zoomScalePageLayoutView="0" workbookViewId="0" topLeftCell="A3">
      <selection activeCell="C6" sqref="C6"/>
    </sheetView>
  </sheetViews>
  <sheetFormatPr defaultColWidth="9.00390625" defaultRowHeight="12.75"/>
  <cols>
    <col min="1" max="1" width="3.875" style="60" customWidth="1"/>
    <col min="2" max="2" width="5.25390625" style="60" customWidth="1"/>
    <col min="3" max="3" width="51.375" style="60" customWidth="1"/>
    <col min="4" max="4" width="11.125" style="60" customWidth="1"/>
    <col min="5" max="5" width="10.75390625" style="60" customWidth="1"/>
    <col min="6" max="6" width="11.125" style="60" hidden="1" customWidth="1"/>
    <col min="7" max="7" width="10.75390625" style="60" hidden="1" customWidth="1"/>
    <col min="8" max="8" width="3.375" style="60" customWidth="1"/>
    <col min="9" max="9" width="2.875" style="60" customWidth="1"/>
    <col min="10" max="10" width="3.875" style="60" customWidth="1"/>
    <col min="11" max="16384" width="9.125" style="60" customWidth="1"/>
  </cols>
  <sheetData>
    <row r="1" s="26" customFormat="1" ht="12.75" hidden="1"/>
    <row r="2" s="26" customFormat="1" ht="12.75">
      <c r="D2" s="34" t="str">
        <f>'010.01008'!D2</f>
        <v>Zał. Nr 2d</v>
      </c>
    </row>
    <row r="3" spans="1:3" s="36" customFormat="1" ht="27.75" customHeight="1">
      <c r="A3" s="35" t="str">
        <f>'010.01008'!A3</f>
        <v>Plan wydatków budżetu na 2014 r.</v>
      </c>
      <c r="B3" s="35"/>
      <c r="C3" s="35"/>
    </row>
    <row r="4" spans="4:5" s="36" customFormat="1" ht="12.75">
      <c r="D4" s="37" t="s">
        <v>135</v>
      </c>
      <c r="E4" s="36">
        <f>'852,85206'!E4+1</f>
        <v>44</v>
      </c>
    </row>
    <row r="5" spans="3:5" s="36" customFormat="1" ht="11.25" customHeight="1" hidden="1">
      <c r="C5" s="18"/>
      <c r="E5" s="36" t="s">
        <v>16</v>
      </c>
    </row>
    <row r="7" spans="1:3" s="36" customFormat="1" ht="12.75">
      <c r="A7" s="18" t="s">
        <v>0</v>
      </c>
      <c r="B7" s="18"/>
      <c r="C7" s="36" t="s">
        <v>83</v>
      </c>
    </row>
    <row r="9" spans="1:3" s="36" customFormat="1" ht="12.75">
      <c r="A9" s="18" t="s">
        <v>1</v>
      </c>
      <c r="B9" s="18"/>
      <c r="C9" s="36" t="s">
        <v>264</v>
      </c>
    </row>
    <row r="10" spans="4:7" s="36" customFormat="1" ht="12.75">
      <c r="D10" s="339" t="s">
        <v>15</v>
      </c>
      <c r="E10" s="339"/>
      <c r="F10" s="338" t="s">
        <v>332</v>
      </c>
      <c r="G10" s="338"/>
    </row>
    <row r="11" spans="4:7" s="36" customFormat="1" ht="12.75">
      <c r="D11" s="18" t="s">
        <v>13</v>
      </c>
      <c r="E11" s="97" t="s">
        <v>14</v>
      </c>
      <c r="F11" s="36" t="s">
        <v>13</v>
      </c>
      <c r="G11" s="38" t="s">
        <v>14</v>
      </c>
    </row>
    <row r="13" spans="1:7" s="45" customFormat="1" ht="37.5" customHeight="1" hidden="1">
      <c r="A13" s="39" t="s">
        <v>30</v>
      </c>
      <c r="B13" s="40">
        <v>2310</v>
      </c>
      <c r="C13" s="41" t="s">
        <v>31</v>
      </c>
      <c r="D13" s="42"/>
      <c r="E13" s="43"/>
      <c r="F13" s="42"/>
      <c r="G13" s="43"/>
    </row>
    <row r="14" spans="1:7" s="45" customFormat="1" ht="37.5" customHeight="1" hidden="1">
      <c r="A14" s="39" t="s">
        <v>30</v>
      </c>
      <c r="B14" s="40">
        <v>2320</v>
      </c>
      <c r="C14" s="41" t="s">
        <v>278</v>
      </c>
      <c r="D14" s="42"/>
      <c r="E14" s="43"/>
      <c r="F14" s="42"/>
      <c r="G14" s="43"/>
    </row>
    <row r="15" spans="1:7" s="45" customFormat="1" ht="37.5" customHeight="1" hidden="1">
      <c r="A15" s="39" t="s">
        <v>30</v>
      </c>
      <c r="B15" s="40">
        <v>2330</v>
      </c>
      <c r="C15" s="41" t="s">
        <v>279</v>
      </c>
      <c r="D15" s="42"/>
      <c r="E15" s="43"/>
      <c r="F15" s="42"/>
      <c r="G15" s="43"/>
    </row>
    <row r="16" spans="1:7" s="45" customFormat="1" ht="12.75" customHeight="1" hidden="1">
      <c r="A16" s="46" t="s">
        <v>30</v>
      </c>
      <c r="B16" s="40">
        <v>2480</v>
      </c>
      <c r="C16" s="41" t="s">
        <v>124</v>
      </c>
      <c r="D16" s="42"/>
      <c r="E16" s="43"/>
      <c r="F16" s="42"/>
      <c r="G16" s="43"/>
    </row>
    <row r="17" spans="1:7" s="45" customFormat="1" ht="12.75" customHeight="1" hidden="1">
      <c r="A17" s="46" t="s">
        <v>30</v>
      </c>
      <c r="B17" s="40">
        <v>2560</v>
      </c>
      <c r="C17" s="41" t="s">
        <v>277</v>
      </c>
      <c r="D17" s="42"/>
      <c r="E17" s="43"/>
      <c r="F17" s="42"/>
      <c r="G17" s="43"/>
    </row>
    <row r="18" spans="1:7" s="45" customFormat="1" ht="12.75" customHeight="1" hidden="1">
      <c r="A18" s="46" t="s">
        <v>30</v>
      </c>
      <c r="B18" s="47">
        <v>2650</v>
      </c>
      <c r="C18" s="41" t="s">
        <v>35</v>
      </c>
      <c r="D18" s="42"/>
      <c r="E18" s="43"/>
      <c r="F18" s="42"/>
      <c r="G18" s="43"/>
    </row>
    <row r="19" spans="1:7" s="45" customFormat="1" ht="22.5" customHeight="1" hidden="1">
      <c r="A19" s="46" t="s">
        <v>30</v>
      </c>
      <c r="B19" s="40">
        <v>2710</v>
      </c>
      <c r="C19" s="41" t="s">
        <v>42</v>
      </c>
      <c r="D19" s="42"/>
      <c r="E19" s="43"/>
      <c r="F19" s="42"/>
      <c r="G19" s="43"/>
    </row>
    <row r="20" spans="1:7" s="45" customFormat="1" ht="25.5" customHeight="1" hidden="1">
      <c r="A20" s="39" t="s">
        <v>30</v>
      </c>
      <c r="B20" s="40">
        <v>2820</v>
      </c>
      <c r="C20" s="48" t="s">
        <v>280</v>
      </c>
      <c r="D20" s="42"/>
      <c r="E20" s="43"/>
      <c r="F20" s="42"/>
      <c r="G20" s="43"/>
    </row>
    <row r="21" spans="1:7" s="45" customFormat="1" ht="37.5" customHeight="1" hidden="1">
      <c r="A21" s="39" t="s">
        <v>30</v>
      </c>
      <c r="B21" s="40">
        <v>2830</v>
      </c>
      <c r="C21" s="48" t="s">
        <v>18</v>
      </c>
      <c r="D21" s="42"/>
      <c r="E21" s="43"/>
      <c r="F21" s="42"/>
      <c r="G21" s="43"/>
    </row>
    <row r="22" spans="1:7" s="45" customFormat="1" ht="12.75" customHeight="1" hidden="1">
      <c r="A22" s="46" t="s">
        <v>30</v>
      </c>
      <c r="B22" s="47">
        <v>2850</v>
      </c>
      <c r="C22" s="48" t="s">
        <v>33</v>
      </c>
      <c r="D22" s="42"/>
      <c r="E22" s="43"/>
      <c r="F22" s="42"/>
      <c r="G22" s="43"/>
    </row>
    <row r="23" spans="1:7" s="45" customFormat="1" ht="12.75" customHeight="1">
      <c r="A23" s="46" t="s">
        <v>30</v>
      </c>
      <c r="B23" s="47">
        <v>2910</v>
      </c>
      <c r="C23" s="48" t="s">
        <v>510</v>
      </c>
      <c r="D23" s="42">
        <v>22000</v>
      </c>
      <c r="E23" s="43"/>
      <c r="F23" s="42"/>
      <c r="G23" s="43"/>
    </row>
    <row r="24" spans="1:7" s="36" customFormat="1" ht="12.75" customHeight="1" hidden="1">
      <c r="A24" s="46" t="s">
        <v>30</v>
      </c>
      <c r="B24" s="49">
        <v>3020</v>
      </c>
      <c r="C24" s="50" t="s">
        <v>38</v>
      </c>
      <c r="D24" s="51"/>
      <c r="E24" s="52"/>
      <c r="F24" s="51"/>
      <c r="G24" s="52"/>
    </row>
    <row r="25" spans="1:7" s="36" customFormat="1" ht="12.75" customHeight="1" hidden="1">
      <c r="A25" s="46" t="s">
        <v>30</v>
      </c>
      <c r="B25" s="49">
        <v>3030</v>
      </c>
      <c r="C25" s="50" t="s">
        <v>5</v>
      </c>
      <c r="D25" s="51"/>
      <c r="E25" s="52"/>
      <c r="F25" s="51"/>
      <c r="G25" s="52"/>
    </row>
    <row r="26" spans="1:7" s="36" customFormat="1" ht="12.75" customHeight="1">
      <c r="A26" s="46" t="s">
        <v>30</v>
      </c>
      <c r="B26" s="49">
        <v>3110</v>
      </c>
      <c r="C26" s="50" t="s">
        <v>4</v>
      </c>
      <c r="D26" s="51">
        <v>1158030</v>
      </c>
      <c r="E26" s="52">
        <f>D26</f>
        <v>1158030</v>
      </c>
      <c r="F26" s="51">
        <v>1276718</v>
      </c>
      <c r="G26" s="52">
        <f>F26</f>
        <v>1276718</v>
      </c>
    </row>
    <row r="27" spans="1:7" s="36" customFormat="1" ht="12.75" customHeight="1" hidden="1">
      <c r="A27" s="46" t="s">
        <v>30</v>
      </c>
      <c r="B27" s="49">
        <v>3240</v>
      </c>
      <c r="C27" s="50" t="s">
        <v>39</v>
      </c>
      <c r="D27" s="51"/>
      <c r="E27" s="52"/>
      <c r="F27" s="51"/>
      <c r="G27" s="52"/>
    </row>
    <row r="28" spans="1:7" s="36" customFormat="1" ht="12.75" customHeight="1" hidden="1">
      <c r="A28" s="46" t="s">
        <v>30</v>
      </c>
      <c r="B28" s="49">
        <v>3260</v>
      </c>
      <c r="C28" s="50" t="s">
        <v>305</v>
      </c>
      <c r="D28" s="51"/>
      <c r="E28" s="52"/>
      <c r="F28" s="51"/>
      <c r="G28" s="52"/>
    </row>
    <row r="29" spans="1:7" s="36" customFormat="1" ht="12.75" customHeight="1">
      <c r="A29" s="46" t="s">
        <v>30</v>
      </c>
      <c r="B29" s="49">
        <v>4010</v>
      </c>
      <c r="C29" s="50" t="s">
        <v>2</v>
      </c>
      <c r="D29" s="51">
        <v>27645</v>
      </c>
      <c r="E29" s="52">
        <f>D29</f>
        <v>27645</v>
      </c>
      <c r="F29" s="51">
        <v>32611</v>
      </c>
      <c r="G29" s="52">
        <f>F29</f>
        <v>32611</v>
      </c>
    </row>
    <row r="30" spans="1:7" s="36" customFormat="1" ht="12.75" customHeight="1" hidden="1">
      <c r="A30" s="46" t="s">
        <v>30</v>
      </c>
      <c r="B30" s="49">
        <v>4040</v>
      </c>
      <c r="C30" s="50" t="s">
        <v>3</v>
      </c>
      <c r="D30" s="51"/>
      <c r="E30" s="52">
        <f>D30</f>
        <v>0</v>
      </c>
      <c r="F30" s="51">
        <v>1033</v>
      </c>
      <c r="G30" s="52">
        <f>F30</f>
        <v>1033</v>
      </c>
    </row>
    <row r="31" spans="1:9" s="36" customFormat="1" ht="12.75" customHeight="1">
      <c r="A31" s="46" t="s">
        <v>30</v>
      </c>
      <c r="B31" s="49">
        <v>4110</v>
      </c>
      <c r="C31" s="50" t="s">
        <v>9</v>
      </c>
      <c r="D31" s="51">
        <v>35307</v>
      </c>
      <c r="E31" s="52">
        <f>D31</f>
        <v>35307</v>
      </c>
      <c r="F31" s="51">
        <v>24675</v>
      </c>
      <c r="G31" s="52">
        <f>F31</f>
        <v>24675</v>
      </c>
      <c r="I31"/>
    </row>
    <row r="32" spans="1:7" s="36" customFormat="1" ht="12.75" customHeight="1">
      <c r="A32" s="46" t="s">
        <v>30</v>
      </c>
      <c r="B32" s="49">
        <v>4120</v>
      </c>
      <c r="C32" s="50" t="s">
        <v>10</v>
      </c>
      <c r="D32" s="51">
        <v>677</v>
      </c>
      <c r="E32" s="52">
        <f>D32</f>
        <v>677</v>
      </c>
      <c r="F32" s="51">
        <v>867</v>
      </c>
      <c r="G32" s="52">
        <f>F32</f>
        <v>867</v>
      </c>
    </row>
    <row r="33" spans="1:7" s="36" customFormat="1" ht="12.75" customHeight="1" hidden="1">
      <c r="A33" s="46" t="s">
        <v>30</v>
      </c>
      <c r="B33" s="49">
        <v>4130</v>
      </c>
      <c r="C33" s="50" t="s">
        <v>19</v>
      </c>
      <c r="D33" s="51"/>
      <c r="E33" s="52"/>
      <c r="F33" s="51"/>
      <c r="G33" s="52"/>
    </row>
    <row r="34" spans="1:7" s="36" customFormat="1" ht="12.75" customHeight="1" hidden="1">
      <c r="A34" s="46" t="s">
        <v>30</v>
      </c>
      <c r="B34" s="49">
        <v>4140</v>
      </c>
      <c r="C34" s="50" t="s">
        <v>32</v>
      </c>
      <c r="D34" s="51"/>
      <c r="E34" s="52"/>
      <c r="F34" s="51"/>
      <c r="G34" s="52"/>
    </row>
    <row r="35" spans="1:7" s="36" customFormat="1" ht="12.75" customHeight="1" hidden="1">
      <c r="A35" s="46" t="s">
        <v>30</v>
      </c>
      <c r="B35" s="49">
        <v>4170</v>
      </c>
      <c r="C35" s="50" t="s">
        <v>36</v>
      </c>
      <c r="D35" s="51"/>
      <c r="E35" s="52"/>
      <c r="F35" s="51"/>
      <c r="G35" s="52"/>
    </row>
    <row r="36" spans="1:7" s="36" customFormat="1" ht="12.75" customHeight="1">
      <c r="A36" s="46" t="s">
        <v>30</v>
      </c>
      <c r="B36" s="49">
        <v>4210</v>
      </c>
      <c r="C36" s="50" t="s">
        <v>20</v>
      </c>
      <c r="D36" s="51">
        <v>700</v>
      </c>
      <c r="E36" s="52">
        <f>D36</f>
        <v>700</v>
      </c>
      <c r="F36" s="51"/>
      <c r="G36" s="52"/>
    </row>
    <row r="37" spans="1:7" s="36" customFormat="1" ht="12.75" customHeight="1" hidden="1">
      <c r="A37" s="46" t="s">
        <v>30</v>
      </c>
      <c r="B37" s="49">
        <v>4220</v>
      </c>
      <c r="C37" s="50" t="s">
        <v>21</v>
      </c>
      <c r="D37" s="51"/>
      <c r="E37" s="52"/>
      <c r="F37" s="51"/>
      <c r="G37" s="52"/>
    </row>
    <row r="38" spans="1:7" s="36" customFormat="1" ht="12.75" customHeight="1" hidden="1">
      <c r="A38" s="46" t="s">
        <v>30</v>
      </c>
      <c r="B38" s="49">
        <v>4240</v>
      </c>
      <c r="C38" s="50" t="s">
        <v>22</v>
      </c>
      <c r="D38" s="51"/>
      <c r="E38" s="52"/>
      <c r="F38" s="51"/>
      <c r="G38" s="52"/>
    </row>
    <row r="39" spans="1:7" s="36" customFormat="1" ht="12.75" customHeight="1" hidden="1">
      <c r="A39" s="46" t="s">
        <v>30</v>
      </c>
      <c r="B39" s="49">
        <v>4260</v>
      </c>
      <c r="C39" s="50" t="s">
        <v>23</v>
      </c>
      <c r="D39" s="51"/>
      <c r="E39" s="52"/>
      <c r="F39" s="51"/>
      <c r="G39" s="52"/>
    </row>
    <row r="40" spans="1:7" s="36" customFormat="1" ht="12.75" customHeight="1" hidden="1">
      <c r="A40" s="46" t="s">
        <v>30</v>
      </c>
      <c r="B40" s="49">
        <v>4270</v>
      </c>
      <c r="C40" s="50" t="s">
        <v>24</v>
      </c>
      <c r="D40" s="51"/>
      <c r="E40" s="52"/>
      <c r="F40" s="51"/>
      <c r="G40" s="52"/>
    </row>
    <row r="41" spans="1:7" s="36" customFormat="1" ht="12.75" customHeight="1" hidden="1">
      <c r="A41" s="46" t="s">
        <v>30</v>
      </c>
      <c r="B41" s="49">
        <v>4280</v>
      </c>
      <c r="C41" s="50" t="s">
        <v>281</v>
      </c>
      <c r="D41" s="51"/>
      <c r="E41" s="52"/>
      <c r="F41" s="51"/>
      <c r="G41" s="52"/>
    </row>
    <row r="42" spans="1:7" s="45" customFormat="1" ht="12.75" customHeight="1">
      <c r="A42" s="46" t="s">
        <v>30</v>
      </c>
      <c r="B42" s="49">
        <v>4300</v>
      </c>
      <c r="C42" s="53" t="s">
        <v>25</v>
      </c>
      <c r="D42" s="42">
        <v>2200</v>
      </c>
      <c r="E42" s="52">
        <f>D42</f>
        <v>2200</v>
      </c>
      <c r="F42" s="42"/>
      <c r="G42" s="52"/>
    </row>
    <row r="43" spans="1:7" s="45" customFormat="1" ht="12.75" customHeight="1" hidden="1">
      <c r="A43" s="46" t="s">
        <v>30</v>
      </c>
      <c r="B43" s="49">
        <v>4308</v>
      </c>
      <c r="C43" s="53" t="s">
        <v>25</v>
      </c>
      <c r="D43" s="42"/>
      <c r="E43" s="52"/>
      <c r="F43" s="42"/>
      <c r="G43" s="52"/>
    </row>
    <row r="44" spans="1:7" s="45" customFormat="1" ht="12.75" customHeight="1" hidden="1">
      <c r="A44" s="46" t="s">
        <v>30</v>
      </c>
      <c r="B44" s="49">
        <v>4309</v>
      </c>
      <c r="C44" s="53" t="s">
        <v>25</v>
      </c>
      <c r="D44" s="42"/>
      <c r="E44" s="52"/>
      <c r="F44" s="42"/>
      <c r="G44" s="52"/>
    </row>
    <row r="45" spans="1:7" s="45" customFormat="1" ht="12.75" customHeight="1" hidden="1">
      <c r="A45" s="46" t="s">
        <v>30</v>
      </c>
      <c r="B45" s="49">
        <v>4330</v>
      </c>
      <c r="C45" s="53" t="s">
        <v>317</v>
      </c>
      <c r="D45" s="42"/>
      <c r="E45" s="52"/>
      <c r="F45" s="42"/>
      <c r="G45" s="52"/>
    </row>
    <row r="46" spans="1:7" s="45" customFormat="1" ht="12.75" customHeight="1" hidden="1">
      <c r="A46" s="46" t="s">
        <v>30</v>
      </c>
      <c r="B46" s="49">
        <v>4350</v>
      </c>
      <c r="C46" s="53" t="s">
        <v>40</v>
      </c>
      <c r="D46" s="42"/>
      <c r="E46" s="52"/>
      <c r="F46" s="42"/>
      <c r="G46" s="52"/>
    </row>
    <row r="47" spans="1:7" s="45" customFormat="1" ht="12.75" customHeight="1" hidden="1">
      <c r="A47" s="46" t="s">
        <v>30</v>
      </c>
      <c r="B47" s="49">
        <v>4360</v>
      </c>
      <c r="C47" s="53" t="s">
        <v>265</v>
      </c>
      <c r="D47" s="42"/>
      <c r="E47" s="52"/>
      <c r="F47" s="42"/>
      <c r="G47" s="52"/>
    </row>
    <row r="48" spans="1:7" s="45" customFormat="1" ht="12.75" customHeight="1" hidden="1">
      <c r="A48" s="46" t="s">
        <v>30</v>
      </c>
      <c r="B48" s="49">
        <v>4370</v>
      </c>
      <c r="C48" s="53" t="s">
        <v>266</v>
      </c>
      <c r="D48" s="42"/>
      <c r="E48" s="52"/>
      <c r="F48" s="42"/>
      <c r="G48" s="52"/>
    </row>
    <row r="49" spans="1:7" s="45" customFormat="1" ht="12.75" customHeight="1" hidden="1">
      <c r="A49" s="46" t="s">
        <v>30</v>
      </c>
      <c r="B49" s="49">
        <v>4390</v>
      </c>
      <c r="C49" s="53" t="s">
        <v>267</v>
      </c>
      <c r="D49" s="42"/>
      <c r="E49" s="52"/>
      <c r="F49" s="42"/>
      <c r="G49" s="52"/>
    </row>
    <row r="50" spans="1:7" s="45" customFormat="1" ht="12.75" customHeight="1" hidden="1">
      <c r="A50" s="46" t="s">
        <v>30</v>
      </c>
      <c r="B50" s="49">
        <v>4400</v>
      </c>
      <c r="C50" s="53" t="s">
        <v>268</v>
      </c>
      <c r="D50" s="42"/>
      <c r="E50" s="52"/>
      <c r="F50" s="42"/>
      <c r="G50" s="52"/>
    </row>
    <row r="51" spans="1:7" s="36" customFormat="1" ht="12.75" customHeight="1" hidden="1">
      <c r="A51" s="46" t="s">
        <v>30</v>
      </c>
      <c r="B51" s="49">
        <v>4410</v>
      </c>
      <c r="C51" s="50" t="s">
        <v>6</v>
      </c>
      <c r="D51" s="51"/>
      <c r="E51" s="52"/>
      <c r="F51" s="51"/>
      <c r="G51" s="52"/>
    </row>
    <row r="52" spans="1:7" s="36" customFormat="1" ht="12.75" customHeight="1" hidden="1">
      <c r="A52" s="46" t="s">
        <v>30</v>
      </c>
      <c r="B52" s="49">
        <v>4420</v>
      </c>
      <c r="C52" s="50" t="s">
        <v>7</v>
      </c>
      <c r="D52" s="51"/>
      <c r="E52" s="52"/>
      <c r="F52" s="51"/>
      <c r="G52" s="52"/>
    </row>
    <row r="53" spans="1:7" s="45" customFormat="1" ht="12.75" customHeight="1">
      <c r="A53" s="46" t="s">
        <v>30</v>
      </c>
      <c r="B53" s="49">
        <v>4430</v>
      </c>
      <c r="C53" s="53" t="s">
        <v>8</v>
      </c>
      <c r="D53" s="42">
        <v>607</v>
      </c>
      <c r="E53" s="52">
        <f>D53</f>
        <v>607</v>
      </c>
      <c r="F53" s="42"/>
      <c r="G53" s="52"/>
    </row>
    <row r="54" spans="1:7" s="36" customFormat="1" ht="12.75" customHeight="1" hidden="1">
      <c r="A54" s="46" t="s">
        <v>30</v>
      </c>
      <c r="B54" s="49">
        <v>4440</v>
      </c>
      <c r="C54" s="50" t="s">
        <v>26</v>
      </c>
      <c r="D54" s="51"/>
      <c r="E54" s="52"/>
      <c r="F54" s="51"/>
      <c r="G54" s="52"/>
    </row>
    <row r="55" spans="1:7" s="36" customFormat="1" ht="12.75" customHeight="1" hidden="1">
      <c r="A55" s="46" t="s">
        <v>30</v>
      </c>
      <c r="B55" s="49">
        <v>4520</v>
      </c>
      <c r="C55" s="94" t="s">
        <v>306</v>
      </c>
      <c r="D55" s="51"/>
      <c r="E55" s="52"/>
      <c r="F55" s="51"/>
      <c r="G55" s="52"/>
    </row>
    <row r="56" spans="1:7" s="36" customFormat="1" ht="12.75" customHeight="1">
      <c r="A56" s="46" t="s">
        <v>30</v>
      </c>
      <c r="B56" s="49">
        <v>4580</v>
      </c>
      <c r="C56" s="50" t="s">
        <v>27</v>
      </c>
      <c r="D56" s="51">
        <v>4400</v>
      </c>
      <c r="E56" s="52"/>
      <c r="F56" s="51"/>
      <c r="G56" s="52"/>
    </row>
    <row r="57" spans="1:7" s="36" customFormat="1" ht="12.75" customHeight="1" hidden="1">
      <c r="A57" s="46" t="s">
        <v>30</v>
      </c>
      <c r="B57" s="49">
        <v>4700</v>
      </c>
      <c r="C57" s="54" t="s">
        <v>269</v>
      </c>
      <c r="D57" s="51"/>
      <c r="E57" s="52"/>
      <c r="F57" s="51"/>
      <c r="G57" s="52"/>
    </row>
    <row r="58" spans="1:7" s="45" customFormat="1" ht="24.75" customHeight="1" hidden="1">
      <c r="A58" s="39" t="s">
        <v>30</v>
      </c>
      <c r="B58" s="64">
        <v>4740</v>
      </c>
      <c r="C58" s="55" t="s">
        <v>282</v>
      </c>
      <c r="D58" s="42"/>
      <c r="E58" s="52"/>
      <c r="F58" s="42"/>
      <c r="G58" s="52"/>
    </row>
    <row r="59" spans="1:7" s="45" customFormat="1" ht="12.75" customHeight="1" hidden="1">
      <c r="A59" s="46" t="s">
        <v>30</v>
      </c>
      <c r="B59" s="49">
        <v>4750</v>
      </c>
      <c r="C59" s="55" t="s">
        <v>270</v>
      </c>
      <c r="D59" s="42"/>
      <c r="E59" s="52"/>
      <c r="F59" s="42"/>
      <c r="G59" s="52"/>
    </row>
    <row r="60" spans="1:7" s="36" customFormat="1" ht="12.75" customHeight="1" hidden="1">
      <c r="A60" s="46" t="s">
        <v>30</v>
      </c>
      <c r="B60" s="49">
        <v>4810</v>
      </c>
      <c r="C60" s="50" t="s">
        <v>11</v>
      </c>
      <c r="D60" s="51"/>
      <c r="E60" s="52"/>
      <c r="F60" s="51"/>
      <c r="G60" s="52"/>
    </row>
    <row r="61" spans="1:7" s="36" customFormat="1" ht="12.75" customHeight="1" hidden="1">
      <c r="A61" s="46" t="s">
        <v>30</v>
      </c>
      <c r="B61" s="49">
        <v>6050</v>
      </c>
      <c r="C61" s="50" t="s">
        <v>28</v>
      </c>
      <c r="D61" s="51"/>
      <c r="E61" s="52"/>
      <c r="F61" s="51"/>
      <c r="G61" s="52"/>
    </row>
    <row r="62" spans="1:7" s="36" customFormat="1" ht="12.75" customHeight="1" hidden="1">
      <c r="A62" s="46" t="s">
        <v>30</v>
      </c>
      <c r="B62" s="49">
        <v>6058</v>
      </c>
      <c r="C62" s="50" t="s">
        <v>283</v>
      </c>
      <c r="D62" s="51"/>
      <c r="E62" s="52"/>
      <c r="F62" s="51"/>
      <c r="G62" s="52"/>
    </row>
    <row r="63" spans="1:7" s="36" customFormat="1" ht="12.75" customHeight="1" hidden="1">
      <c r="A63" s="46" t="s">
        <v>30</v>
      </c>
      <c r="B63" s="49">
        <v>6059</v>
      </c>
      <c r="C63" s="50" t="s">
        <v>28</v>
      </c>
      <c r="D63" s="51"/>
      <c r="E63" s="52"/>
      <c r="F63" s="51"/>
      <c r="G63" s="52"/>
    </row>
    <row r="64" spans="1:7" s="36" customFormat="1" ht="12.75" customHeight="1" hidden="1">
      <c r="A64" s="46" t="s">
        <v>30</v>
      </c>
      <c r="B64" s="49">
        <v>6060</v>
      </c>
      <c r="C64" s="50" t="s">
        <v>29</v>
      </c>
      <c r="D64" s="51"/>
      <c r="E64" s="52"/>
      <c r="F64" s="51"/>
      <c r="G64" s="52"/>
    </row>
    <row r="65" spans="1:7" s="36" customFormat="1" ht="12.75" customHeight="1" hidden="1">
      <c r="A65" s="46" t="s">
        <v>30</v>
      </c>
      <c r="B65" s="49">
        <v>6130</v>
      </c>
      <c r="C65" s="50" t="s">
        <v>284</v>
      </c>
      <c r="D65" s="51"/>
      <c r="E65" s="52"/>
      <c r="F65" s="51"/>
      <c r="G65" s="52"/>
    </row>
    <row r="66" spans="1:7" s="45" customFormat="1" ht="37.5" customHeight="1" hidden="1">
      <c r="A66" s="39" t="s">
        <v>30</v>
      </c>
      <c r="B66" s="40">
        <v>6210</v>
      </c>
      <c r="C66" s="41" t="s">
        <v>331</v>
      </c>
      <c r="D66" s="42"/>
      <c r="E66" s="43"/>
      <c r="F66" s="42"/>
      <c r="G66" s="43"/>
    </row>
    <row r="67" spans="1:7" s="45" customFormat="1" ht="37.5" customHeight="1" hidden="1">
      <c r="A67" s="39" t="s">
        <v>30</v>
      </c>
      <c r="B67" s="40">
        <v>6230</v>
      </c>
      <c r="C67" s="41" t="s">
        <v>307</v>
      </c>
      <c r="D67" s="42"/>
      <c r="E67" s="43"/>
      <c r="F67" s="42"/>
      <c r="G67" s="43"/>
    </row>
    <row r="68" spans="1:7" s="45" customFormat="1" ht="37.5" customHeight="1" hidden="1">
      <c r="A68" s="39" t="s">
        <v>30</v>
      </c>
      <c r="B68" s="40">
        <v>6300</v>
      </c>
      <c r="C68" s="41" t="s">
        <v>125</v>
      </c>
      <c r="D68" s="42"/>
      <c r="E68" s="43"/>
      <c r="F68" s="42"/>
      <c r="G68" s="43"/>
    </row>
    <row r="69" spans="1:7" s="45" customFormat="1" ht="37.5" customHeight="1" hidden="1">
      <c r="A69" s="39" t="s">
        <v>30</v>
      </c>
      <c r="B69" s="40">
        <v>6610</v>
      </c>
      <c r="C69" s="41" t="s">
        <v>285</v>
      </c>
      <c r="D69" s="42"/>
      <c r="E69" s="43"/>
      <c r="F69" s="42"/>
      <c r="G69" s="43"/>
    </row>
    <row r="70" spans="1:7" s="45" customFormat="1" ht="37.5" customHeight="1" hidden="1">
      <c r="A70" s="39" t="s">
        <v>30</v>
      </c>
      <c r="B70" s="40">
        <v>6620</v>
      </c>
      <c r="C70" s="41" t="s">
        <v>286</v>
      </c>
      <c r="D70" s="42"/>
      <c r="E70" s="43"/>
      <c r="F70" s="42"/>
      <c r="G70" s="43"/>
    </row>
    <row r="71" spans="1:7" s="45" customFormat="1" ht="37.5" customHeight="1" hidden="1">
      <c r="A71" s="39" t="s">
        <v>30</v>
      </c>
      <c r="B71" s="40">
        <v>6630</v>
      </c>
      <c r="C71" s="41" t="s">
        <v>287</v>
      </c>
      <c r="D71" s="42"/>
      <c r="E71" s="43"/>
      <c r="F71" s="42"/>
      <c r="G71" s="43"/>
    </row>
    <row r="72" spans="1:7" s="36" customFormat="1" ht="12.75" customHeight="1" hidden="1">
      <c r="A72" s="46" t="s">
        <v>30</v>
      </c>
      <c r="B72" s="49">
        <v>8550</v>
      </c>
      <c r="C72" s="50" t="s">
        <v>41</v>
      </c>
      <c r="D72" s="51"/>
      <c r="E72" s="52"/>
      <c r="F72" s="51"/>
      <c r="G72" s="52"/>
    </row>
    <row r="73" spans="1:7" ht="15" customHeight="1">
      <c r="A73" s="56"/>
      <c r="B73" s="56"/>
      <c r="C73" s="57" t="s">
        <v>12</v>
      </c>
      <c r="D73" s="58">
        <f>SUM(D13:D72)</f>
        <v>1251566</v>
      </c>
      <c r="E73" s="58">
        <f>SUM(E13:E72)</f>
        <v>1225166</v>
      </c>
      <c r="F73" s="58">
        <f>SUM(F13:F72)</f>
        <v>1335904</v>
      </c>
      <c r="G73" s="58">
        <f>SUM(G13:G72)</f>
        <v>1335904</v>
      </c>
    </row>
    <row r="74" ht="7.5" customHeight="1"/>
    <row r="75" ht="12.75">
      <c r="C75"/>
    </row>
    <row r="77" ht="12.75">
      <c r="F77" s="60">
        <v>19109</v>
      </c>
    </row>
  </sheetData>
  <sheetProtection/>
  <mergeCells count="2">
    <mergeCell ref="D10:E10"/>
    <mergeCell ref="F10:G10"/>
  </mergeCells>
  <printOptions/>
  <pageMargins left="0.75" right="0.75" top="1" bottom="1" header="0.5" footer="0.5"/>
  <pageSetup horizontalDpi="360" verticalDpi="360" orientation="portrait" paperSize="9" scale="58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G73"/>
  <sheetViews>
    <sheetView view="pageBreakPreview" zoomScaleSheetLayoutView="100" zoomScalePageLayoutView="0" workbookViewId="0" topLeftCell="A2">
      <selection activeCell="C6" sqref="C6"/>
    </sheetView>
  </sheetViews>
  <sheetFormatPr defaultColWidth="9.00390625" defaultRowHeight="12.75"/>
  <cols>
    <col min="1" max="1" width="3.875" style="60" customWidth="1"/>
    <col min="2" max="2" width="5.25390625" style="60" customWidth="1"/>
    <col min="3" max="3" width="51.375" style="60" customWidth="1"/>
    <col min="4" max="4" width="11.125" style="60" customWidth="1"/>
    <col min="5" max="5" width="10.75390625" style="60" customWidth="1"/>
    <col min="6" max="6" width="11.125" style="60" hidden="1" customWidth="1"/>
    <col min="7" max="7" width="10.75390625" style="60" hidden="1" customWidth="1"/>
    <col min="8" max="8" width="3.375" style="60" customWidth="1"/>
    <col min="9" max="9" width="2.875" style="60" customWidth="1"/>
    <col min="10" max="10" width="3.875" style="60" customWidth="1"/>
    <col min="11" max="16384" width="9.125" style="60" customWidth="1"/>
  </cols>
  <sheetData>
    <row r="1" s="26" customFormat="1" ht="12.75" hidden="1"/>
    <row r="2" s="26" customFormat="1" ht="12.75">
      <c r="D2" s="34" t="str">
        <f>'010.01008'!D2</f>
        <v>Zał. Nr 2d</v>
      </c>
    </row>
    <row r="3" spans="1:3" s="36" customFormat="1" ht="27.75" customHeight="1">
      <c r="A3" s="35" t="str">
        <f>'010.01008'!A3</f>
        <v>Plan wydatków budżetu na 2014 r.</v>
      </c>
      <c r="B3" s="35"/>
      <c r="C3" s="35"/>
    </row>
    <row r="4" spans="4:5" s="36" customFormat="1" ht="12.75">
      <c r="D4" s="37" t="s">
        <v>135</v>
      </c>
      <c r="E4" s="36">
        <f>'852,85212'!E4+1</f>
        <v>45</v>
      </c>
    </row>
    <row r="5" spans="3:5" s="36" customFormat="1" ht="11.25" customHeight="1" hidden="1">
      <c r="C5" s="18"/>
      <c r="E5" s="36" t="s">
        <v>16</v>
      </c>
    </row>
    <row r="7" spans="1:3" s="36" customFormat="1" ht="12.75">
      <c r="A7" s="18" t="s">
        <v>0</v>
      </c>
      <c r="B7" s="18"/>
      <c r="C7" s="36" t="s">
        <v>83</v>
      </c>
    </row>
    <row r="9" spans="1:3" s="36" customFormat="1" ht="12.75">
      <c r="A9" s="18" t="s">
        <v>1</v>
      </c>
      <c r="B9" s="18"/>
      <c r="C9" s="36" t="s">
        <v>84</v>
      </c>
    </row>
    <row r="10" spans="4:7" s="36" customFormat="1" ht="12.75">
      <c r="D10" s="339" t="s">
        <v>15</v>
      </c>
      <c r="E10" s="339"/>
      <c r="F10" s="338" t="s">
        <v>332</v>
      </c>
      <c r="G10" s="338"/>
    </row>
    <row r="11" spans="4:7" s="36" customFormat="1" ht="12.75">
      <c r="D11" s="18" t="s">
        <v>13</v>
      </c>
      <c r="E11" s="97" t="s">
        <v>14</v>
      </c>
      <c r="F11" s="36" t="s">
        <v>13</v>
      </c>
      <c r="G11" s="38" t="s">
        <v>14</v>
      </c>
    </row>
    <row r="13" spans="1:7" s="45" customFormat="1" ht="37.5" customHeight="1" hidden="1">
      <c r="A13" s="39" t="s">
        <v>30</v>
      </c>
      <c r="B13" s="40">
        <v>2310</v>
      </c>
      <c r="C13" s="41" t="s">
        <v>31</v>
      </c>
      <c r="D13" s="42"/>
      <c r="E13" s="43"/>
      <c r="F13" s="42"/>
      <c r="G13" s="43"/>
    </row>
    <row r="14" spans="1:7" s="45" customFormat="1" ht="37.5" customHeight="1" hidden="1">
      <c r="A14" s="39" t="s">
        <v>30</v>
      </c>
      <c r="B14" s="40">
        <v>2320</v>
      </c>
      <c r="C14" s="41" t="s">
        <v>278</v>
      </c>
      <c r="D14" s="42"/>
      <c r="E14" s="43"/>
      <c r="F14" s="42"/>
      <c r="G14" s="43"/>
    </row>
    <row r="15" spans="1:7" s="45" customFormat="1" ht="37.5" customHeight="1" hidden="1">
      <c r="A15" s="39" t="s">
        <v>30</v>
      </c>
      <c r="B15" s="40">
        <v>2330</v>
      </c>
      <c r="C15" s="41" t="s">
        <v>279</v>
      </c>
      <c r="D15" s="42"/>
      <c r="E15" s="43"/>
      <c r="F15" s="42"/>
      <c r="G15" s="43"/>
    </row>
    <row r="16" spans="1:7" s="45" customFormat="1" ht="12.75" customHeight="1" hidden="1">
      <c r="A16" s="46" t="s">
        <v>30</v>
      </c>
      <c r="B16" s="40">
        <v>2480</v>
      </c>
      <c r="C16" s="41" t="s">
        <v>124</v>
      </c>
      <c r="D16" s="42"/>
      <c r="E16" s="43"/>
      <c r="F16" s="42"/>
      <c r="G16" s="43"/>
    </row>
    <row r="17" spans="1:7" s="45" customFormat="1" ht="12.75" customHeight="1" hidden="1">
      <c r="A17" s="46" t="s">
        <v>30</v>
      </c>
      <c r="B17" s="40">
        <v>2560</v>
      </c>
      <c r="C17" s="41" t="s">
        <v>277</v>
      </c>
      <c r="D17" s="42"/>
      <c r="E17" s="43"/>
      <c r="F17" s="42"/>
      <c r="G17" s="43"/>
    </row>
    <row r="18" spans="1:7" s="45" customFormat="1" ht="12.75" customHeight="1" hidden="1">
      <c r="A18" s="46" t="s">
        <v>30</v>
      </c>
      <c r="B18" s="47">
        <v>2650</v>
      </c>
      <c r="C18" s="41" t="s">
        <v>35</v>
      </c>
      <c r="D18" s="42"/>
      <c r="E18" s="43"/>
      <c r="F18" s="42"/>
      <c r="G18" s="43"/>
    </row>
    <row r="19" spans="1:7" s="45" customFormat="1" ht="22.5" customHeight="1" hidden="1">
      <c r="A19" s="46" t="s">
        <v>30</v>
      </c>
      <c r="B19" s="40">
        <v>2710</v>
      </c>
      <c r="C19" s="41" t="s">
        <v>42</v>
      </c>
      <c r="D19" s="42"/>
      <c r="E19" s="43"/>
      <c r="F19" s="42"/>
      <c r="G19" s="43"/>
    </row>
    <row r="20" spans="1:7" s="45" customFormat="1" ht="25.5" customHeight="1" hidden="1">
      <c r="A20" s="39" t="s">
        <v>30</v>
      </c>
      <c r="B20" s="40">
        <v>2820</v>
      </c>
      <c r="C20" s="48" t="s">
        <v>280</v>
      </c>
      <c r="D20" s="42"/>
      <c r="E20" s="43"/>
      <c r="F20" s="42"/>
      <c r="G20" s="43"/>
    </row>
    <row r="21" spans="1:7" s="45" customFormat="1" ht="37.5" customHeight="1" hidden="1">
      <c r="A21" s="39" t="s">
        <v>30</v>
      </c>
      <c r="B21" s="40">
        <v>2830</v>
      </c>
      <c r="C21" s="48" t="s">
        <v>18</v>
      </c>
      <c r="D21" s="42"/>
      <c r="E21" s="43"/>
      <c r="F21" s="42"/>
      <c r="G21" s="43"/>
    </row>
    <row r="22" spans="1:7" s="45" customFormat="1" ht="12.75" customHeight="1" hidden="1">
      <c r="A22" s="46" t="s">
        <v>30</v>
      </c>
      <c r="B22" s="47">
        <v>2850</v>
      </c>
      <c r="C22" s="48" t="s">
        <v>33</v>
      </c>
      <c r="D22" s="42"/>
      <c r="E22" s="43"/>
      <c r="F22" s="42"/>
      <c r="G22" s="43"/>
    </row>
    <row r="23" spans="1:7" s="45" customFormat="1" ht="12.75" customHeight="1">
      <c r="A23" s="46" t="s">
        <v>30</v>
      </c>
      <c r="B23" s="47">
        <v>2910</v>
      </c>
      <c r="C23" s="48" t="s">
        <v>510</v>
      </c>
      <c r="D23" s="42">
        <v>1000</v>
      </c>
      <c r="E23" s="43"/>
      <c r="F23" s="42"/>
      <c r="G23" s="43"/>
    </row>
    <row r="24" spans="1:7" s="36" customFormat="1" ht="12.75" customHeight="1" hidden="1">
      <c r="A24" s="46" t="s">
        <v>30</v>
      </c>
      <c r="B24" s="49">
        <v>3020</v>
      </c>
      <c r="C24" s="50" t="s">
        <v>38</v>
      </c>
      <c r="D24" s="51"/>
      <c r="E24" s="52"/>
      <c r="F24" s="51"/>
      <c r="G24" s="52"/>
    </row>
    <row r="25" spans="1:7" s="36" customFormat="1" ht="12.75" customHeight="1" hidden="1">
      <c r="A25" s="46" t="s">
        <v>30</v>
      </c>
      <c r="B25" s="49">
        <v>3030</v>
      </c>
      <c r="C25" s="50" t="s">
        <v>5</v>
      </c>
      <c r="D25" s="51"/>
      <c r="E25" s="52"/>
      <c r="F25" s="51"/>
      <c r="G25" s="52"/>
    </row>
    <row r="26" spans="1:7" s="36" customFormat="1" ht="12.75" customHeight="1" hidden="1">
      <c r="A26" s="46" t="s">
        <v>30</v>
      </c>
      <c r="B26" s="49">
        <v>3110</v>
      </c>
      <c r="C26" s="50" t="s">
        <v>4</v>
      </c>
      <c r="D26" s="51"/>
      <c r="E26" s="52"/>
      <c r="F26" s="51"/>
      <c r="G26" s="52"/>
    </row>
    <row r="27" spans="1:7" s="36" customFormat="1" ht="12.75" customHeight="1" hidden="1">
      <c r="A27" s="46" t="s">
        <v>30</v>
      </c>
      <c r="B27" s="49">
        <v>3240</v>
      </c>
      <c r="C27" s="50" t="s">
        <v>39</v>
      </c>
      <c r="D27" s="51"/>
      <c r="E27" s="52"/>
      <c r="F27" s="51"/>
      <c r="G27" s="52"/>
    </row>
    <row r="28" spans="1:7" s="36" customFormat="1" ht="12.75" customHeight="1" hidden="1">
      <c r="A28" s="46" t="s">
        <v>30</v>
      </c>
      <c r="B28" s="49">
        <v>3260</v>
      </c>
      <c r="C28" s="50" t="s">
        <v>305</v>
      </c>
      <c r="D28" s="51"/>
      <c r="E28" s="52"/>
      <c r="F28" s="51"/>
      <c r="G28" s="52"/>
    </row>
    <row r="29" spans="1:7" s="36" customFormat="1" ht="12.75" customHeight="1" hidden="1">
      <c r="A29" s="46" t="s">
        <v>30</v>
      </c>
      <c r="B29" s="49">
        <v>4010</v>
      </c>
      <c r="C29" s="50" t="s">
        <v>2</v>
      </c>
      <c r="D29" s="51"/>
      <c r="E29" s="52"/>
      <c r="F29" s="51"/>
      <c r="G29" s="52"/>
    </row>
    <row r="30" spans="1:7" s="36" customFormat="1" ht="12.75" customHeight="1" hidden="1">
      <c r="A30" s="46" t="s">
        <v>30</v>
      </c>
      <c r="B30" s="49">
        <v>4040</v>
      </c>
      <c r="C30" s="50" t="s">
        <v>3</v>
      </c>
      <c r="D30" s="51"/>
      <c r="E30" s="52"/>
      <c r="F30" s="51"/>
      <c r="G30" s="52"/>
    </row>
    <row r="31" spans="1:7" s="36" customFormat="1" ht="12.75" customHeight="1" hidden="1">
      <c r="A31" s="46" t="s">
        <v>30</v>
      </c>
      <c r="B31" s="49">
        <v>4110</v>
      </c>
      <c r="C31" s="50" t="s">
        <v>9</v>
      </c>
      <c r="D31" s="51"/>
      <c r="E31" s="52"/>
      <c r="F31" s="51"/>
      <c r="G31" s="52"/>
    </row>
    <row r="32" spans="1:7" s="36" customFormat="1" ht="12.75" customHeight="1" hidden="1">
      <c r="A32" s="46" t="s">
        <v>30</v>
      </c>
      <c r="B32" s="49">
        <v>4120</v>
      </c>
      <c r="C32" s="50" t="s">
        <v>10</v>
      </c>
      <c r="D32" s="51"/>
      <c r="E32" s="52"/>
      <c r="F32" s="51"/>
      <c r="G32" s="52"/>
    </row>
    <row r="33" spans="1:7" s="36" customFormat="1" ht="12.75" customHeight="1">
      <c r="A33" s="46" t="s">
        <v>30</v>
      </c>
      <c r="B33" s="49">
        <v>4130</v>
      </c>
      <c r="C33" s="50" t="s">
        <v>19</v>
      </c>
      <c r="D33" s="51">
        <v>7260</v>
      </c>
      <c r="E33" s="52">
        <v>4580</v>
      </c>
      <c r="F33" s="51">
        <v>4689</v>
      </c>
      <c r="G33" s="52">
        <v>1404</v>
      </c>
    </row>
    <row r="34" spans="1:7" s="36" customFormat="1" ht="12.75" customHeight="1" hidden="1">
      <c r="A34" s="46" t="s">
        <v>30</v>
      </c>
      <c r="B34" s="49">
        <v>4140</v>
      </c>
      <c r="C34" s="50" t="s">
        <v>32</v>
      </c>
      <c r="D34" s="51"/>
      <c r="E34" s="52"/>
      <c r="F34" s="51"/>
      <c r="G34" s="52"/>
    </row>
    <row r="35" spans="1:7" s="36" customFormat="1" ht="12.75" customHeight="1" hidden="1">
      <c r="A35" s="46" t="s">
        <v>30</v>
      </c>
      <c r="B35" s="49">
        <v>4170</v>
      </c>
      <c r="C35" s="50" t="s">
        <v>36</v>
      </c>
      <c r="D35" s="51"/>
      <c r="E35" s="52"/>
      <c r="F35" s="51"/>
      <c r="G35" s="52"/>
    </row>
    <row r="36" spans="1:7" s="36" customFormat="1" ht="12.75" customHeight="1" hidden="1">
      <c r="A36" s="46" t="s">
        <v>30</v>
      </c>
      <c r="B36" s="49">
        <v>4210</v>
      </c>
      <c r="C36" s="50" t="s">
        <v>20</v>
      </c>
      <c r="D36" s="51"/>
      <c r="E36" s="52"/>
      <c r="F36" s="51"/>
      <c r="G36" s="52"/>
    </row>
    <row r="37" spans="1:7" s="36" customFormat="1" ht="12.75" customHeight="1" hidden="1">
      <c r="A37" s="46" t="s">
        <v>30</v>
      </c>
      <c r="B37" s="49">
        <v>4220</v>
      </c>
      <c r="C37" s="50" t="s">
        <v>21</v>
      </c>
      <c r="D37" s="51"/>
      <c r="E37" s="52"/>
      <c r="F37" s="51"/>
      <c r="G37" s="52"/>
    </row>
    <row r="38" spans="1:7" s="36" customFormat="1" ht="12.75" customHeight="1" hidden="1">
      <c r="A38" s="46" t="s">
        <v>30</v>
      </c>
      <c r="B38" s="49">
        <v>4240</v>
      </c>
      <c r="C38" s="50" t="s">
        <v>22</v>
      </c>
      <c r="D38" s="51"/>
      <c r="E38" s="52"/>
      <c r="F38" s="51"/>
      <c r="G38" s="52"/>
    </row>
    <row r="39" spans="1:7" s="36" customFormat="1" ht="12.75" customHeight="1" hidden="1">
      <c r="A39" s="46" t="s">
        <v>30</v>
      </c>
      <c r="B39" s="49">
        <v>4260</v>
      </c>
      <c r="C39" s="50" t="s">
        <v>23</v>
      </c>
      <c r="D39" s="51"/>
      <c r="E39" s="52"/>
      <c r="F39" s="51"/>
      <c r="G39" s="52"/>
    </row>
    <row r="40" spans="1:7" s="36" customFormat="1" ht="12.75" customHeight="1" hidden="1">
      <c r="A40" s="46" t="s">
        <v>30</v>
      </c>
      <c r="B40" s="49">
        <v>4270</v>
      </c>
      <c r="C40" s="50" t="s">
        <v>24</v>
      </c>
      <c r="D40" s="51"/>
      <c r="E40" s="52"/>
      <c r="F40" s="51"/>
      <c r="G40" s="52"/>
    </row>
    <row r="41" spans="1:7" s="36" customFormat="1" ht="12.75" customHeight="1" hidden="1">
      <c r="A41" s="46" t="s">
        <v>30</v>
      </c>
      <c r="B41" s="49">
        <v>4280</v>
      </c>
      <c r="C41" s="50" t="s">
        <v>281</v>
      </c>
      <c r="D41" s="51"/>
      <c r="E41" s="52"/>
      <c r="F41" s="51"/>
      <c r="G41" s="52"/>
    </row>
    <row r="42" spans="1:7" s="45" customFormat="1" ht="12.75" customHeight="1" hidden="1">
      <c r="A42" s="46" t="s">
        <v>30</v>
      </c>
      <c r="B42" s="49">
        <v>4300</v>
      </c>
      <c r="C42" s="53" t="s">
        <v>25</v>
      </c>
      <c r="D42" s="42"/>
      <c r="E42" s="43"/>
      <c r="F42" s="42"/>
      <c r="G42" s="43"/>
    </row>
    <row r="43" spans="1:7" s="45" customFormat="1" ht="12.75" customHeight="1" hidden="1">
      <c r="A43" s="46" t="s">
        <v>30</v>
      </c>
      <c r="B43" s="49">
        <v>4308</v>
      </c>
      <c r="C43" s="53" t="s">
        <v>25</v>
      </c>
      <c r="D43" s="42"/>
      <c r="E43" s="43"/>
      <c r="F43" s="42"/>
      <c r="G43" s="43"/>
    </row>
    <row r="44" spans="1:7" s="45" customFormat="1" ht="12.75" customHeight="1" hidden="1">
      <c r="A44" s="46" t="s">
        <v>30</v>
      </c>
      <c r="B44" s="49">
        <v>4309</v>
      </c>
      <c r="C44" s="53" t="s">
        <v>25</v>
      </c>
      <c r="D44" s="42"/>
      <c r="E44" s="43"/>
      <c r="F44" s="42"/>
      <c r="G44" s="43"/>
    </row>
    <row r="45" spans="1:7" s="45" customFormat="1" ht="12.75" customHeight="1" hidden="1">
      <c r="A45" s="46" t="s">
        <v>30</v>
      </c>
      <c r="B45" s="49">
        <v>4330</v>
      </c>
      <c r="C45" s="53" t="s">
        <v>37</v>
      </c>
      <c r="D45" s="42"/>
      <c r="E45" s="43"/>
      <c r="F45" s="42"/>
      <c r="G45" s="43"/>
    </row>
    <row r="46" spans="1:7" s="45" customFormat="1" ht="12.75" customHeight="1" hidden="1">
      <c r="A46" s="46" t="s">
        <v>30</v>
      </c>
      <c r="B46" s="49">
        <v>4350</v>
      </c>
      <c r="C46" s="53" t="s">
        <v>40</v>
      </c>
      <c r="D46" s="42"/>
      <c r="E46" s="43"/>
      <c r="F46" s="42"/>
      <c r="G46" s="43"/>
    </row>
    <row r="47" spans="1:7" s="45" customFormat="1" ht="12.75" customHeight="1" hidden="1">
      <c r="A47" s="46" t="s">
        <v>30</v>
      </c>
      <c r="B47" s="49">
        <v>4360</v>
      </c>
      <c r="C47" s="53" t="s">
        <v>265</v>
      </c>
      <c r="D47" s="42"/>
      <c r="E47" s="43"/>
      <c r="F47" s="42"/>
      <c r="G47" s="43"/>
    </row>
    <row r="48" spans="1:7" s="45" customFormat="1" ht="12.75" customHeight="1" hidden="1">
      <c r="A48" s="46" t="s">
        <v>30</v>
      </c>
      <c r="B48" s="49">
        <v>4370</v>
      </c>
      <c r="C48" s="53" t="s">
        <v>266</v>
      </c>
      <c r="D48" s="42"/>
      <c r="E48" s="43"/>
      <c r="F48" s="42"/>
      <c r="G48" s="43"/>
    </row>
    <row r="49" spans="1:7" s="45" customFormat="1" ht="12.75" customHeight="1" hidden="1">
      <c r="A49" s="46" t="s">
        <v>30</v>
      </c>
      <c r="B49" s="49">
        <v>4390</v>
      </c>
      <c r="C49" s="53" t="s">
        <v>267</v>
      </c>
      <c r="D49" s="42"/>
      <c r="E49" s="43"/>
      <c r="F49" s="42"/>
      <c r="G49" s="43"/>
    </row>
    <row r="50" spans="1:7" s="45" customFormat="1" ht="12.75" customHeight="1" hidden="1">
      <c r="A50" s="46" t="s">
        <v>30</v>
      </c>
      <c r="B50" s="49">
        <v>4400</v>
      </c>
      <c r="C50" s="53" t="s">
        <v>268</v>
      </c>
      <c r="D50" s="42"/>
      <c r="E50" s="43"/>
      <c r="F50" s="42"/>
      <c r="G50" s="43"/>
    </row>
    <row r="51" spans="1:7" s="36" customFormat="1" ht="12.75" customHeight="1" hidden="1">
      <c r="A51" s="46" t="s">
        <v>30</v>
      </c>
      <c r="B51" s="49">
        <v>4410</v>
      </c>
      <c r="C51" s="50" t="s">
        <v>6</v>
      </c>
      <c r="D51" s="51"/>
      <c r="E51" s="52"/>
      <c r="F51" s="51"/>
      <c r="G51" s="52"/>
    </row>
    <row r="52" spans="1:7" s="36" customFormat="1" ht="12.75" customHeight="1" hidden="1">
      <c r="A52" s="46" t="s">
        <v>30</v>
      </c>
      <c r="B52" s="49">
        <v>4420</v>
      </c>
      <c r="C52" s="50" t="s">
        <v>7</v>
      </c>
      <c r="D52" s="51"/>
      <c r="E52" s="52"/>
      <c r="F52" s="51"/>
      <c r="G52" s="52"/>
    </row>
    <row r="53" spans="1:7" s="45" customFormat="1" ht="12.75" customHeight="1" hidden="1">
      <c r="A53" s="46" t="s">
        <v>30</v>
      </c>
      <c r="B53" s="49">
        <v>4430</v>
      </c>
      <c r="C53" s="53" t="s">
        <v>8</v>
      </c>
      <c r="D53" s="42"/>
      <c r="E53" s="43"/>
      <c r="F53" s="42"/>
      <c r="G53" s="43"/>
    </row>
    <row r="54" spans="1:7" s="36" customFormat="1" ht="12.75" customHeight="1" hidden="1">
      <c r="A54" s="46" t="s">
        <v>30</v>
      </c>
      <c r="B54" s="49">
        <v>4440</v>
      </c>
      <c r="C54" s="50" t="s">
        <v>26</v>
      </c>
      <c r="D54" s="51"/>
      <c r="E54" s="52"/>
      <c r="F54" s="51"/>
      <c r="G54" s="52"/>
    </row>
    <row r="55" spans="1:7" s="36" customFormat="1" ht="12.75" customHeight="1" hidden="1">
      <c r="A55" s="46" t="s">
        <v>30</v>
      </c>
      <c r="B55" s="49">
        <v>4520</v>
      </c>
      <c r="C55" s="94" t="s">
        <v>306</v>
      </c>
      <c r="D55" s="51"/>
      <c r="E55" s="52"/>
      <c r="F55" s="51"/>
      <c r="G55" s="52"/>
    </row>
    <row r="56" spans="1:7" s="36" customFormat="1" ht="12.75" customHeight="1" hidden="1">
      <c r="A56" s="46" t="s">
        <v>30</v>
      </c>
      <c r="B56" s="49">
        <v>4580</v>
      </c>
      <c r="C56" s="50" t="s">
        <v>27</v>
      </c>
      <c r="D56" s="51"/>
      <c r="E56" s="52"/>
      <c r="F56" s="51"/>
      <c r="G56" s="52"/>
    </row>
    <row r="57" spans="1:7" s="36" customFormat="1" ht="12.75" customHeight="1" hidden="1">
      <c r="A57" s="46" t="s">
        <v>30</v>
      </c>
      <c r="B57" s="49">
        <v>4700</v>
      </c>
      <c r="C57" s="54" t="s">
        <v>269</v>
      </c>
      <c r="D57" s="51"/>
      <c r="E57" s="52"/>
      <c r="F57" s="51"/>
      <c r="G57" s="52"/>
    </row>
    <row r="58" spans="1:7" s="45" customFormat="1" ht="24.75" customHeight="1" hidden="1">
      <c r="A58" s="39" t="s">
        <v>30</v>
      </c>
      <c r="B58" s="64">
        <v>4740</v>
      </c>
      <c r="C58" s="55" t="s">
        <v>282</v>
      </c>
      <c r="D58" s="42"/>
      <c r="E58" s="43"/>
      <c r="F58" s="42"/>
      <c r="G58" s="43"/>
    </row>
    <row r="59" spans="1:7" s="45" customFormat="1" ht="12.75" customHeight="1" hidden="1">
      <c r="A59" s="46" t="s">
        <v>30</v>
      </c>
      <c r="B59" s="49">
        <v>4750</v>
      </c>
      <c r="C59" s="55" t="s">
        <v>270</v>
      </c>
      <c r="D59" s="42"/>
      <c r="E59" s="43"/>
      <c r="F59" s="42"/>
      <c r="G59" s="43"/>
    </row>
    <row r="60" spans="1:7" s="36" customFormat="1" ht="12.75" customHeight="1" hidden="1">
      <c r="A60" s="46" t="s">
        <v>30</v>
      </c>
      <c r="B60" s="49">
        <v>4810</v>
      </c>
      <c r="C60" s="50" t="s">
        <v>11</v>
      </c>
      <c r="D60" s="51"/>
      <c r="E60" s="52"/>
      <c r="F60" s="51"/>
      <c r="G60" s="52"/>
    </row>
    <row r="61" spans="1:7" s="36" customFormat="1" ht="12.75" customHeight="1" hidden="1">
      <c r="A61" s="46" t="s">
        <v>30</v>
      </c>
      <c r="B61" s="49">
        <v>6050</v>
      </c>
      <c r="C61" s="50" t="s">
        <v>28</v>
      </c>
      <c r="D61" s="51"/>
      <c r="E61" s="52"/>
      <c r="F61" s="51"/>
      <c r="G61" s="52"/>
    </row>
    <row r="62" spans="1:7" s="36" customFormat="1" ht="12.75" customHeight="1" hidden="1">
      <c r="A62" s="46" t="s">
        <v>30</v>
      </c>
      <c r="B62" s="49">
        <v>6058</v>
      </c>
      <c r="C62" s="50" t="s">
        <v>283</v>
      </c>
      <c r="D62" s="51"/>
      <c r="E62" s="52"/>
      <c r="F62" s="51"/>
      <c r="G62" s="52"/>
    </row>
    <row r="63" spans="1:7" s="36" customFormat="1" ht="12.75" customHeight="1" hidden="1">
      <c r="A63" s="46" t="s">
        <v>30</v>
      </c>
      <c r="B63" s="49">
        <v>6059</v>
      </c>
      <c r="C63" s="50" t="s">
        <v>28</v>
      </c>
      <c r="D63" s="51"/>
      <c r="E63" s="52"/>
      <c r="F63" s="51"/>
      <c r="G63" s="52"/>
    </row>
    <row r="64" spans="1:7" s="36" customFormat="1" ht="12.75" customHeight="1" hidden="1">
      <c r="A64" s="46" t="s">
        <v>30</v>
      </c>
      <c r="B64" s="49">
        <v>6060</v>
      </c>
      <c r="C64" s="50" t="s">
        <v>29</v>
      </c>
      <c r="D64" s="51"/>
      <c r="E64" s="52"/>
      <c r="F64" s="51"/>
      <c r="G64" s="52"/>
    </row>
    <row r="65" spans="1:7" s="36" customFormat="1" ht="12.75" customHeight="1" hidden="1">
      <c r="A65" s="46" t="s">
        <v>30</v>
      </c>
      <c r="B65" s="49">
        <v>6130</v>
      </c>
      <c r="C65" s="50" t="s">
        <v>284</v>
      </c>
      <c r="D65" s="51"/>
      <c r="E65" s="52"/>
      <c r="F65" s="51"/>
      <c r="G65" s="52"/>
    </row>
    <row r="66" spans="1:7" s="45" customFormat="1" ht="37.5" customHeight="1" hidden="1">
      <c r="A66" s="39" t="s">
        <v>30</v>
      </c>
      <c r="B66" s="40">
        <v>6210</v>
      </c>
      <c r="C66" s="41" t="s">
        <v>331</v>
      </c>
      <c r="D66" s="42"/>
      <c r="E66" s="43"/>
      <c r="F66" s="42"/>
      <c r="G66" s="43"/>
    </row>
    <row r="67" spans="1:7" s="45" customFormat="1" ht="37.5" customHeight="1" hidden="1">
      <c r="A67" s="39" t="s">
        <v>30</v>
      </c>
      <c r="B67" s="40">
        <v>6230</v>
      </c>
      <c r="C67" s="41" t="s">
        <v>307</v>
      </c>
      <c r="D67" s="42"/>
      <c r="E67" s="43"/>
      <c r="F67" s="42"/>
      <c r="G67" s="43"/>
    </row>
    <row r="68" spans="1:7" s="45" customFormat="1" ht="37.5" customHeight="1" hidden="1">
      <c r="A68" s="39" t="s">
        <v>30</v>
      </c>
      <c r="B68" s="40">
        <v>6300</v>
      </c>
      <c r="C68" s="41" t="s">
        <v>125</v>
      </c>
      <c r="D68" s="42"/>
      <c r="E68" s="43"/>
      <c r="F68" s="42"/>
      <c r="G68" s="43"/>
    </row>
    <row r="69" spans="1:7" s="45" customFormat="1" ht="37.5" customHeight="1" hidden="1">
      <c r="A69" s="39" t="s">
        <v>30</v>
      </c>
      <c r="B69" s="40">
        <v>6610</v>
      </c>
      <c r="C69" s="41" t="s">
        <v>285</v>
      </c>
      <c r="D69" s="42"/>
      <c r="E69" s="43"/>
      <c r="F69" s="42"/>
      <c r="G69" s="43"/>
    </row>
    <row r="70" spans="1:7" s="45" customFormat="1" ht="37.5" customHeight="1" hidden="1">
      <c r="A70" s="39" t="s">
        <v>30</v>
      </c>
      <c r="B70" s="40">
        <v>6620</v>
      </c>
      <c r="C70" s="41" t="s">
        <v>286</v>
      </c>
      <c r="D70" s="42"/>
      <c r="E70" s="43"/>
      <c r="F70" s="42"/>
      <c r="G70" s="43"/>
    </row>
    <row r="71" spans="1:7" s="45" customFormat="1" ht="37.5" customHeight="1" hidden="1">
      <c r="A71" s="39" t="s">
        <v>30</v>
      </c>
      <c r="B71" s="40">
        <v>6630</v>
      </c>
      <c r="C71" s="41" t="s">
        <v>287</v>
      </c>
      <c r="D71" s="42"/>
      <c r="E71" s="43"/>
      <c r="F71" s="42"/>
      <c r="G71" s="43"/>
    </row>
    <row r="72" spans="1:7" s="36" customFormat="1" ht="12.75" customHeight="1" hidden="1">
      <c r="A72" s="46" t="s">
        <v>30</v>
      </c>
      <c r="B72" s="49">
        <v>8550</v>
      </c>
      <c r="C72" s="50" t="s">
        <v>41</v>
      </c>
      <c r="D72" s="51"/>
      <c r="E72" s="52"/>
      <c r="F72" s="51"/>
      <c r="G72" s="52"/>
    </row>
    <row r="73" spans="1:7" ht="15" customHeight="1">
      <c r="A73" s="56"/>
      <c r="B73" s="56"/>
      <c r="C73" s="57" t="s">
        <v>12</v>
      </c>
      <c r="D73" s="58">
        <f>SUM(D13:D72)</f>
        <v>8260</v>
      </c>
      <c r="E73" s="58">
        <f>SUM(E13:E72)</f>
        <v>4580</v>
      </c>
      <c r="F73" s="58">
        <f>SUM(F13:F72)</f>
        <v>4689</v>
      </c>
      <c r="G73" s="58">
        <f>SUM(G13:G72)</f>
        <v>1404</v>
      </c>
    </row>
  </sheetData>
  <sheetProtection/>
  <mergeCells count="2">
    <mergeCell ref="D10:E10"/>
    <mergeCell ref="F10:G10"/>
  </mergeCells>
  <printOptions/>
  <pageMargins left="0.75" right="0.75" top="1" bottom="1" header="0.5" footer="0.5"/>
  <pageSetup horizontalDpi="360" verticalDpi="360" orientation="portrait" paperSize="9" scale="5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G73"/>
  <sheetViews>
    <sheetView view="pageBreakPreview" zoomScaleSheetLayoutView="100" zoomScalePageLayoutView="0" workbookViewId="0" topLeftCell="A2">
      <selection activeCell="C6" sqref="C6"/>
    </sheetView>
  </sheetViews>
  <sheetFormatPr defaultColWidth="9.00390625" defaultRowHeight="12.75"/>
  <cols>
    <col min="1" max="1" width="3.875" style="60" customWidth="1"/>
    <col min="2" max="2" width="5.25390625" style="60" customWidth="1"/>
    <col min="3" max="3" width="51.375" style="60" customWidth="1"/>
    <col min="4" max="4" width="11.125" style="60" customWidth="1"/>
    <col min="5" max="5" width="10.75390625" style="60" customWidth="1"/>
    <col min="6" max="6" width="11.125" style="60" hidden="1" customWidth="1"/>
    <col min="7" max="7" width="10.75390625" style="60" hidden="1" customWidth="1"/>
    <col min="8" max="8" width="3.375" style="60" customWidth="1"/>
    <col min="9" max="9" width="2.875" style="60" customWidth="1"/>
    <col min="10" max="10" width="3.875" style="60" customWidth="1"/>
    <col min="11" max="16384" width="9.125" style="60" customWidth="1"/>
  </cols>
  <sheetData>
    <row r="1" s="26" customFormat="1" ht="12.75" hidden="1"/>
    <row r="2" s="26" customFormat="1" ht="12.75">
      <c r="D2" s="34" t="str">
        <f>'010.01008'!D2</f>
        <v>Zał. Nr 2d</v>
      </c>
    </row>
    <row r="3" spans="1:3" s="36" customFormat="1" ht="27.75" customHeight="1">
      <c r="A3" s="35" t="str">
        <f>'010.01008'!A3</f>
        <v>Plan wydatków budżetu na 2014 r.</v>
      </c>
      <c r="B3" s="35"/>
      <c r="C3" s="35"/>
    </row>
    <row r="4" spans="4:5" s="36" customFormat="1" ht="12.75">
      <c r="D4" s="37" t="s">
        <v>135</v>
      </c>
      <c r="E4" s="36">
        <f>'852,85213'!E4+1</f>
        <v>46</v>
      </c>
    </row>
    <row r="5" spans="3:5" s="36" customFormat="1" ht="11.25" customHeight="1" hidden="1">
      <c r="C5" s="18"/>
      <c r="E5" s="36" t="s">
        <v>16</v>
      </c>
    </row>
    <row r="7" spans="1:3" s="36" customFormat="1" ht="12.75">
      <c r="A7" s="18" t="s">
        <v>0</v>
      </c>
      <c r="B7" s="18"/>
      <c r="C7" s="36" t="s">
        <v>83</v>
      </c>
    </row>
    <row r="9" spans="1:3" s="36" customFormat="1" ht="12.75">
      <c r="A9" s="18" t="s">
        <v>1</v>
      </c>
      <c r="B9" s="18"/>
      <c r="C9" s="36" t="s">
        <v>272</v>
      </c>
    </row>
    <row r="10" spans="4:7" s="36" customFormat="1" ht="12.75">
      <c r="D10" s="339" t="s">
        <v>15</v>
      </c>
      <c r="E10" s="339"/>
      <c r="F10" s="338" t="s">
        <v>332</v>
      </c>
      <c r="G10" s="338"/>
    </row>
    <row r="11" spans="4:7" s="36" customFormat="1" ht="12.75">
      <c r="D11" s="18" t="s">
        <v>13</v>
      </c>
      <c r="E11" s="97" t="s">
        <v>14</v>
      </c>
      <c r="F11" s="36" t="s">
        <v>13</v>
      </c>
      <c r="G11" s="38" t="s">
        <v>14</v>
      </c>
    </row>
    <row r="13" spans="1:7" s="45" customFormat="1" ht="37.5" customHeight="1" hidden="1">
      <c r="A13" s="39" t="s">
        <v>30</v>
      </c>
      <c r="B13" s="40">
        <v>2310</v>
      </c>
      <c r="C13" s="41" t="s">
        <v>31</v>
      </c>
      <c r="D13" s="42"/>
      <c r="E13" s="43"/>
      <c r="F13" s="42"/>
      <c r="G13" s="43"/>
    </row>
    <row r="14" spans="1:7" s="45" customFormat="1" ht="37.5" customHeight="1" hidden="1">
      <c r="A14" s="39" t="s">
        <v>30</v>
      </c>
      <c r="B14" s="40">
        <v>2320</v>
      </c>
      <c r="C14" s="41" t="s">
        <v>278</v>
      </c>
      <c r="D14" s="42"/>
      <c r="E14" s="43"/>
      <c r="F14" s="42"/>
      <c r="G14" s="43"/>
    </row>
    <row r="15" spans="1:7" s="45" customFormat="1" ht="37.5" customHeight="1" hidden="1">
      <c r="A15" s="39" t="s">
        <v>30</v>
      </c>
      <c r="B15" s="40">
        <v>2330</v>
      </c>
      <c r="C15" s="41" t="s">
        <v>279</v>
      </c>
      <c r="D15" s="42"/>
      <c r="E15" s="43"/>
      <c r="F15" s="42"/>
      <c r="G15" s="43"/>
    </row>
    <row r="16" spans="1:7" s="45" customFormat="1" ht="12.75" customHeight="1" hidden="1">
      <c r="A16" s="46" t="s">
        <v>30</v>
      </c>
      <c r="B16" s="40">
        <v>2480</v>
      </c>
      <c r="C16" s="41" t="s">
        <v>124</v>
      </c>
      <c r="D16" s="42"/>
      <c r="E16" s="43"/>
      <c r="F16" s="42"/>
      <c r="G16" s="43"/>
    </row>
    <row r="17" spans="1:7" s="45" customFormat="1" ht="12.75" customHeight="1" hidden="1">
      <c r="A17" s="46" t="s">
        <v>30</v>
      </c>
      <c r="B17" s="40">
        <v>2560</v>
      </c>
      <c r="C17" s="41" t="s">
        <v>277</v>
      </c>
      <c r="D17" s="42"/>
      <c r="E17" s="43"/>
      <c r="F17" s="42"/>
      <c r="G17" s="43"/>
    </row>
    <row r="18" spans="1:7" s="45" customFormat="1" ht="12.75" customHeight="1" hidden="1">
      <c r="A18" s="46" t="s">
        <v>30</v>
      </c>
      <c r="B18" s="47">
        <v>2650</v>
      </c>
      <c r="C18" s="41" t="s">
        <v>35</v>
      </c>
      <c r="D18" s="42"/>
      <c r="E18" s="43"/>
      <c r="F18" s="42"/>
      <c r="G18" s="43"/>
    </row>
    <row r="19" spans="1:7" s="45" customFormat="1" ht="22.5" customHeight="1" hidden="1">
      <c r="A19" s="46" t="s">
        <v>30</v>
      </c>
      <c r="B19" s="40">
        <v>2710</v>
      </c>
      <c r="C19" s="41" t="s">
        <v>42</v>
      </c>
      <c r="D19" s="42"/>
      <c r="E19" s="43"/>
      <c r="F19" s="42"/>
      <c r="G19" s="43"/>
    </row>
    <row r="20" spans="1:7" s="45" customFormat="1" ht="25.5" customHeight="1" hidden="1">
      <c r="A20" s="39" t="s">
        <v>30</v>
      </c>
      <c r="B20" s="40">
        <v>2820</v>
      </c>
      <c r="C20" s="48" t="s">
        <v>280</v>
      </c>
      <c r="D20" s="42"/>
      <c r="E20" s="43"/>
      <c r="F20" s="42"/>
      <c r="G20" s="43"/>
    </row>
    <row r="21" spans="1:7" s="45" customFormat="1" ht="37.5" customHeight="1" hidden="1">
      <c r="A21" s="39" t="s">
        <v>30</v>
      </c>
      <c r="B21" s="40">
        <v>2830</v>
      </c>
      <c r="C21" s="48" t="s">
        <v>18</v>
      </c>
      <c r="D21" s="42"/>
      <c r="E21" s="43"/>
      <c r="F21" s="42"/>
      <c r="G21" s="43"/>
    </row>
    <row r="22" spans="1:7" s="45" customFormat="1" ht="12.75" customHeight="1" hidden="1">
      <c r="A22" s="46" t="s">
        <v>30</v>
      </c>
      <c r="B22" s="47">
        <v>2850</v>
      </c>
      <c r="C22" s="48" t="s">
        <v>33</v>
      </c>
      <c r="D22" s="42"/>
      <c r="E22" s="43"/>
      <c r="F22" s="42"/>
      <c r="G22" s="43"/>
    </row>
    <row r="23" spans="1:7" s="45" customFormat="1" ht="12.75" customHeight="1">
      <c r="A23" s="46" t="s">
        <v>30</v>
      </c>
      <c r="B23" s="47">
        <v>2910</v>
      </c>
      <c r="C23" s="48" t="s">
        <v>510</v>
      </c>
      <c r="D23" s="42">
        <v>1000</v>
      </c>
      <c r="E23" s="43"/>
      <c r="F23" s="42"/>
      <c r="G23" s="43"/>
    </row>
    <row r="24" spans="1:7" s="36" customFormat="1" ht="12.75" customHeight="1" hidden="1">
      <c r="A24" s="46" t="s">
        <v>30</v>
      </c>
      <c r="B24" s="49">
        <v>3020</v>
      </c>
      <c r="C24" s="50" t="s">
        <v>38</v>
      </c>
      <c r="D24" s="51"/>
      <c r="E24" s="52"/>
      <c r="F24" s="51"/>
      <c r="G24" s="52"/>
    </row>
    <row r="25" spans="1:7" s="36" customFormat="1" ht="12.75" customHeight="1" hidden="1">
      <c r="A25" s="46" t="s">
        <v>30</v>
      </c>
      <c r="B25" s="49">
        <v>3030</v>
      </c>
      <c r="C25" s="50" t="s">
        <v>5</v>
      </c>
      <c r="D25" s="51"/>
      <c r="E25" s="52"/>
      <c r="F25" s="51"/>
      <c r="G25" s="52"/>
    </row>
    <row r="26" spans="1:7" s="36" customFormat="1" ht="12.75" customHeight="1">
      <c r="A26" s="46" t="s">
        <v>30</v>
      </c>
      <c r="B26" s="49">
        <v>3110</v>
      </c>
      <c r="C26" s="50" t="s">
        <v>4</v>
      </c>
      <c r="D26" s="51">
        <v>58827</v>
      </c>
      <c r="E26" s="52"/>
      <c r="F26" s="51">
        <v>89607</v>
      </c>
      <c r="G26" s="52"/>
    </row>
    <row r="27" spans="1:7" s="36" customFormat="1" ht="12.75" customHeight="1" hidden="1">
      <c r="A27" s="46" t="s">
        <v>30</v>
      </c>
      <c r="B27" s="49">
        <v>3240</v>
      </c>
      <c r="C27" s="50" t="s">
        <v>39</v>
      </c>
      <c r="D27" s="51"/>
      <c r="E27" s="52"/>
      <c r="F27" s="51"/>
      <c r="G27" s="52"/>
    </row>
    <row r="28" spans="1:7" s="36" customFormat="1" ht="12.75" customHeight="1" hidden="1">
      <c r="A28" s="46" t="s">
        <v>30</v>
      </c>
      <c r="B28" s="49">
        <v>3260</v>
      </c>
      <c r="C28" s="50" t="s">
        <v>305</v>
      </c>
      <c r="D28" s="51"/>
      <c r="E28" s="52"/>
      <c r="F28" s="51"/>
      <c r="G28" s="52"/>
    </row>
    <row r="29" spans="1:7" s="36" customFormat="1" ht="12.75" customHeight="1" hidden="1">
      <c r="A29" s="46" t="s">
        <v>30</v>
      </c>
      <c r="B29" s="49">
        <v>4010</v>
      </c>
      <c r="C29" s="50" t="s">
        <v>2</v>
      </c>
      <c r="D29" s="51"/>
      <c r="E29" s="52"/>
      <c r="F29" s="51"/>
      <c r="G29" s="52"/>
    </row>
    <row r="30" spans="1:7" s="36" customFormat="1" ht="12.75" customHeight="1" hidden="1">
      <c r="A30" s="46" t="s">
        <v>30</v>
      </c>
      <c r="B30" s="49">
        <v>4040</v>
      </c>
      <c r="C30" s="50" t="s">
        <v>3</v>
      </c>
      <c r="D30" s="51"/>
      <c r="E30" s="52"/>
      <c r="F30" s="51"/>
      <c r="G30" s="52"/>
    </row>
    <row r="31" spans="1:7" s="36" customFormat="1" ht="12.75" customHeight="1" hidden="1">
      <c r="A31" s="46" t="s">
        <v>30</v>
      </c>
      <c r="B31" s="49">
        <v>4110</v>
      </c>
      <c r="C31" s="50" t="s">
        <v>9</v>
      </c>
      <c r="D31" s="51"/>
      <c r="E31" s="52"/>
      <c r="F31" s="51"/>
      <c r="G31" s="52"/>
    </row>
    <row r="32" spans="1:7" s="36" customFormat="1" ht="12.75" customHeight="1" hidden="1">
      <c r="A32" s="46" t="s">
        <v>30</v>
      </c>
      <c r="B32" s="49">
        <v>4120</v>
      </c>
      <c r="C32" s="50" t="s">
        <v>10</v>
      </c>
      <c r="D32" s="51"/>
      <c r="E32" s="52"/>
      <c r="F32" s="51"/>
      <c r="G32" s="52"/>
    </row>
    <row r="33" spans="1:7" s="36" customFormat="1" ht="12.75" customHeight="1" hidden="1">
      <c r="A33" s="46" t="s">
        <v>30</v>
      </c>
      <c r="B33" s="49">
        <v>4130</v>
      </c>
      <c r="C33" s="50" t="s">
        <v>19</v>
      </c>
      <c r="D33" s="51"/>
      <c r="E33" s="52"/>
      <c r="F33" s="51"/>
      <c r="G33" s="52"/>
    </row>
    <row r="34" spans="1:7" s="36" customFormat="1" ht="12.75" customHeight="1" hidden="1">
      <c r="A34" s="46" t="s">
        <v>30</v>
      </c>
      <c r="B34" s="49">
        <v>4140</v>
      </c>
      <c r="C34" s="50" t="s">
        <v>32</v>
      </c>
      <c r="D34" s="51"/>
      <c r="E34" s="52"/>
      <c r="F34" s="51"/>
      <c r="G34" s="52"/>
    </row>
    <row r="35" spans="1:7" s="36" customFormat="1" ht="12.75" customHeight="1" hidden="1">
      <c r="A35" s="46" t="s">
        <v>30</v>
      </c>
      <c r="B35" s="49">
        <v>4170</v>
      </c>
      <c r="C35" s="50" t="s">
        <v>36</v>
      </c>
      <c r="D35" s="51"/>
      <c r="E35" s="52"/>
      <c r="F35" s="51"/>
      <c r="G35" s="52"/>
    </row>
    <row r="36" spans="1:7" s="36" customFormat="1" ht="12.75" customHeight="1" hidden="1">
      <c r="A36" s="46" t="s">
        <v>30</v>
      </c>
      <c r="B36" s="49">
        <v>4210</v>
      </c>
      <c r="C36" s="50" t="s">
        <v>20</v>
      </c>
      <c r="D36" s="51"/>
      <c r="E36" s="52"/>
      <c r="F36" s="51"/>
      <c r="G36" s="52"/>
    </row>
    <row r="37" spans="1:7" s="36" customFormat="1" ht="12.75" customHeight="1" hidden="1">
      <c r="A37" s="46" t="s">
        <v>30</v>
      </c>
      <c r="B37" s="49">
        <v>4220</v>
      </c>
      <c r="C37" s="50" t="s">
        <v>21</v>
      </c>
      <c r="D37" s="51"/>
      <c r="E37" s="52"/>
      <c r="F37" s="51"/>
      <c r="G37" s="52"/>
    </row>
    <row r="38" spans="1:7" s="36" customFormat="1" ht="12.75" customHeight="1" hidden="1">
      <c r="A38" s="46" t="s">
        <v>30</v>
      </c>
      <c r="B38" s="49">
        <v>4240</v>
      </c>
      <c r="C38" s="50" t="s">
        <v>22</v>
      </c>
      <c r="D38" s="51"/>
      <c r="E38" s="52"/>
      <c r="F38" s="51"/>
      <c r="G38" s="52"/>
    </row>
    <row r="39" spans="1:7" s="36" customFormat="1" ht="12.75" customHeight="1" hidden="1">
      <c r="A39" s="46" t="s">
        <v>30</v>
      </c>
      <c r="B39" s="49">
        <v>4260</v>
      </c>
      <c r="C39" s="50" t="s">
        <v>23</v>
      </c>
      <c r="D39" s="51"/>
      <c r="E39" s="52"/>
      <c r="F39" s="51"/>
      <c r="G39" s="52"/>
    </row>
    <row r="40" spans="1:7" s="36" customFormat="1" ht="12.75" customHeight="1" hidden="1">
      <c r="A40" s="46" t="s">
        <v>30</v>
      </c>
      <c r="B40" s="49">
        <v>4270</v>
      </c>
      <c r="C40" s="50" t="s">
        <v>24</v>
      </c>
      <c r="D40" s="51"/>
      <c r="E40" s="52"/>
      <c r="F40" s="51"/>
      <c r="G40" s="52"/>
    </row>
    <row r="41" spans="1:7" s="36" customFormat="1" ht="12.75" customHeight="1" hidden="1">
      <c r="A41" s="46" t="s">
        <v>30</v>
      </c>
      <c r="B41" s="49">
        <v>4280</v>
      </c>
      <c r="C41" s="50" t="s">
        <v>281</v>
      </c>
      <c r="D41" s="51"/>
      <c r="E41" s="52"/>
      <c r="F41" s="51"/>
      <c r="G41" s="52"/>
    </row>
    <row r="42" spans="1:7" s="45" customFormat="1" ht="12.75" customHeight="1">
      <c r="A42" s="46" t="s">
        <v>30</v>
      </c>
      <c r="B42" s="49">
        <v>4300</v>
      </c>
      <c r="C42" s="53" t="s">
        <v>25</v>
      </c>
      <c r="D42" s="42">
        <v>5000</v>
      </c>
      <c r="E42" s="43"/>
      <c r="F42" s="42"/>
      <c r="G42" s="43"/>
    </row>
    <row r="43" spans="1:7" s="45" customFormat="1" ht="12.75" customHeight="1" hidden="1">
      <c r="A43" s="46" t="s">
        <v>30</v>
      </c>
      <c r="B43" s="49">
        <v>4308</v>
      </c>
      <c r="C43" s="53" t="s">
        <v>25</v>
      </c>
      <c r="D43" s="42"/>
      <c r="E43" s="43"/>
      <c r="F43" s="42"/>
      <c r="G43" s="43"/>
    </row>
    <row r="44" spans="1:7" s="45" customFormat="1" ht="12.75" customHeight="1" hidden="1">
      <c r="A44" s="46" t="s">
        <v>30</v>
      </c>
      <c r="B44" s="49">
        <v>4309</v>
      </c>
      <c r="C44" s="53" t="s">
        <v>25</v>
      </c>
      <c r="D44" s="42"/>
      <c r="E44" s="43"/>
      <c r="F44" s="42"/>
      <c r="G44" s="43"/>
    </row>
    <row r="45" spans="1:7" s="45" customFormat="1" ht="12.75" customHeight="1" hidden="1">
      <c r="A45" s="46" t="s">
        <v>30</v>
      </c>
      <c r="B45" s="49">
        <v>4330</v>
      </c>
      <c r="C45" s="53" t="s">
        <v>37</v>
      </c>
      <c r="D45" s="42"/>
      <c r="E45" s="43"/>
      <c r="F45" s="42"/>
      <c r="G45" s="43"/>
    </row>
    <row r="46" spans="1:7" s="45" customFormat="1" ht="12.75" customHeight="1" hidden="1">
      <c r="A46" s="46" t="s">
        <v>30</v>
      </c>
      <c r="B46" s="49">
        <v>4350</v>
      </c>
      <c r="C46" s="53" t="s">
        <v>40</v>
      </c>
      <c r="D46" s="42"/>
      <c r="E46" s="43"/>
      <c r="F46" s="42"/>
      <c r="G46" s="43"/>
    </row>
    <row r="47" spans="1:7" s="45" customFormat="1" ht="12.75" customHeight="1" hidden="1">
      <c r="A47" s="46" t="s">
        <v>30</v>
      </c>
      <c r="B47" s="49">
        <v>4360</v>
      </c>
      <c r="C47" s="53" t="s">
        <v>265</v>
      </c>
      <c r="D47" s="42"/>
      <c r="E47" s="43"/>
      <c r="F47" s="42"/>
      <c r="G47" s="43"/>
    </row>
    <row r="48" spans="1:7" s="45" customFormat="1" ht="12.75" customHeight="1" hidden="1">
      <c r="A48" s="46" t="s">
        <v>30</v>
      </c>
      <c r="B48" s="49">
        <v>4370</v>
      </c>
      <c r="C48" s="53" t="s">
        <v>266</v>
      </c>
      <c r="D48" s="42"/>
      <c r="E48" s="43"/>
      <c r="F48" s="42"/>
      <c r="G48" s="43"/>
    </row>
    <row r="49" spans="1:7" s="45" customFormat="1" ht="12.75" customHeight="1" hidden="1">
      <c r="A49" s="46" t="s">
        <v>30</v>
      </c>
      <c r="B49" s="49">
        <v>4390</v>
      </c>
      <c r="C49" s="53" t="s">
        <v>267</v>
      </c>
      <c r="D49" s="42"/>
      <c r="E49" s="43"/>
      <c r="F49" s="42"/>
      <c r="G49" s="43"/>
    </row>
    <row r="50" spans="1:7" s="45" customFormat="1" ht="12.75" customHeight="1" hidden="1">
      <c r="A50" s="46" t="s">
        <v>30</v>
      </c>
      <c r="B50" s="49">
        <v>4400</v>
      </c>
      <c r="C50" s="53" t="s">
        <v>268</v>
      </c>
      <c r="D50" s="42"/>
      <c r="E50" s="43"/>
      <c r="F50" s="42"/>
      <c r="G50" s="43"/>
    </row>
    <row r="51" spans="1:7" s="36" customFormat="1" ht="12.75" customHeight="1" hidden="1">
      <c r="A51" s="46" t="s">
        <v>30</v>
      </c>
      <c r="B51" s="49">
        <v>4410</v>
      </c>
      <c r="C51" s="50" t="s">
        <v>6</v>
      </c>
      <c r="D51" s="51"/>
      <c r="E51" s="52"/>
      <c r="F51" s="51"/>
      <c r="G51" s="52"/>
    </row>
    <row r="52" spans="1:7" s="36" customFormat="1" ht="12.75" customHeight="1" hidden="1">
      <c r="A52" s="46" t="s">
        <v>30</v>
      </c>
      <c r="B52" s="49">
        <v>4420</v>
      </c>
      <c r="C52" s="50" t="s">
        <v>7</v>
      </c>
      <c r="D52" s="51"/>
      <c r="E52" s="52"/>
      <c r="F52" s="51"/>
      <c r="G52" s="52"/>
    </row>
    <row r="53" spans="1:7" s="45" customFormat="1" ht="12.75" customHeight="1" hidden="1">
      <c r="A53" s="46" t="s">
        <v>30</v>
      </c>
      <c r="B53" s="49">
        <v>4430</v>
      </c>
      <c r="C53" s="53" t="s">
        <v>8</v>
      </c>
      <c r="D53" s="42"/>
      <c r="E53" s="43"/>
      <c r="F53" s="42"/>
      <c r="G53" s="43"/>
    </row>
    <row r="54" spans="1:7" s="36" customFormat="1" ht="12.75" customHeight="1" hidden="1">
      <c r="A54" s="46" t="s">
        <v>30</v>
      </c>
      <c r="B54" s="49">
        <v>4440</v>
      </c>
      <c r="C54" s="50" t="s">
        <v>26</v>
      </c>
      <c r="D54" s="51"/>
      <c r="E54" s="52"/>
      <c r="F54" s="51"/>
      <c r="G54" s="52"/>
    </row>
    <row r="55" spans="1:7" s="36" customFormat="1" ht="12.75" customHeight="1" hidden="1">
      <c r="A55" s="46" t="s">
        <v>30</v>
      </c>
      <c r="B55" s="49">
        <v>4520</v>
      </c>
      <c r="C55" s="94" t="s">
        <v>306</v>
      </c>
      <c r="D55" s="51"/>
      <c r="E55" s="52"/>
      <c r="F55" s="51"/>
      <c r="G55" s="52"/>
    </row>
    <row r="56" spans="1:7" s="36" customFormat="1" ht="12.75" customHeight="1" hidden="1">
      <c r="A56" s="46" t="s">
        <v>30</v>
      </c>
      <c r="B56" s="49">
        <v>4580</v>
      </c>
      <c r="C56" s="50" t="s">
        <v>27</v>
      </c>
      <c r="D56" s="51"/>
      <c r="E56" s="52"/>
      <c r="F56" s="51"/>
      <c r="G56" s="52"/>
    </row>
    <row r="57" spans="1:7" s="36" customFormat="1" ht="12.75" customHeight="1" hidden="1">
      <c r="A57" s="46" t="s">
        <v>30</v>
      </c>
      <c r="B57" s="49">
        <v>4700</v>
      </c>
      <c r="C57" s="54" t="s">
        <v>269</v>
      </c>
      <c r="D57" s="51"/>
      <c r="E57" s="52"/>
      <c r="F57" s="51"/>
      <c r="G57" s="52"/>
    </row>
    <row r="58" spans="1:7" s="45" customFormat="1" ht="24.75" customHeight="1" hidden="1">
      <c r="A58" s="39" t="s">
        <v>30</v>
      </c>
      <c r="B58" s="64">
        <v>4740</v>
      </c>
      <c r="C58" s="55" t="s">
        <v>282</v>
      </c>
      <c r="D58" s="42"/>
      <c r="E58" s="43"/>
      <c r="F58" s="42"/>
      <c r="G58" s="43"/>
    </row>
    <row r="59" spans="1:7" s="45" customFormat="1" ht="12.75" customHeight="1" hidden="1">
      <c r="A59" s="46" t="s">
        <v>30</v>
      </c>
      <c r="B59" s="49">
        <v>4750</v>
      </c>
      <c r="C59" s="55" t="s">
        <v>270</v>
      </c>
      <c r="D59" s="42"/>
      <c r="E59" s="43"/>
      <c r="F59" s="42"/>
      <c r="G59" s="43"/>
    </row>
    <row r="60" spans="1:7" s="36" customFormat="1" ht="12.75" customHeight="1" hidden="1">
      <c r="A60" s="46" t="s">
        <v>30</v>
      </c>
      <c r="B60" s="49">
        <v>4810</v>
      </c>
      <c r="C60" s="50" t="s">
        <v>11</v>
      </c>
      <c r="D60" s="51"/>
      <c r="E60" s="52"/>
      <c r="F60" s="51"/>
      <c r="G60" s="52"/>
    </row>
    <row r="61" spans="1:7" s="36" customFormat="1" ht="12.75" customHeight="1" hidden="1">
      <c r="A61" s="46" t="s">
        <v>30</v>
      </c>
      <c r="B61" s="49">
        <v>6050</v>
      </c>
      <c r="C61" s="50" t="s">
        <v>28</v>
      </c>
      <c r="D61" s="51"/>
      <c r="E61" s="52"/>
      <c r="F61" s="51"/>
      <c r="G61" s="52"/>
    </row>
    <row r="62" spans="1:7" s="36" customFormat="1" ht="12.75" customHeight="1" hidden="1">
      <c r="A62" s="46" t="s">
        <v>30</v>
      </c>
      <c r="B62" s="49">
        <v>6058</v>
      </c>
      <c r="C62" s="50" t="s">
        <v>283</v>
      </c>
      <c r="D62" s="51"/>
      <c r="E62" s="52"/>
      <c r="F62" s="51"/>
      <c r="G62" s="52"/>
    </row>
    <row r="63" spans="1:7" s="36" customFormat="1" ht="12.75" customHeight="1" hidden="1">
      <c r="A63" s="46" t="s">
        <v>30</v>
      </c>
      <c r="B63" s="49">
        <v>6059</v>
      </c>
      <c r="C63" s="50" t="s">
        <v>28</v>
      </c>
      <c r="D63" s="51"/>
      <c r="E63" s="52"/>
      <c r="F63" s="51"/>
      <c r="G63" s="52"/>
    </row>
    <row r="64" spans="1:7" s="36" customFormat="1" ht="12.75" customHeight="1" hidden="1">
      <c r="A64" s="46" t="s">
        <v>30</v>
      </c>
      <c r="B64" s="49">
        <v>6060</v>
      </c>
      <c r="C64" s="50" t="s">
        <v>29</v>
      </c>
      <c r="D64" s="51"/>
      <c r="E64" s="52"/>
      <c r="F64" s="51"/>
      <c r="G64" s="52"/>
    </row>
    <row r="65" spans="1:7" s="36" customFormat="1" ht="12.75" customHeight="1" hidden="1">
      <c r="A65" s="46" t="s">
        <v>30</v>
      </c>
      <c r="B65" s="49">
        <v>6130</v>
      </c>
      <c r="C65" s="50" t="s">
        <v>284</v>
      </c>
      <c r="D65" s="51"/>
      <c r="E65" s="52"/>
      <c r="F65" s="51"/>
      <c r="G65" s="52"/>
    </row>
    <row r="66" spans="1:7" s="45" customFormat="1" ht="37.5" customHeight="1" hidden="1">
      <c r="A66" s="39" t="s">
        <v>30</v>
      </c>
      <c r="B66" s="40">
        <v>6210</v>
      </c>
      <c r="C66" s="41" t="s">
        <v>331</v>
      </c>
      <c r="D66" s="42"/>
      <c r="E66" s="43"/>
      <c r="F66" s="42"/>
      <c r="G66" s="43"/>
    </row>
    <row r="67" spans="1:7" s="45" customFormat="1" ht="37.5" customHeight="1" hidden="1">
      <c r="A67" s="39" t="s">
        <v>30</v>
      </c>
      <c r="B67" s="40">
        <v>6230</v>
      </c>
      <c r="C67" s="41" t="s">
        <v>307</v>
      </c>
      <c r="D67" s="42"/>
      <c r="E67" s="43"/>
      <c r="F67" s="42"/>
      <c r="G67" s="43"/>
    </row>
    <row r="68" spans="1:7" s="45" customFormat="1" ht="37.5" customHeight="1" hidden="1">
      <c r="A68" s="39" t="s">
        <v>30</v>
      </c>
      <c r="B68" s="40">
        <v>6300</v>
      </c>
      <c r="C68" s="41" t="s">
        <v>125</v>
      </c>
      <c r="D68" s="42"/>
      <c r="E68" s="43"/>
      <c r="F68" s="42"/>
      <c r="G68" s="43"/>
    </row>
    <row r="69" spans="1:7" s="45" customFormat="1" ht="37.5" customHeight="1" hidden="1">
      <c r="A69" s="39" t="s">
        <v>30</v>
      </c>
      <c r="B69" s="40">
        <v>6610</v>
      </c>
      <c r="C69" s="41" t="s">
        <v>285</v>
      </c>
      <c r="D69" s="42"/>
      <c r="E69" s="43"/>
      <c r="F69" s="42"/>
      <c r="G69" s="43"/>
    </row>
    <row r="70" spans="1:7" s="45" customFormat="1" ht="37.5" customHeight="1" hidden="1">
      <c r="A70" s="39" t="s">
        <v>30</v>
      </c>
      <c r="B70" s="40">
        <v>6620</v>
      </c>
      <c r="C70" s="41" t="s">
        <v>286</v>
      </c>
      <c r="D70" s="42"/>
      <c r="E70" s="43"/>
      <c r="F70" s="42"/>
      <c r="G70" s="43"/>
    </row>
    <row r="71" spans="1:7" s="45" customFormat="1" ht="37.5" customHeight="1" hidden="1">
      <c r="A71" s="39" t="s">
        <v>30</v>
      </c>
      <c r="B71" s="40">
        <v>6630</v>
      </c>
      <c r="C71" s="41" t="s">
        <v>287</v>
      </c>
      <c r="D71" s="42"/>
      <c r="E71" s="43"/>
      <c r="F71" s="42"/>
      <c r="G71" s="43"/>
    </row>
    <row r="72" spans="1:7" s="36" customFormat="1" ht="12.75" customHeight="1" hidden="1">
      <c r="A72" s="46" t="s">
        <v>30</v>
      </c>
      <c r="B72" s="49">
        <v>8550</v>
      </c>
      <c r="C72" s="50" t="s">
        <v>41</v>
      </c>
      <c r="D72" s="51"/>
      <c r="E72" s="52"/>
      <c r="F72" s="51"/>
      <c r="G72" s="52"/>
    </row>
    <row r="73" spans="1:7" ht="15" customHeight="1">
      <c r="A73" s="56"/>
      <c r="B73" s="56"/>
      <c r="C73" s="57" t="s">
        <v>12</v>
      </c>
      <c r="D73" s="58">
        <f>SUM(D13:D72)</f>
        <v>64827</v>
      </c>
      <c r="E73" s="58">
        <f>SUM(E13:E72)</f>
        <v>0</v>
      </c>
      <c r="F73" s="58">
        <f>SUM(F13:F72)</f>
        <v>89607</v>
      </c>
      <c r="G73" s="58">
        <f>SUM(G13:G72)</f>
        <v>0</v>
      </c>
    </row>
  </sheetData>
  <sheetProtection/>
  <mergeCells count="2">
    <mergeCell ref="D10:E10"/>
    <mergeCell ref="F10:G10"/>
  </mergeCells>
  <printOptions/>
  <pageMargins left="0.75" right="0.75" top="1" bottom="1" header="0.5" footer="0.5"/>
  <pageSetup horizontalDpi="360" verticalDpi="36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73"/>
  <sheetViews>
    <sheetView view="pageBreakPreview" zoomScaleSheetLayoutView="100" zoomScalePageLayoutView="0" workbookViewId="0" topLeftCell="A2">
      <selection activeCell="L73" sqref="L73"/>
    </sheetView>
  </sheetViews>
  <sheetFormatPr defaultColWidth="9.00390625" defaultRowHeight="12.75"/>
  <cols>
    <col min="1" max="1" width="3.875" style="60" customWidth="1"/>
    <col min="2" max="2" width="5.25390625" style="60" customWidth="1"/>
    <col min="3" max="3" width="51.375" style="60" customWidth="1"/>
    <col min="4" max="4" width="11.125" style="60" customWidth="1"/>
    <col min="5" max="5" width="10.75390625" style="60" customWidth="1"/>
    <col min="6" max="6" width="11.125" style="60" hidden="1" customWidth="1"/>
    <col min="7" max="7" width="10.75390625" style="60" hidden="1" customWidth="1"/>
    <col min="8" max="8" width="3.375" style="60" customWidth="1"/>
    <col min="9" max="9" width="2.875" style="60" customWidth="1"/>
    <col min="10" max="10" width="3.875" style="60" customWidth="1"/>
    <col min="11" max="16384" width="9.125" style="60" customWidth="1"/>
  </cols>
  <sheetData>
    <row r="1" s="26" customFormat="1" ht="12.75" hidden="1"/>
    <row r="2" s="26" customFormat="1" ht="12.75">
      <c r="D2" s="34" t="str">
        <f>'010.01010'!D2</f>
        <v>Zał. Nr 2d</v>
      </c>
    </row>
    <row r="3" spans="1:3" s="36" customFormat="1" ht="27.75" customHeight="1">
      <c r="A3" s="35" t="str">
        <f>'010.01008'!A3</f>
        <v>Plan wydatków budżetu na 2014 r.</v>
      </c>
      <c r="B3" s="35"/>
      <c r="C3" s="35"/>
    </row>
    <row r="4" spans="4:5" s="36" customFormat="1" ht="12.75">
      <c r="D4" s="37" t="s">
        <v>135</v>
      </c>
      <c r="E4" s="36">
        <f>'010.01010'!E4</f>
        <v>3</v>
      </c>
    </row>
    <row r="5" spans="3:5" s="36" customFormat="1" ht="11.25" customHeight="1" hidden="1">
      <c r="C5" s="18"/>
      <c r="E5" s="36" t="s">
        <v>16</v>
      </c>
    </row>
    <row r="7" spans="1:3" s="36" customFormat="1" ht="12.75">
      <c r="A7" s="18" t="s">
        <v>0</v>
      </c>
      <c r="B7" s="18"/>
      <c r="C7" s="36" t="s">
        <v>17</v>
      </c>
    </row>
    <row r="9" spans="1:3" s="36" customFormat="1" ht="12.75">
      <c r="A9" s="18" t="s">
        <v>1</v>
      </c>
      <c r="B9" s="18"/>
      <c r="C9" s="36" t="s">
        <v>43</v>
      </c>
    </row>
    <row r="10" spans="4:7" s="36" customFormat="1" ht="12.75">
      <c r="D10" s="339" t="s">
        <v>15</v>
      </c>
      <c r="E10" s="339"/>
      <c r="F10" s="338" t="s">
        <v>333</v>
      </c>
      <c r="G10" s="338"/>
    </row>
    <row r="11" spans="4:7" s="36" customFormat="1" ht="12.75">
      <c r="D11" s="18" t="s">
        <v>13</v>
      </c>
      <c r="E11" s="97" t="s">
        <v>14</v>
      </c>
      <c r="F11" s="36" t="s">
        <v>13</v>
      </c>
      <c r="G11" s="38" t="s">
        <v>14</v>
      </c>
    </row>
    <row r="13" spans="1:7" s="45" customFormat="1" ht="37.5" customHeight="1" hidden="1">
      <c r="A13" s="39" t="s">
        <v>30</v>
      </c>
      <c r="B13" s="40">
        <v>2310</v>
      </c>
      <c r="C13" s="41" t="s">
        <v>31</v>
      </c>
      <c r="D13" s="42"/>
      <c r="E13" s="43"/>
      <c r="F13" s="42"/>
      <c r="G13" s="43"/>
    </row>
    <row r="14" spans="1:7" s="45" customFormat="1" ht="37.5" customHeight="1" hidden="1">
      <c r="A14" s="39" t="s">
        <v>30</v>
      </c>
      <c r="B14" s="40">
        <v>2320</v>
      </c>
      <c r="C14" s="41" t="s">
        <v>278</v>
      </c>
      <c r="D14" s="42"/>
      <c r="E14" s="43"/>
      <c r="F14" s="42"/>
      <c r="G14" s="43"/>
    </row>
    <row r="15" spans="1:7" s="45" customFormat="1" ht="37.5" customHeight="1" hidden="1">
      <c r="A15" s="39" t="s">
        <v>30</v>
      </c>
      <c r="B15" s="40">
        <v>2330</v>
      </c>
      <c r="C15" s="41" t="s">
        <v>279</v>
      </c>
      <c r="D15" s="42"/>
      <c r="E15" s="43"/>
      <c r="F15" s="42"/>
      <c r="G15" s="43"/>
    </row>
    <row r="16" spans="1:7" s="45" customFormat="1" ht="12.75" customHeight="1" hidden="1">
      <c r="A16" s="46" t="s">
        <v>30</v>
      </c>
      <c r="B16" s="40">
        <v>2480</v>
      </c>
      <c r="C16" s="41" t="s">
        <v>124</v>
      </c>
      <c r="D16" s="42"/>
      <c r="E16" s="43"/>
      <c r="F16" s="42"/>
      <c r="G16" s="43"/>
    </row>
    <row r="17" spans="1:7" s="45" customFormat="1" ht="12.75" customHeight="1" hidden="1">
      <c r="A17" s="46" t="s">
        <v>30</v>
      </c>
      <c r="B17" s="40">
        <v>2560</v>
      </c>
      <c r="C17" s="41" t="s">
        <v>277</v>
      </c>
      <c r="D17" s="42"/>
      <c r="E17" s="43"/>
      <c r="F17" s="42"/>
      <c r="G17" s="43"/>
    </row>
    <row r="18" spans="1:7" s="45" customFormat="1" ht="12.75" customHeight="1" hidden="1">
      <c r="A18" s="46" t="s">
        <v>30</v>
      </c>
      <c r="B18" s="47">
        <v>2650</v>
      </c>
      <c r="C18" s="41" t="s">
        <v>35</v>
      </c>
      <c r="D18" s="42"/>
      <c r="E18" s="43"/>
      <c r="F18" s="42"/>
      <c r="G18" s="43"/>
    </row>
    <row r="19" spans="1:7" s="45" customFormat="1" ht="22.5" customHeight="1" hidden="1">
      <c r="A19" s="46" t="s">
        <v>30</v>
      </c>
      <c r="B19" s="40">
        <v>2710</v>
      </c>
      <c r="C19" s="41" t="s">
        <v>42</v>
      </c>
      <c r="D19" s="42"/>
      <c r="E19" s="43"/>
      <c r="F19" s="42"/>
      <c r="G19" s="43"/>
    </row>
    <row r="20" spans="1:7" s="45" customFormat="1" ht="25.5" customHeight="1" hidden="1">
      <c r="A20" s="39" t="s">
        <v>30</v>
      </c>
      <c r="B20" s="40">
        <v>2820</v>
      </c>
      <c r="C20" s="48" t="s">
        <v>280</v>
      </c>
      <c r="D20" s="42"/>
      <c r="E20" s="43"/>
      <c r="F20" s="42"/>
      <c r="G20" s="43"/>
    </row>
    <row r="21" spans="1:7" s="45" customFormat="1" ht="37.5" customHeight="1" hidden="1">
      <c r="A21" s="39" t="s">
        <v>30</v>
      </c>
      <c r="B21" s="40">
        <v>2830</v>
      </c>
      <c r="C21" s="48" t="s">
        <v>18</v>
      </c>
      <c r="D21" s="42"/>
      <c r="E21" s="43"/>
      <c r="F21" s="42"/>
      <c r="G21" s="43"/>
    </row>
    <row r="22" spans="1:7" s="45" customFormat="1" ht="12.75" customHeight="1">
      <c r="A22" s="46" t="s">
        <v>30</v>
      </c>
      <c r="B22" s="47">
        <v>2850</v>
      </c>
      <c r="C22" s="48" t="s">
        <v>33</v>
      </c>
      <c r="D22" s="42">
        <v>15000</v>
      </c>
      <c r="E22" s="43"/>
      <c r="F22" s="42">
        <v>10000</v>
      </c>
      <c r="G22" s="43"/>
    </row>
    <row r="23" spans="1:7" s="45" customFormat="1" ht="12.75" customHeight="1" hidden="1">
      <c r="A23" s="46" t="s">
        <v>30</v>
      </c>
      <c r="B23" s="47">
        <v>3000</v>
      </c>
      <c r="C23" s="48" t="s">
        <v>276</v>
      </c>
      <c r="D23" s="42"/>
      <c r="E23" s="43"/>
      <c r="F23" s="42"/>
      <c r="G23" s="43"/>
    </row>
    <row r="24" spans="1:7" s="36" customFormat="1" ht="12.75" customHeight="1" hidden="1">
      <c r="A24" s="46" t="s">
        <v>30</v>
      </c>
      <c r="B24" s="49">
        <v>3020</v>
      </c>
      <c r="C24" s="50" t="s">
        <v>38</v>
      </c>
      <c r="D24" s="51"/>
      <c r="E24" s="52"/>
      <c r="F24" s="51"/>
      <c r="G24" s="52"/>
    </row>
    <row r="25" spans="1:7" s="36" customFormat="1" ht="12.75" customHeight="1" hidden="1">
      <c r="A25" s="46" t="s">
        <v>30</v>
      </c>
      <c r="B25" s="49">
        <v>3030</v>
      </c>
      <c r="C25" s="50" t="s">
        <v>5</v>
      </c>
      <c r="D25" s="51"/>
      <c r="E25" s="52"/>
      <c r="F25" s="51"/>
      <c r="G25" s="52"/>
    </row>
    <row r="26" spans="1:7" s="36" customFormat="1" ht="12.75" customHeight="1" hidden="1">
      <c r="A26" s="46" t="s">
        <v>30</v>
      </c>
      <c r="B26" s="49">
        <v>3110</v>
      </c>
      <c r="C26" s="50" t="s">
        <v>4</v>
      </c>
      <c r="D26" s="51"/>
      <c r="E26" s="52"/>
      <c r="F26" s="51"/>
      <c r="G26" s="52"/>
    </row>
    <row r="27" spans="1:7" s="36" customFormat="1" ht="12.75" customHeight="1" hidden="1">
      <c r="A27" s="46" t="s">
        <v>30</v>
      </c>
      <c r="B27" s="49">
        <v>3240</v>
      </c>
      <c r="C27" s="50" t="s">
        <v>39</v>
      </c>
      <c r="D27" s="51"/>
      <c r="E27" s="52"/>
      <c r="F27" s="51"/>
      <c r="G27" s="52"/>
    </row>
    <row r="28" spans="1:7" s="36" customFormat="1" ht="12.75" customHeight="1" hidden="1">
      <c r="A28" s="46" t="s">
        <v>30</v>
      </c>
      <c r="B28" s="49">
        <v>3260</v>
      </c>
      <c r="C28" s="50" t="s">
        <v>305</v>
      </c>
      <c r="D28" s="51"/>
      <c r="E28" s="52"/>
      <c r="F28" s="51"/>
      <c r="G28" s="52"/>
    </row>
    <row r="29" spans="1:7" s="36" customFormat="1" ht="12.75" customHeight="1" hidden="1">
      <c r="A29" s="46" t="s">
        <v>30</v>
      </c>
      <c r="B29" s="49">
        <v>4010</v>
      </c>
      <c r="C29" s="50" t="s">
        <v>2</v>
      </c>
      <c r="D29" s="51"/>
      <c r="E29" s="52"/>
      <c r="F29" s="51"/>
      <c r="G29" s="52"/>
    </row>
    <row r="30" spans="1:7" s="36" customFormat="1" ht="12.75" customHeight="1" hidden="1">
      <c r="A30" s="46" t="s">
        <v>30</v>
      </c>
      <c r="B30" s="49">
        <v>4040</v>
      </c>
      <c r="C30" s="50" t="s">
        <v>3</v>
      </c>
      <c r="D30" s="51"/>
      <c r="E30" s="52"/>
      <c r="F30" s="51"/>
      <c r="G30" s="52"/>
    </row>
    <row r="31" spans="1:7" s="36" customFormat="1" ht="12.75" customHeight="1" hidden="1">
      <c r="A31" s="46" t="s">
        <v>30</v>
      </c>
      <c r="B31" s="49">
        <v>4110</v>
      </c>
      <c r="C31" s="50" t="s">
        <v>9</v>
      </c>
      <c r="D31" s="51"/>
      <c r="E31" s="52"/>
      <c r="F31" s="51"/>
      <c r="G31" s="52"/>
    </row>
    <row r="32" spans="1:7" s="36" customFormat="1" ht="12.75" customHeight="1" hidden="1">
      <c r="A32" s="46" t="s">
        <v>30</v>
      </c>
      <c r="B32" s="49">
        <v>4120</v>
      </c>
      <c r="C32" s="50" t="s">
        <v>10</v>
      </c>
      <c r="D32" s="51"/>
      <c r="E32" s="52"/>
      <c r="F32" s="51"/>
      <c r="G32" s="52"/>
    </row>
    <row r="33" spans="1:7" s="36" customFormat="1" ht="12.75" customHeight="1" hidden="1">
      <c r="A33" s="46" t="s">
        <v>30</v>
      </c>
      <c r="B33" s="49">
        <v>4130</v>
      </c>
      <c r="C33" s="50" t="s">
        <v>19</v>
      </c>
      <c r="D33" s="51"/>
      <c r="E33" s="52"/>
      <c r="F33" s="51"/>
      <c r="G33" s="52"/>
    </row>
    <row r="34" spans="1:7" s="36" customFormat="1" ht="12.75" customHeight="1" hidden="1">
      <c r="A34" s="46" t="s">
        <v>30</v>
      </c>
      <c r="B34" s="49">
        <v>4140</v>
      </c>
      <c r="C34" s="50" t="s">
        <v>32</v>
      </c>
      <c r="D34" s="51"/>
      <c r="E34" s="52"/>
      <c r="F34" s="51"/>
      <c r="G34" s="52"/>
    </row>
    <row r="35" spans="1:7" s="36" customFormat="1" ht="12.75" customHeight="1" hidden="1">
      <c r="A35" s="46" t="s">
        <v>30</v>
      </c>
      <c r="B35" s="49">
        <v>4170</v>
      </c>
      <c r="C35" s="50" t="s">
        <v>36</v>
      </c>
      <c r="D35" s="51"/>
      <c r="E35" s="52"/>
      <c r="F35" s="51"/>
      <c r="G35" s="52"/>
    </row>
    <row r="36" spans="1:7" s="36" customFormat="1" ht="12.75" customHeight="1" hidden="1">
      <c r="A36" s="46" t="s">
        <v>30</v>
      </c>
      <c r="B36" s="49">
        <v>4210</v>
      </c>
      <c r="C36" s="50" t="s">
        <v>20</v>
      </c>
      <c r="D36" s="51"/>
      <c r="E36" s="52"/>
      <c r="F36" s="51"/>
      <c r="G36" s="52"/>
    </row>
    <row r="37" spans="1:7" s="36" customFormat="1" ht="12.75" customHeight="1" hidden="1">
      <c r="A37" s="46" t="s">
        <v>30</v>
      </c>
      <c r="B37" s="49">
        <v>4220</v>
      </c>
      <c r="C37" s="50" t="s">
        <v>21</v>
      </c>
      <c r="D37" s="51"/>
      <c r="E37" s="52"/>
      <c r="F37" s="51"/>
      <c r="G37" s="52"/>
    </row>
    <row r="38" spans="1:7" s="36" customFormat="1" ht="12.75" customHeight="1" hidden="1">
      <c r="A38" s="46" t="s">
        <v>30</v>
      </c>
      <c r="B38" s="49">
        <v>4240</v>
      </c>
      <c r="C38" s="50" t="s">
        <v>22</v>
      </c>
      <c r="D38" s="51"/>
      <c r="E38" s="52"/>
      <c r="F38" s="51"/>
      <c r="G38" s="52"/>
    </row>
    <row r="39" spans="1:7" s="36" customFormat="1" ht="12.75" customHeight="1" hidden="1">
      <c r="A39" s="46" t="s">
        <v>30</v>
      </c>
      <c r="B39" s="49">
        <v>4260</v>
      </c>
      <c r="C39" s="50" t="s">
        <v>23</v>
      </c>
      <c r="D39" s="51"/>
      <c r="E39" s="52"/>
      <c r="F39" s="51"/>
      <c r="G39" s="52"/>
    </row>
    <row r="40" spans="1:7" s="36" customFormat="1" ht="12.75" customHeight="1" hidden="1">
      <c r="A40" s="46" t="s">
        <v>30</v>
      </c>
      <c r="B40" s="49">
        <v>4270</v>
      </c>
      <c r="C40" s="50" t="s">
        <v>24</v>
      </c>
      <c r="D40" s="51"/>
      <c r="E40" s="52"/>
      <c r="F40" s="51"/>
      <c r="G40" s="52"/>
    </row>
    <row r="41" spans="1:7" s="36" customFormat="1" ht="12.75" customHeight="1" hidden="1">
      <c r="A41" s="46" t="s">
        <v>30</v>
      </c>
      <c r="B41" s="49">
        <v>4280</v>
      </c>
      <c r="C41" s="50" t="s">
        <v>281</v>
      </c>
      <c r="D41" s="51"/>
      <c r="E41" s="52"/>
      <c r="F41" s="51"/>
      <c r="G41" s="52"/>
    </row>
    <row r="42" spans="1:7" s="45" customFormat="1" ht="12.75" customHeight="1" hidden="1">
      <c r="A42" s="46" t="s">
        <v>30</v>
      </c>
      <c r="B42" s="49">
        <v>4300</v>
      </c>
      <c r="C42" s="53" t="s">
        <v>25</v>
      </c>
      <c r="D42" s="42"/>
      <c r="E42" s="43"/>
      <c r="F42" s="42"/>
      <c r="G42" s="43"/>
    </row>
    <row r="43" spans="1:7" s="45" customFormat="1" ht="12.75" customHeight="1" hidden="1">
      <c r="A43" s="46" t="s">
        <v>30</v>
      </c>
      <c r="B43" s="49">
        <v>4308</v>
      </c>
      <c r="C43" s="53" t="s">
        <v>25</v>
      </c>
      <c r="D43" s="42"/>
      <c r="E43" s="43"/>
      <c r="F43" s="42"/>
      <c r="G43" s="43"/>
    </row>
    <row r="44" spans="1:7" s="45" customFormat="1" ht="12.75" customHeight="1" hidden="1">
      <c r="A44" s="46" t="s">
        <v>30</v>
      </c>
      <c r="B44" s="49">
        <v>4309</v>
      </c>
      <c r="C44" s="53" t="s">
        <v>25</v>
      </c>
      <c r="D44" s="42"/>
      <c r="E44" s="43"/>
      <c r="F44" s="42"/>
      <c r="G44" s="43"/>
    </row>
    <row r="45" spans="1:7" s="45" customFormat="1" ht="12.75" customHeight="1" hidden="1">
      <c r="A45" s="46" t="s">
        <v>30</v>
      </c>
      <c r="B45" s="49">
        <v>4330</v>
      </c>
      <c r="C45" s="53" t="s">
        <v>37</v>
      </c>
      <c r="D45" s="42"/>
      <c r="E45" s="43"/>
      <c r="F45" s="42"/>
      <c r="G45" s="43"/>
    </row>
    <row r="46" spans="1:7" s="45" customFormat="1" ht="12.75" customHeight="1" hidden="1">
      <c r="A46" s="46" t="s">
        <v>30</v>
      </c>
      <c r="B46" s="49">
        <v>4350</v>
      </c>
      <c r="C46" s="53" t="s">
        <v>40</v>
      </c>
      <c r="D46" s="42"/>
      <c r="E46" s="43"/>
      <c r="F46" s="42"/>
      <c r="G46" s="43"/>
    </row>
    <row r="47" spans="1:7" s="45" customFormat="1" ht="12.75" customHeight="1" hidden="1">
      <c r="A47" s="46" t="s">
        <v>30</v>
      </c>
      <c r="B47" s="49">
        <v>4360</v>
      </c>
      <c r="C47" s="53" t="s">
        <v>265</v>
      </c>
      <c r="D47" s="42"/>
      <c r="E47" s="43"/>
      <c r="F47" s="42"/>
      <c r="G47" s="43"/>
    </row>
    <row r="48" spans="1:7" s="45" customFormat="1" ht="12.75" customHeight="1" hidden="1">
      <c r="A48" s="46" t="s">
        <v>30</v>
      </c>
      <c r="B48" s="49">
        <v>4370</v>
      </c>
      <c r="C48" s="53" t="s">
        <v>266</v>
      </c>
      <c r="D48" s="42"/>
      <c r="E48" s="43"/>
      <c r="F48" s="42"/>
      <c r="G48" s="43"/>
    </row>
    <row r="49" spans="1:7" s="45" customFormat="1" ht="12.75" customHeight="1" hidden="1">
      <c r="A49" s="46" t="s">
        <v>30</v>
      </c>
      <c r="B49" s="49">
        <v>4390</v>
      </c>
      <c r="C49" s="53" t="s">
        <v>267</v>
      </c>
      <c r="D49" s="42"/>
      <c r="E49" s="43"/>
      <c r="F49" s="42"/>
      <c r="G49" s="43"/>
    </row>
    <row r="50" spans="1:7" s="45" customFormat="1" ht="12.75" customHeight="1" hidden="1">
      <c r="A50" s="46" t="s">
        <v>30</v>
      </c>
      <c r="B50" s="49">
        <v>4400</v>
      </c>
      <c r="C50" s="53" t="s">
        <v>268</v>
      </c>
      <c r="D50" s="42"/>
      <c r="E50" s="43"/>
      <c r="F50" s="42"/>
      <c r="G50" s="43"/>
    </row>
    <row r="51" spans="1:7" s="36" customFormat="1" ht="12.75" customHeight="1" hidden="1">
      <c r="A51" s="46" t="s">
        <v>30</v>
      </c>
      <c r="B51" s="49">
        <v>4410</v>
      </c>
      <c r="C51" s="50" t="s">
        <v>6</v>
      </c>
      <c r="D51" s="51"/>
      <c r="E51" s="52"/>
      <c r="F51" s="51"/>
      <c r="G51" s="52"/>
    </row>
    <row r="52" spans="1:7" s="36" customFormat="1" ht="12.75" customHeight="1" hidden="1">
      <c r="A52" s="46" t="s">
        <v>30</v>
      </c>
      <c r="B52" s="49">
        <v>4420</v>
      </c>
      <c r="C52" s="50" t="s">
        <v>7</v>
      </c>
      <c r="D52" s="51"/>
      <c r="E52" s="52"/>
      <c r="F52" s="51"/>
      <c r="G52" s="52"/>
    </row>
    <row r="53" spans="1:7" s="45" customFormat="1" ht="12.75" customHeight="1" hidden="1">
      <c r="A53" s="46" t="s">
        <v>30</v>
      </c>
      <c r="B53" s="49">
        <v>4430</v>
      </c>
      <c r="C53" s="53" t="s">
        <v>8</v>
      </c>
      <c r="D53" s="42"/>
      <c r="E53" s="43"/>
      <c r="F53" s="42"/>
      <c r="G53" s="43"/>
    </row>
    <row r="54" spans="1:7" s="36" customFormat="1" ht="12.75" customHeight="1" hidden="1">
      <c r="A54" s="46" t="s">
        <v>30</v>
      </c>
      <c r="B54" s="49">
        <v>4440</v>
      </c>
      <c r="C54" s="50" t="s">
        <v>26</v>
      </c>
      <c r="D54" s="51"/>
      <c r="E54" s="52"/>
      <c r="F54" s="51"/>
      <c r="G54" s="52"/>
    </row>
    <row r="55" spans="1:7" s="36" customFormat="1" ht="12.75" customHeight="1" hidden="1">
      <c r="A55" s="46" t="s">
        <v>30</v>
      </c>
      <c r="B55" s="49">
        <v>4520</v>
      </c>
      <c r="C55" s="94" t="s">
        <v>306</v>
      </c>
      <c r="D55" s="51"/>
      <c r="E55" s="52"/>
      <c r="F55" s="51"/>
      <c r="G55" s="52"/>
    </row>
    <row r="56" spans="1:7" s="36" customFormat="1" ht="12.75" customHeight="1" hidden="1">
      <c r="A56" s="46" t="s">
        <v>30</v>
      </c>
      <c r="B56" s="49">
        <v>4580</v>
      </c>
      <c r="C56" s="50" t="s">
        <v>27</v>
      </c>
      <c r="D56" s="51"/>
      <c r="E56" s="52"/>
      <c r="F56" s="51"/>
      <c r="G56" s="52"/>
    </row>
    <row r="57" spans="1:7" s="36" customFormat="1" ht="12.75" customHeight="1" hidden="1">
      <c r="A57" s="46" t="s">
        <v>30</v>
      </c>
      <c r="B57" s="49">
        <v>4700</v>
      </c>
      <c r="C57" s="54" t="s">
        <v>269</v>
      </c>
      <c r="D57" s="51"/>
      <c r="E57" s="52"/>
      <c r="F57" s="51"/>
      <c r="G57" s="52"/>
    </row>
    <row r="58" spans="1:7" s="45" customFormat="1" ht="24.75" customHeight="1" hidden="1">
      <c r="A58" s="39" t="s">
        <v>30</v>
      </c>
      <c r="B58" s="64">
        <v>4740</v>
      </c>
      <c r="C58" s="55" t="s">
        <v>282</v>
      </c>
      <c r="D58" s="42"/>
      <c r="E58" s="43"/>
      <c r="F58" s="42"/>
      <c r="G58" s="43"/>
    </row>
    <row r="59" spans="1:7" s="45" customFormat="1" ht="12.75" customHeight="1" hidden="1">
      <c r="A59" s="46" t="s">
        <v>30</v>
      </c>
      <c r="B59" s="49">
        <v>4750</v>
      </c>
      <c r="C59" s="55" t="s">
        <v>270</v>
      </c>
      <c r="D59" s="42"/>
      <c r="E59" s="43"/>
      <c r="F59" s="42"/>
      <c r="G59" s="43"/>
    </row>
    <row r="60" spans="1:7" s="36" customFormat="1" ht="12.75" customHeight="1" hidden="1">
      <c r="A60" s="46" t="s">
        <v>30</v>
      </c>
      <c r="B60" s="49">
        <v>4810</v>
      </c>
      <c r="C60" s="50" t="s">
        <v>11</v>
      </c>
      <c r="D60" s="51"/>
      <c r="E60" s="52"/>
      <c r="F60" s="51"/>
      <c r="G60" s="52"/>
    </row>
    <row r="61" spans="1:7" s="36" customFormat="1" ht="12.75" customHeight="1" hidden="1">
      <c r="A61" s="46" t="s">
        <v>30</v>
      </c>
      <c r="B61" s="49">
        <v>6050</v>
      </c>
      <c r="C61" s="50" t="s">
        <v>28</v>
      </c>
      <c r="D61" s="51"/>
      <c r="E61" s="52"/>
      <c r="F61" s="51"/>
      <c r="G61" s="52"/>
    </row>
    <row r="62" spans="1:7" s="36" customFormat="1" ht="12.75" customHeight="1" hidden="1">
      <c r="A62" s="46" t="s">
        <v>30</v>
      </c>
      <c r="B62" s="49">
        <v>6058</v>
      </c>
      <c r="C62" s="50" t="s">
        <v>283</v>
      </c>
      <c r="D62" s="51"/>
      <c r="E62" s="52"/>
      <c r="F62" s="51"/>
      <c r="G62" s="52"/>
    </row>
    <row r="63" spans="1:7" s="36" customFormat="1" ht="12.75" customHeight="1" hidden="1">
      <c r="A63" s="46" t="s">
        <v>30</v>
      </c>
      <c r="B63" s="49">
        <v>6059</v>
      </c>
      <c r="C63" s="50" t="s">
        <v>28</v>
      </c>
      <c r="D63" s="51"/>
      <c r="E63" s="52"/>
      <c r="F63" s="51"/>
      <c r="G63" s="52"/>
    </row>
    <row r="64" spans="1:7" s="36" customFormat="1" ht="12.75" customHeight="1" hidden="1">
      <c r="A64" s="46" t="s">
        <v>30</v>
      </c>
      <c r="B64" s="49">
        <v>6060</v>
      </c>
      <c r="C64" s="50" t="s">
        <v>29</v>
      </c>
      <c r="D64" s="51"/>
      <c r="E64" s="52"/>
      <c r="F64" s="51"/>
      <c r="G64" s="52"/>
    </row>
    <row r="65" spans="1:7" s="36" customFormat="1" ht="12.75" customHeight="1" hidden="1">
      <c r="A65" s="46" t="s">
        <v>30</v>
      </c>
      <c r="B65" s="49">
        <v>6130</v>
      </c>
      <c r="C65" s="50" t="s">
        <v>284</v>
      </c>
      <c r="D65" s="51"/>
      <c r="E65" s="52"/>
      <c r="F65" s="51"/>
      <c r="G65" s="52"/>
    </row>
    <row r="66" spans="1:7" s="45" customFormat="1" ht="37.5" customHeight="1" hidden="1">
      <c r="A66" s="39" t="s">
        <v>30</v>
      </c>
      <c r="B66" s="40">
        <v>6210</v>
      </c>
      <c r="C66" s="41" t="s">
        <v>331</v>
      </c>
      <c r="D66" s="42"/>
      <c r="E66" s="43"/>
      <c r="F66" s="42"/>
      <c r="G66" s="43"/>
    </row>
    <row r="67" spans="1:7" s="45" customFormat="1" ht="37.5" customHeight="1" hidden="1">
      <c r="A67" s="39" t="s">
        <v>30</v>
      </c>
      <c r="B67" s="40">
        <v>6230</v>
      </c>
      <c r="C67" s="41" t="s">
        <v>307</v>
      </c>
      <c r="D67" s="42"/>
      <c r="E67" s="43"/>
      <c r="F67" s="42"/>
      <c r="G67" s="43"/>
    </row>
    <row r="68" spans="1:7" s="45" customFormat="1" ht="37.5" customHeight="1" hidden="1">
      <c r="A68" s="39" t="s">
        <v>30</v>
      </c>
      <c r="B68" s="40">
        <v>6300</v>
      </c>
      <c r="C68" s="41" t="s">
        <v>125</v>
      </c>
      <c r="D68" s="42"/>
      <c r="E68" s="43"/>
      <c r="F68" s="42"/>
      <c r="G68" s="43"/>
    </row>
    <row r="69" spans="1:7" s="45" customFormat="1" ht="37.5" customHeight="1" hidden="1">
      <c r="A69" s="39" t="s">
        <v>30</v>
      </c>
      <c r="B69" s="40">
        <v>6610</v>
      </c>
      <c r="C69" s="41" t="s">
        <v>285</v>
      </c>
      <c r="D69" s="42"/>
      <c r="E69" s="43"/>
      <c r="F69" s="42"/>
      <c r="G69" s="43"/>
    </row>
    <row r="70" spans="1:7" s="45" customFormat="1" ht="37.5" customHeight="1" hidden="1">
      <c r="A70" s="39" t="s">
        <v>30</v>
      </c>
      <c r="B70" s="40">
        <v>6620</v>
      </c>
      <c r="C70" s="41" t="s">
        <v>286</v>
      </c>
      <c r="D70" s="42"/>
      <c r="E70" s="43"/>
      <c r="F70" s="42"/>
      <c r="G70" s="43"/>
    </row>
    <row r="71" spans="1:7" s="45" customFormat="1" ht="37.5" customHeight="1" hidden="1">
      <c r="A71" s="39" t="s">
        <v>30</v>
      </c>
      <c r="B71" s="40">
        <v>6630</v>
      </c>
      <c r="C71" s="41" t="s">
        <v>287</v>
      </c>
      <c r="D71" s="42"/>
      <c r="E71" s="43"/>
      <c r="F71" s="42"/>
      <c r="G71" s="43"/>
    </row>
    <row r="72" spans="1:7" s="36" customFormat="1" ht="12.75" customHeight="1" hidden="1">
      <c r="A72" s="46" t="s">
        <v>30</v>
      </c>
      <c r="B72" s="49">
        <v>8550</v>
      </c>
      <c r="C72" s="50" t="s">
        <v>41</v>
      </c>
      <c r="D72" s="51"/>
      <c r="E72" s="52"/>
      <c r="F72" s="51"/>
      <c r="G72" s="52"/>
    </row>
    <row r="73" spans="1:7" ht="15" customHeight="1">
      <c r="A73" s="56"/>
      <c r="B73" s="56"/>
      <c r="C73" s="57" t="s">
        <v>12</v>
      </c>
      <c r="D73" s="58">
        <f>SUM(D13:D72)</f>
        <v>15000</v>
      </c>
      <c r="E73" s="58">
        <f>SUM(E13:E72)</f>
        <v>0</v>
      </c>
      <c r="F73" s="58">
        <f>SUM(F13:F72)</f>
        <v>10000</v>
      </c>
      <c r="G73" s="58">
        <f>SUM(G13:G72)</f>
        <v>0</v>
      </c>
    </row>
  </sheetData>
  <sheetProtection/>
  <mergeCells count="2">
    <mergeCell ref="D10:E10"/>
    <mergeCell ref="F10:G10"/>
  </mergeCells>
  <printOptions/>
  <pageMargins left="0.75" right="0.75" top="1" bottom="1" header="0.5" footer="0.5"/>
  <pageSetup horizontalDpi="360" verticalDpi="360" orientation="portrait" paperSize="9" scale="5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G73"/>
  <sheetViews>
    <sheetView view="pageBreakPreview" zoomScaleSheetLayoutView="100" zoomScalePageLayoutView="0" workbookViewId="0" topLeftCell="A2">
      <selection activeCell="C6" sqref="C6"/>
    </sheetView>
  </sheetViews>
  <sheetFormatPr defaultColWidth="9.00390625" defaultRowHeight="12.75"/>
  <cols>
    <col min="1" max="1" width="3.875" style="60" customWidth="1"/>
    <col min="2" max="2" width="5.25390625" style="60" customWidth="1"/>
    <col min="3" max="3" width="51.375" style="60" customWidth="1"/>
    <col min="4" max="4" width="11.125" style="60" customWidth="1"/>
    <col min="5" max="5" width="10.75390625" style="60" customWidth="1"/>
    <col min="6" max="6" width="11.125" style="60" hidden="1" customWidth="1"/>
    <col min="7" max="7" width="10.75390625" style="60" hidden="1" customWidth="1"/>
    <col min="8" max="8" width="3.375" style="60" customWidth="1"/>
    <col min="9" max="9" width="2.875" style="60" customWidth="1"/>
    <col min="10" max="10" width="3.875" style="60" customWidth="1"/>
    <col min="11" max="16384" width="9.125" style="60" customWidth="1"/>
  </cols>
  <sheetData>
    <row r="1" s="26" customFormat="1" ht="12.75" hidden="1"/>
    <row r="2" s="26" customFormat="1" ht="12.75">
      <c r="D2" s="34" t="str">
        <f>'010.01008'!D2</f>
        <v>Zał. Nr 2d</v>
      </c>
    </row>
    <row r="3" spans="1:3" s="36" customFormat="1" ht="27.75" customHeight="1">
      <c r="A3" s="35" t="str">
        <f>'010.01008'!A3</f>
        <v>Plan wydatków budżetu na 2014 r.</v>
      </c>
      <c r="B3" s="35"/>
      <c r="C3" s="35"/>
    </row>
    <row r="4" spans="4:5" s="36" customFormat="1" ht="12.75">
      <c r="D4" s="37" t="s">
        <v>135</v>
      </c>
      <c r="E4" s="36">
        <f>'852,85214'!E4+1</f>
        <v>47</v>
      </c>
    </row>
    <row r="5" spans="3:5" s="36" customFormat="1" ht="11.25" customHeight="1" hidden="1">
      <c r="C5" s="18"/>
      <c r="E5" s="36" t="s">
        <v>16</v>
      </c>
    </row>
    <row r="7" spans="1:3" s="36" customFormat="1" ht="12.75">
      <c r="A7" s="18" t="s">
        <v>0</v>
      </c>
      <c r="B7" s="18"/>
      <c r="C7" s="36" t="s">
        <v>83</v>
      </c>
    </row>
    <row r="9" spans="1:3" s="36" customFormat="1" ht="12.75">
      <c r="A9" s="18" t="s">
        <v>1</v>
      </c>
      <c r="B9" s="18"/>
      <c r="C9" s="36" t="s">
        <v>85</v>
      </c>
    </row>
    <row r="10" spans="4:7" s="36" customFormat="1" ht="12.75">
      <c r="D10" s="339" t="s">
        <v>15</v>
      </c>
      <c r="E10" s="339"/>
      <c r="F10" s="338" t="s">
        <v>332</v>
      </c>
      <c r="G10" s="338"/>
    </row>
    <row r="11" spans="4:7" s="36" customFormat="1" ht="12.75">
      <c r="D11" s="18" t="s">
        <v>13</v>
      </c>
      <c r="E11" s="97" t="s">
        <v>14</v>
      </c>
      <c r="F11" s="36" t="s">
        <v>13</v>
      </c>
      <c r="G11" s="38" t="s">
        <v>14</v>
      </c>
    </row>
    <row r="13" spans="1:7" s="45" customFormat="1" ht="37.5" customHeight="1" hidden="1">
      <c r="A13" s="39" t="s">
        <v>30</v>
      </c>
      <c r="B13" s="40">
        <v>2310</v>
      </c>
      <c r="C13" s="41" t="s">
        <v>31</v>
      </c>
      <c r="D13" s="42"/>
      <c r="E13" s="43"/>
      <c r="F13" s="42"/>
      <c r="G13" s="43"/>
    </row>
    <row r="14" spans="1:7" s="45" customFormat="1" ht="37.5" customHeight="1" hidden="1">
      <c r="A14" s="39" t="s">
        <v>30</v>
      </c>
      <c r="B14" s="40">
        <v>2320</v>
      </c>
      <c r="C14" s="41" t="s">
        <v>278</v>
      </c>
      <c r="D14" s="42"/>
      <c r="E14" s="43"/>
      <c r="F14" s="42"/>
      <c r="G14" s="43"/>
    </row>
    <row r="15" spans="1:7" s="45" customFormat="1" ht="37.5" customHeight="1" hidden="1">
      <c r="A15" s="39" t="s">
        <v>30</v>
      </c>
      <c r="B15" s="40">
        <v>2330</v>
      </c>
      <c r="C15" s="41" t="s">
        <v>279</v>
      </c>
      <c r="D15" s="42"/>
      <c r="E15" s="43"/>
      <c r="F15" s="42"/>
      <c r="G15" s="43"/>
    </row>
    <row r="16" spans="1:7" s="45" customFormat="1" ht="12.75" customHeight="1" hidden="1">
      <c r="A16" s="46" t="s">
        <v>30</v>
      </c>
      <c r="B16" s="40">
        <v>2480</v>
      </c>
      <c r="C16" s="41" t="s">
        <v>124</v>
      </c>
      <c r="D16" s="42"/>
      <c r="E16" s="43"/>
      <c r="F16" s="42"/>
      <c r="G16" s="43"/>
    </row>
    <row r="17" spans="1:7" s="45" customFormat="1" ht="12.75" customHeight="1" hidden="1">
      <c r="A17" s="46" t="s">
        <v>30</v>
      </c>
      <c r="B17" s="40">
        <v>2560</v>
      </c>
      <c r="C17" s="41" t="s">
        <v>277</v>
      </c>
      <c r="D17" s="42"/>
      <c r="E17" s="43"/>
      <c r="F17" s="42"/>
      <c r="G17" s="43"/>
    </row>
    <row r="18" spans="1:7" s="45" customFormat="1" ht="12.75" customHeight="1" hidden="1">
      <c r="A18" s="46" t="s">
        <v>30</v>
      </c>
      <c r="B18" s="47">
        <v>2650</v>
      </c>
      <c r="C18" s="41" t="s">
        <v>35</v>
      </c>
      <c r="D18" s="42"/>
      <c r="E18" s="43"/>
      <c r="F18" s="42"/>
      <c r="G18" s="43"/>
    </row>
    <row r="19" spans="1:7" s="45" customFormat="1" ht="22.5" customHeight="1" hidden="1">
      <c r="A19" s="46" t="s">
        <v>30</v>
      </c>
      <c r="B19" s="40">
        <v>2710</v>
      </c>
      <c r="C19" s="41" t="s">
        <v>42</v>
      </c>
      <c r="D19" s="42"/>
      <c r="E19" s="43"/>
      <c r="F19" s="42"/>
      <c r="G19" s="43"/>
    </row>
    <row r="20" spans="1:7" s="45" customFormat="1" ht="25.5" customHeight="1" hidden="1">
      <c r="A20" s="39" t="s">
        <v>30</v>
      </c>
      <c r="B20" s="40">
        <v>2820</v>
      </c>
      <c r="C20" s="48" t="s">
        <v>280</v>
      </c>
      <c r="D20" s="42"/>
      <c r="E20" s="43"/>
      <c r="F20" s="42"/>
      <c r="G20" s="43"/>
    </row>
    <row r="21" spans="1:7" s="45" customFormat="1" ht="37.5" customHeight="1" hidden="1">
      <c r="A21" s="39" t="s">
        <v>30</v>
      </c>
      <c r="B21" s="40">
        <v>2830</v>
      </c>
      <c r="C21" s="48" t="s">
        <v>18</v>
      </c>
      <c r="D21" s="42"/>
      <c r="E21" s="43"/>
      <c r="F21" s="42"/>
      <c r="G21" s="43"/>
    </row>
    <row r="22" spans="1:7" s="45" customFormat="1" ht="12.75" customHeight="1" hidden="1">
      <c r="A22" s="46" t="s">
        <v>30</v>
      </c>
      <c r="B22" s="47">
        <v>2850</v>
      </c>
      <c r="C22" s="48" t="s">
        <v>33</v>
      </c>
      <c r="D22" s="42"/>
      <c r="E22" s="43"/>
      <c r="F22" s="42"/>
      <c r="G22" s="43"/>
    </row>
    <row r="23" spans="1:7" s="45" customFormat="1" ht="12.75" customHeight="1" hidden="1">
      <c r="A23" s="46" t="s">
        <v>30</v>
      </c>
      <c r="B23" s="47">
        <v>3000</v>
      </c>
      <c r="C23" s="48" t="s">
        <v>276</v>
      </c>
      <c r="D23" s="42"/>
      <c r="E23" s="43"/>
      <c r="F23" s="42"/>
      <c r="G23" s="43"/>
    </row>
    <row r="24" spans="1:7" s="36" customFormat="1" ht="12.75" customHeight="1" hidden="1">
      <c r="A24" s="46" t="s">
        <v>30</v>
      </c>
      <c r="B24" s="49">
        <v>3020</v>
      </c>
      <c r="C24" s="50" t="s">
        <v>38</v>
      </c>
      <c r="D24" s="51"/>
      <c r="E24" s="52"/>
      <c r="F24" s="51"/>
      <c r="G24" s="52"/>
    </row>
    <row r="25" spans="1:7" s="36" customFormat="1" ht="12.75" customHeight="1" hidden="1">
      <c r="A25" s="46" t="s">
        <v>30</v>
      </c>
      <c r="B25" s="49">
        <v>3030</v>
      </c>
      <c r="C25" s="50" t="s">
        <v>5</v>
      </c>
      <c r="D25" s="51"/>
      <c r="E25" s="52"/>
      <c r="F25" s="51"/>
      <c r="G25" s="52"/>
    </row>
    <row r="26" spans="1:7" s="36" customFormat="1" ht="12.75" customHeight="1">
      <c r="A26" s="46" t="s">
        <v>30</v>
      </c>
      <c r="B26" s="49">
        <v>3110</v>
      </c>
      <c r="C26" s="50" t="s">
        <v>4</v>
      </c>
      <c r="D26" s="51">
        <v>100000</v>
      </c>
      <c r="E26" s="52"/>
      <c r="F26" s="51">
        <v>100000</v>
      </c>
      <c r="G26" s="52"/>
    </row>
    <row r="27" spans="1:7" s="36" customFormat="1" ht="12.75" customHeight="1" hidden="1">
      <c r="A27" s="46" t="s">
        <v>30</v>
      </c>
      <c r="B27" s="49">
        <v>3240</v>
      </c>
      <c r="C27" s="50" t="s">
        <v>39</v>
      </c>
      <c r="D27" s="51"/>
      <c r="E27" s="52"/>
      <c r="F27" s="51"/>
      <c r="G27" s="52"/>
    </row>
    <row r="28" spans="1:7" s="36" customFormat="1" ht="12.75" customHeight="1" hidden="1">
      <c r="A28" s="46" t="s">
        <v>30</v>
      </c>
      <c r="B28" s="49">
        <v>3260</v>
      </c>
      <c r="C28" s="50" t="s">
        <v>305</v>
      </c>
      <c r="D28" s="51"/>
      <c r="E28" s="52"/>
      <c r="F28" s="51"/>
      <c r="G28" s="52"/>
    </row>
    <row r="29" spans="1:7" s="36" customFormat="1" ht="12.75" customHeight="1" hidden="1">
      <c r="A29" s="46" t="s">
        <v>30</v>
      </c>
      <c r="B29" s="49">
        <v>4010</v>
      </c>
      <c r="C29" s="50" t="s">
        <v>2</v>
      </c>
      <c r="D29" s="51"/>
      <c r="E29" s="52"/>
      <c r="F29" s="51"/>
      <c r="G29" s="52"/>
    </row>
    <row r="30" spans="1:7" s="36" customFormat="1" ht="12.75" customHeight="1" hidden="1">
      <c r="A30" s="46" t="s">
        <v>30</v>
      </c>
      <c r="B30" s="49">
        <v>4040</v>
      </c>
      <c r="C30" s="50" t="s">
        <v>3</v>
      </c>
      <c r="D30" s="51"/>
      <c r="E30" s="52"/>
      <c r="F30" s="51"/>
      <c r="G30" s="52"/>
    </row>
    <row r="31" spans="1:7" s="36" customFormat="1" ht="12.75" customHeight="1" hidden="1">
      <c r="A31" s="46" t="s">
        <v>30</v>
      </c>
      <c r="B31" s="49">
        <v>4110</v>
      </c>
      <c r="C31" s="50" t="s">
        <v>9</v>
      </c>
      <c r="D31" s="51"/>
      <c r="E31" s="52"/>
      <c r="F31" s="51"/>
      <c r="G31" s="52"/>
    </row>
    <row r="32" spans="1:7" s="36" customFormat="1" ht="12.75" customHeight="1" hidden="1">
      <c r="A32" s="46" t="s">
        <v>30</v>
      </c>
      <c r="B32" s="49">
        <v>4120</v>
      </c>
      <c r="C32" s="50" t="s">
        <v>10</v>
      </c>
      <c r="D32" s="51"/>
      <c r="E32" s="52"/>
      <c r="F32" s="51"/>
      <c r="G32" s="52"/>
    </row>
    <row r="33" spans="1:7" s="36" customFormat="1" ht="12.75" customHeight="1" hidden="1">
      <c r="A33" s="46" t="s">
        <v>30</v>
      </c>
      <c r="B33" s="49">
        <v>4130</v>
      </c>
      <c r="C33" s="50" t="s">
        <v>19</v>
      </c>
      <c r="D33" s="51"/>
      <c r="E33" s="52"/>
      <c r="F33" s="51"/>
      <c r="G33" s="52"/>
    </row>
    <row r="34" spans="1:7" s="36" customFormat="1" ht="12.75" customHeight="1" hidden="1">
      <c r="A34" s="46" t="s">
        <v>30</v>
      </c>
      <c r="B34" s="49">
        <v>4140</v>
      </c>
      <c r="C34" s="50" t="s">
        <v>32</v>
      </c>
      <c r="D34" s="51"/>
      <c r="E34" s="52"/>
      <c r="F34" s="51"/>
      <c r="G34" s="52"/>
    </row>
    <row r="35" spans="1:7" s="36" customFormat="1" ht="12.75" customHeight="1" hidden="1">
      <c r="A35" s="46" t="s">
        <v>30</v>
      </c>
      <c r="B35" s="49">
        <v>4170</v>
      </c>
      <c r="C35" s="50" t="s">
        <v>36</v>
      </c>
      <c r="D35" s="51"/>
      <c r="E35" s="52"/>
      <c r="F35" s="51"/>
      <c r="G35" s="52"/>
    </row>
    <row r="36" spans="1:7" s="36" customFormat="1" ht="12.75" customHeight="1" hidden="1">
      <c r="A36" s="46" t="s">
        <v>30</v>
      </c>
      <c r="B36" s="49">
        <v>4210</v>
      </c>
      <c r="C36" s="50" t="s">
        <v>20</v>
      </c>
      <c r="D36" s="51"/>
      <c r="E36" s="52"/>
      <c r="F36" s="51"/>
      <c r="G36" s="52"/>
    </row>
    <row r="37" spans="1:7" s="36" customFormat="1" ht="12.75" customHeight="1" hidden="1">
      <c r="A37" s="46" t="s">
        <v>30</v>
      </c>
      <c r="B37" s="49">
        <v>4220</v>
      </c>
      <c r="C37" s="50" t="s">
        <v>21</v>
      </c>
      <c r="D37" s="51"/>
      <c r="E37" s="52"/>
      <c r="F37" s="51"/>
      <c r="G37" s="52"/>
    </row>
    <row r="38" spans="1:7" s="36" customFormat="1" ht="12.75" customHeight="1" hidden="1">
      <c r="A38" s="46" t="s">
        <v>30</v>
      </c>
      <c r="B38" s="49">
        <v>4240</v>
      </c>
      <c r="C38" s="50" t="s">
        <v>22</v>
      </c>
      <c r="D38" s="51"/>
      <c r="E38" s="52"/>
      <c r="F38" s="51"/>
      <c r="G38" s="52"/>
    </row>
    <row r="39" spans="1:7" s="36" customFormat="1" ht="12.75" customHeight="1" hidden="1">
      <c r="A39" s="46" t="s">
        <v>30</v>
      </c>
      <c r="B39" s="49">
        <v>4260</v>
      </c>
      <c r="C39" s="50" t="s">
        <v>23</v>
      </c>
      <c r="D39" s="51"/>
      <c r="E39" s="52"/>
      <c r="F39" s="51"/>
      <c r="G39" s="52"/>
    </row>
    <row r="40" spans="1:7" s="36" customFormat="1" ht="12.75" customHeight="1" hidden="1">
      <c r="A40" s="46" t="s">
        <v>30</v>
      </c>
      <c r="B40" s="49">
        <v>4270</v>
      </c>
      <c r="C40" s="50" t="s">
        <v>24</v>
      </c>
      <c r="D40" s="51"/>
      <c r="E40" s="52"/>
      <c r="F40" s="51"/>
      <c r="G40" s="52"/>
    </row>
    <row r="41" spans="1:7" s="36" customFormat="1" ht="12.75" customHeight="1" hidden="1">
      <c r="A41" s="46" t="s">
        <v>30</v>
      </c>
      <c r="B41" s="49">
        <v>4280</v>
      </c>
      <c r="C41" s="50" t="s">
        <v>281</v>
      </c>
      <c r="D41" s="51"/>
      <c r="E41" s="52"/>
      <c r="F41" s="51"/>
      <c r="G41" s="52"/>
    </row>
    <row r="42" spans="1:7" s="45" customFormat="1" ht="12.75" customHeight="1" hidden="1">
      <c r="A42" s="46" t="s">
        <v>30</v>
      </c>
      <c r="B42" s="49">
        <v>4300</v>
      </c>
      <c r="C42" s="53" t="s">
        <v>25</v>
      </c>
      <c r="D42" s="42"/>
      <c r="E42" s="43"/>
      <c r="F42" s="42"/>
      <c r="G42" s="43"/>
    </row>
    <row r="43" spans="1:7" s="45" customFormat="1" ht="12.75" customHeight="1" hidden="1">
      <c r="A43" s="46" t="s">
        <v>30</v>
      </c>
      <c r="B43" s="49">
        <v>4308</v>
      </c>
      <c r="C43" s="53" t="s">
        <v>25</v>
      </c>
      <c r="D43" s="42"/>
      <c r="E43" s="43"/>
      <c r="F43" s="42"/>
      <c r="G43" s="43"/>
    </row>
    <row r="44" spans="1:7" s="45" customFormat="1" ht="12.75" customHeight="1" hidden="1">
      <c r="A44" s="46" t="s">
        <v>30</v>
      </c>
      <c r="B44" s="49">
        <v>4309</v>
      </c>
      <c r="C44" s="53" t="s">
        <v>25</v>
      </c>
      <c r="D44" s="42"/>
      <c r="E44" s="43"/>
      <c r="F44" s="42"/>
      <c r="G44" s="43"/>
    </row>
    <row r="45" spans="1:7" s="45" customFormat="1" ht="12.75" customHeight="1" hidden="1">
      <c r="A45" s="46" t="s">
        <v>30</v>
      </c>
      <c r="B45" s="49">
        <v>4330</v>
      </c>
      <c r="C45" s="53" t="s">
        <v>37</v>
      </c>
      <c r="D45" s="42"/>
      <c r="E45" s="43"/>
      <c r="F45" s="42"/>
      <c r="G45" s="43"/>
    </row>
    <row r="46" spans="1:7" s="45" customFormat="1" ht="12.75" customHeight="1" hidden="1">
      <c r="A46" s="46" t="s">
        <v>30</v>
      </c>
      <c r="B46" s="49">
        <v>4350</v>
      </c>
      <c r="C46" s="53" t="s">
        <v>40</v>
      </c>
      <c r="D46" s="42"/>
      <c r="E46" s="43"/>
      <c r="F46" s="42"/>
      <c r="G46" s="43"/>
    </row>
    <row r="47" spans="1:7" s="45" customFormat="1" ht="12.75" customHeight="1" hidden="1">
      <c r="A47" s="46" t="s">
        <v>30</v>
      </c>
      <c r="B47" s="49">
        <v>4360</v>
      </c>
      <c r="C47" s="53" t="s">
        <v>265</v>
      </c>
      <c r="D47" s="42"/>
      <c r="E47" s="43"/>
      <c r="F47" s="42"/>
      <c r="G47" s="43"/>
    </row>
    <row r="48" spans="1:7" s="45" customFormat="1" ht="12.75" customHeight="1" hidden="1">
      <c r="A48" s="46" t="s">
        <v>30</v>
      </c>
      <c r="B48" s="49">
        <v>4370</v>
      </c>
      <c r="C48" s="53" t="s">
        <v>266</v>
      </c>
      <c r="D48" s="42"/>
      <c r="E48" s="43"/>
      <c r="F48" s="42"/>
      <c r="G48" s="43"/>
    </row>
    <row r="49" spans="1:7" s="45" customFormat="1" ht="12.75" customHeight="1" hidden="1">
      <c r="A49" s="46" t="s">
        <v>30</v>
      </c>
      <c r="B49" s="49">
        <v>4390</v>
      </c>
      <c r="C49" s="53" t="s">
        <v>267</v>
      </c>
      <c r="D49" s="42"/>
      <c r="E49" s="43"/>
      <c r="F49" s="42"/>
      <c r="G49" s="43"/>
    </row>
    <row r="50" spans="1:7" s="45" customFormat="1" ht="12.75" customHeight="1" hidden="1">
      <c r="A50" s="46" t="s">
        <v>30</v>
      </c>
      <c r="B50" s="49">
        <v>4400</v>
      </c>
      <c r="C50" s="53" t="s">
        <v>268</v>
      </c>
      <c r="D50" s="42"/>
      <c r="E50" s="43"/>
      <c r="F50" s="42"/>
      <c r="G50" s="43"/>
    </row>
    <row r="51" spans="1:7" s="36" customFormat="1" ht="12.75" customHeight="1" hidden="1">
      <c r="A51" s="46" t="s">
        <v>30</v>
      </c>
      <c r="B51" s="49">
        <v>4410</v>
      </c>
      <c r="C51" s="50" t="s">
        <v>6</v>
      </c>
      <c r="D51" s="51"/>
      <c r="E51" s="52"/>
      <c r="F51" s="51"/>
      <c r="G51" s="52"/>
    </row>
    <row r="52" spans="1:7" s="36" customFormat="1" ht="12.75" customHeight="1" hidden="1">
      <c r="A52" s="46" t="s">
        <v>30</v>
      </c>
      <c r="B52" s="49">
        <v>4420</v>
      </c>
      <c r="C52" s="50" t="s">
        <v>7</v>
      </c>
      <c r="D52" s="51"/>
      <c r="E52" s="52"/>
      <c r="F52" s="51"/>
      <c r="G52" s="52"/>
    </row>
    <row r="53" spans="1:7" s="45" customFormat="1" ht="12.75" customHeight="1" hidden="1">
      <c r="A53" s="46" t="s">
        <v>30</v>
      </c>
      <c r="B53" s="49">
        <v>4430</v>
      </c>
      <c r="C53" s="53" t="s">
        <v>8</v>
      </c>
      <c r="D53" s="42"/>
      <c r="E53" s="43"/>
      <c r="F53" s="42"/>
      <c r="G53" s="43"/>
    </row>
    <row r="54" spans="1:7" s="36" customFormat="1" ht="12.75" customHeight="1" hidden="1">
      <c r="A54" s="46" t="s">
        <v>30</v>
      </c>
      <c r="B54" s="49">
        <v>4440</v>
      </c>
      <c r="C54" s="50" t="s">
        <v>26</v>
      </c>
      <c r="D54" s="51"/>
      <c r="E54" s="52"/>
      <c r="F54" s="51"/>
      <c r="G54" s="52"/>
    </row>
    <row r="55" spans="1:7" s="36" customFormat="1" ht="12.75" customHeight="1" hidden="1">
      <c r="A55" s="46" t="s">
        <v>30</v>
      </c>
      <c r="B55" s="49">
        <v>4520</v>
      </c>
      <c r="C55" s="94" t="s">
        <v>306</v>
      </c>
      <c r="D55" s="51"/>
      <c r="E55" s="52"/>
      <c r="F55" s="51"/>
      <c r="G55" s="52"/>
    </row>
    <row r="56" spans="1:7" s="36" customFormat="1" ht="12.75" customHeight="1" hidden="1">
      <c r="A56" s="46" t="s">
        <v>30</v>
      </c>
      <c r="B56" s="49">
        <v>4580</v>
      </c>
      <c r="C56" s="50" t="s">
        <v>27</v>
      </c>
      <c r="D56" s="51"/>
      <c r="E56" s="52"/>
      <c r="F56" s="51"/>
      <c r="G56" s="52"/>
    </row>
    <row r="57" spans="1:7" s="36" customFormat="1" ht="12.75" customHeight="1" hidden="1">
      <c r="A57" s="46" t="s">
        <v>30</v>
      </c>
      <c r="B57" s="49">
        <v>4700</v>
      </c>
      <c r="C57" s="54" t="s">
        <v>269</v>
      </c>
      <c r="D57" s="51"/>
      <c r="E57" s="52"/>
      <c r="F57" s="51"/>
      <c r="G57" s="52"/>
    </row>
    <row r="58" spans="1:7" s="45" customFormat="1" ht="24.75" customHeight="1" hidden="1">
      <c r="A58" s="39" t="s">
        <v>30</v>
      </c>
      <c r="B58" s="64">
        <v>4740</v>
      </c>
      <c r="C58" s="55" t="s">
        <v>282</v>
      </c>
      <c r="D58" s="42"/>
      <c r="E58" s="43"/>
      <c r="F58" s="42"/>
      <c r="G58" s="43"/>
    </row>
    <row r="59" spans="1:7" s="45" customFormat="1" ht="12.75" customHeight="1" hidden="1">
      <c r="A59" s="46" t="s">
        <v>30</v>
      </c>
      <c r="B59" s="49">
        <v>4750</v>
      </c>
      <c r="C59" s="55" t="s">
        <v>270</v>
      </c>
      <c r="D59" s="42"/>
      <c r="E59" s="43"/>
      <c r="F59" s="42"/>
      <c r="G59" s="43"/>
    </row>
    <row r="60" spans="1:7" s="36" customFormat="1" ht="12.75" customHeight="1" hidden="1">
      <c r="A60" s="46" t="s">
        <v>30</v>
      </c>
      <c r="B60" s="49">
        <v>4810</v>
      </c>
      <c r="C60" s="50" t="s">
        <v>11</v>
      </c>
      <c r="D60" s="51"/>
      <c r="E60" s="52"/>
      <c r="F60" s="51"/>
      <c r="G60" s="52"/>
    </row>
    <row r="61" spans="1:7" s="36" customFormat="1" ht="12.75" customHeight="1" hidden="1">
      <c r="A61" s="46" t="s">
        <v>30</v>
      </c>
      <c r="B61" s="49">
        <v>6050</v>
      </c>
      <c r="C61" s="50" t="s">
        <v>28</v>
      </c>
      <c r="D61" s="51"/>
      <c r="E61" s="52"/>
      <c r="F61" s="51"/>
      <c r="G61" s="52"/>
    </row>
    <row r="62" spans="1:7" s="36" customFormat="1" ht="12.75" customHeight="1" hidden="1">
      <c r="A62" s="46" t="s">
        <v>30</v>
      </c>
      <c r="B62" s="49">
        <v>6058</v>
      </c>
      <c r="C62" s="50" t="s">
        <v>283</v>
      </c>
      <c r="D62" s="51"/>
      <c r="E62" s="52"/>
      <c r="F62" s="51"/>
      <c r="G62" s="52"/>
    </row>
    <row r="63" spans="1:7" s="36" customFormat="1" ht="12.75" customHeight="1" hidden="1">
      <c r="A63" s="46" t="s">
        <v>30</v>
      </c>
      <c r="B63" s="49">
        <v>6059</v>
      </c>
      <c r="C63" s="50" t="s">
        <v>28</v>
      </c>
      <c r="D63" s="51"/>
      <c r="E63" s="52"/>
      <c r="F63" s="51"/>
      <c r="G63" s="52"/>
    </row>
    <row r="64" spans="1:7" s="36" customFormat="1" ht="12.75" customHeight="1" hidden="1">
      <c r="A64" s="46" t="s">
        <v>30</v>
      </c>
      <c r="B64" s="49">
        <v>6060</v>
      </c>
      <c r="C64" s="50" t="s">
        <v>29</v>
      </c>
      <c r="D64" s="51"/>
      <c r="E64" s="52"/>
      <c r="F64" s="51"/>
      <c r="G64" s="52"/>
    </row>
    <row r="65" spans="1:7" s="36" customFormat="1" ht="12.75" customHeight="1" hidden="1">
      <c r="A65" s="46" t="s">
        <v>30</v>
      </c>
      <c r="B65" s="49">
        <v>6130</v>
      </c>
      <c r="C65" s="50" t="s">
        <v>284</v>
      </c>
      <c r="D65" s="51"/>
      <c r="E65" s="52"/>
      <c r="F65" s="51"/>
      <c r="G65" s="52"/>
    </row>
    <row r="66" spans="1:7" s="45" customFormat="1" ht="37.5" customHeight="1" hidden="1">
      <c r="A66" s="39" t="s">
        <v>30</v>
      </c>
      <c r="B66" s="40">
        <v>6210</v>
      </c>
      <c r="C66" s="41" t="s">
        <v>331</v>
      </c>
      <c r="D66" s="42"/>
      <c r="E66" s="43"/>
      <c r="F66" s="42"/>
      <c r="G66" s="43"/>
    </row>
    <row r="67" spans="1:7" s="45" customFormat="1" ht="37.5" customHeight="1" hidden="1">
      <c r="A67" s="39" t="s">
        <v>30</v>
      </c>
      <c r="B67" s="40">
        <v>6230</v>
      </c>
      <c r="C67" s="41" t="s">
        <v>307</v>
      </c>
      <c r="D67" s="42"/>
      <c r="E67" s="43"/>
      <c r="F67" s="42"/>
      <c r="G67" s="43"/>
    </row>
    <row r="68" spans="1:7" s="45" customFormat="1" ht="37.5" customHeight="1" hidden="1">
      <c r="A68" s="39" t="s">
        <v>30</v>
      </c>
      <c r="B68" s="40">
        <v>6300</v>
      </c>
      <c r="C68" s="41" t="s">
        <v>125</v>
      </c>
      <c r="D68" s="42"/>
      <c r="E68" s="43"/>
      <c r="F68" s="42"/>
      <c r="G68" s="43"/>
    </row>
    <row r="69" spans="1:7" s="45" customFormat="1" ht="37.5" customHeight="1" hidden="1">
      <c r="A69" s="39" t="s">
        <v>30</v>
      </c>
      <c r="B69" s="40">
        <v>6610</v>
      </c>
      <c r="C69" s="41" t="s">
        <v>285</v>
      </c>
      <c r="D69" s="42"/>
      <c r="E69" s="43"/>
      <c r="F69" s="42"/>
      <c r="G69" s="43"/>
    </row>
    <row r="70" spans="1:7" s="45" customFormat="1" ht="37.5" customHeight="1" hidden="1">
      <c r="A70" s="39" t="s">
        <v>30</v>
      </c>
      <c r="B70" s="40">
        <v>6620</v>
      </c>
      <c r="C70" s="41" t="s">
        <v>286</v>
      </c>
      <c r="D70" s="42"/>
      <c r="E70" s="43"/>
      <c r="F70" s="42"/>
      <c r="G70" s="43"/>
    </row>
    <row r="71" spans="1:7" s="45" customFormat="1" ht="37.5" customHeight="1" hidden="1">
      <c r="A71" s="39" t="s">
        <v>30</v>
      </c>
      <c r="B71" s="40">
        <v>6630</v>
      </c>
      <c r="C71" s="41" t="s">
        <v>287</v>
      </c>
      <c r="D71" s="42"/>
      <c r="E71" s="43"/>
      <c r="F71" s="42"/>
      <c r="G71" s="43"/>
    </row>
    <row r="72" spans="1:7" s="36" customFormat="1" ht="12.75" customHeight="1" hidden="1">
      <c r="A72" s="46" t="s">
        <v>30</v>
      </c>
      <c r="B72" s="49">
        <v>8550</v>
      </c>
      <c r="C72" s="50" t="s">
        <v>41</v>
      </c>
      <c r="D72" s="51"/>
      <c r="E72" s="52"/>
      <c r="F72" s="51"/>
      <c r="G72" s="52"/>
    </row>
    <row r="73" spans="1:7" ht="15" customHeight="1">
      <c r="A73" s="56"/>
      <c r="B73" s="56"/>
      <c r="C73" s="57" t="s">
        <v>12</v>
      </c>
      <c r="D73" s="58">
        <f>SUM(D13:D72)</f>
        <v>100000</v>
      </c>
      <c r="E73" s="58">
        <f>SUM(E13:E72)</f>
        <v>0</v>
      </c>
      <c r="F73" s="58">
        <f>SUM(F13:F72)</f>
        <v>100000</v>
      </c>
      <c r="G73" s="58">
        <f>SUM(G13:G72)</f>
        <v>0</v>
      </c>
    </row>
  </sheetData>
  <sheetProtection/>
  <mergeCells count="2">
    <mergeCell ref="D10:E10"/>
    <mergeCell ref="F10:G10"/>
  </mergeCells>
  <printOptions/>
  <pageMargins left="0.75" right="0.75" top="1" bottom="1" header="0.5" footer="0.5"/>
  <pageSetup horizontalDpi="360" verticalDpi="360" orientation="portrait" paperSize="9" scale="5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G73"/>
  <sheetViews>
    <sheetView view="pageBreakPreview" zoomScaleSheetLayoutView="100" zoomScalePageLayoutView="0" workbookViewId="0" topLeftCell="A2">
      <selection activeCell="C6" sqref="C6"/>
    </sheetView>
  </sheetViews>
  <sheetFormatPr defaultColWidth="9.00390625" defaultRowHeight="12.75"/>
  <cols>
    <col min="1" max="1" width="3.875" style="60" customWidth="1"/>
    <col min="2" max="2" width="5.25390625" style="60" customWidth="1"/>
    <col min="3" max="3" width="51.375" style="60" customWidth="1"/>
    <col min="4" max="4" width="11.125" style="60" customWidth="1"/>
    <col min="5" max="5" width="10.75390625" style="60" customWidth="1"/>
    <col min="6" max="6" width="11.125" style="60" hidden="1" customWidth="1"/>
    <col min="7" max="7" width="10.75390625" style="60" hidden="1" customWidth="1"/>
    <col min="8" max="8" width="3.375" style="60" customWidth="1"/>
    <col min="9" max="9" width="2.875" style="60" customWidth="1"/>
    <col min="10" max="10" width="3.875" style="60" customWidth="1"/>
    <col min="11" max="16384" width="9.125" style="60" customWidth="1"/>
  </cols>
  <sheetData>
    <row r="1" s="26" customFormat="1" ht="12.75" hidden="1"/>
    <row r="2" s="26" customFormat="1" ht="12.75">
      <c r="D2" s="34" t="str">
        <f>'010.01008'!D2</f>
        <v>Zał. Nr 2d</v>
      </c>
    </row>
    <row r="3" spans="1:3" s="36" customFormat="1" ht="27.75" customHeight="1">
      <c r="A3" s="35" t="str">
        <f>'010.01008'!A3</f>
        <v>Plan wydatków budżetu na 2014 r.</v>
      </c>
      <c r="B3" s="35"/>
      <c r="C3" s="35"/>
    </row>
    <row r="4" spans="4:5" s="36" customFormat="1" ht="12.75">
      <c r="D4" s="37" t="s">
        <v>135</v>
      </c>
      <c r="E4" s="36">
        <f>'852,85215'!E4+1</f>
        <v>48</v>
      </c>
    </row>
    <row r="5" spans="3:5" s="36" customFormat="1" ht="11.25" customHeight="1" hidden="1">
      <c r="C5" s="18"/>
      <c r="E5" s="36" t="s">
        <v>16</v>
      </c>
    </row>
    <row r="7" spans="1:3" s="36" customFormat="1" ht="12.75">
      <c r="A7" s="18" t="s">
        <v>0</v>
      </c>
      <c r="B7" s="18"/>
      <c r="C7" s="36" t="s">
        <v>83</v>
      </c>
    </row>
    <row r="9" spans="1:3" s="36" customFormat="1" ht="12.75">
      <c r="A9" s="18" t="s">
        <v>1</v>
      </c>
      <c r="B9" s="18"/>
      <c r="C9" s="36" t="s">
        <v>312</v>
      </c>
    </row>
    <row r="10" spans="4:7" s="36" customFormat="1" ht="12.75">
      <c r="D10" s="339" t="s">
        <v>15</v>
      </c>
      <c r="E10" s="339"/>
      <c r="F10" s="338" t="s">
        <v>332</v>
      </c>
      <c r="G10" s="338"/>
    </row>
    <row r="11" spans="4:7" s="36" customFormat="1" ht="12.75">
      <c r="D11" s="18" t="s">
        <v>13</v>
      </c>
      <c r="E11" s="97" t="s">
        <v>14</v>
      </c>
      <c r="F11" s="36" t="s">
        <v>13</v>
      </c>
      <c r="G11" s="38" t="s">
        <v>14</v>
      </c>
    </row>
    <row r="13" spans="1:7" s="45" customFormat="1" ht="37.5" customHeight="1" hidden="1">
      <c r="A13" s="39" t="s">
        <v>30</v>
      </c>
      <c r="B13" s="40">
        <v>2310</v>
      </c>
      <c r="C13" s="41" t="s">
        <v>31</v>
      </c>
      <c r="D13" s="42"/>
      <c r="E13" s="43"/>
      <c r="F13" s="42"/>
      <c r="G13" s="43"/>
    </row>
    <row r="14" spans="1:7" s="45" customFormat="1" ht="37.5" customHeight="1" hidden="1">
      <c r="A14" s="39" t="s">
        <v>30</v>
      </c>
      <c r="B14" s="40">
        <v>2320</v>
      </c>
      <c r="C14" s="41" t="s">
        <v>278</v>
      </c>
      <c r="D14" s="42"/>
      <c r="E14" s="43"/>
      <c r="F14" s="42"/>
      <c r="G14" s="43"/>
    </row>
    <row r="15" spans="1:7" s="45" customFormat="1" ht="37.5" customHeight="1" hidden="1">
      <c r="A15" s="39" t="s">
        <v>30</v>
      </c>
      <c r="B15" s="40">
        <v>2330</v>
      </c>
      <c r="C15" s="41" t="s">
        <v>279</v>
      </c>
      <c r="D15" s="42"/>
      <c r="E15" s="43"/>
      <c r="F15" s="42"/>
      <c r="G15" s="43"/>
    </row>
    <row r="16" spans="1:7" s="45" customFormat="1" ht="12.75" customHeight="1" hidden="1">
      <c r="A16" s="46" t="s">
        <v>30</v>
      </c>
      <c r="B16" s="40">
        <v>2480</v>
      </c>
      <c r="C16" s="41" t="s">
        <v>124</v>
      </c>
      <c r="D16" s="42"/>
      <c r="E16" s="43"/>
      <c r="F16" s="42"/>
      <c r="G16" s="43"/>
    </row>
    <row r="17" spans="1:7" s="45" customFormat="1" ht="12.75" customHeight="1" hidden="1">
      <c r="A17" s="46" t="s">
        <v>30</v>
      </c>
      <c r="B17" s="40">
        <v>2560</v>
      </c>
      <c r="C17" s="41" t="s">
        <v>277</v>
      </c>
      <c r="D17" s="42"/>
      <c r="E17" s="43"/>
      <c r="F17" s="42"/>
      <c r="G17" s="43"/>
    </row>
    <row r="18" spans="1:7" s="45" customFormat="1" ht="12.75" customHeight="1" hidden="1">
      <c r="A18" s="46" t="s">
        <v>30</v>
      </c>
      <c r="B18" s="47">
        <v>2650</v>
      </c>
      <c r="C18" s="41" t="s">
        <v>35</v>
      </c>
      <c r="D18" s="42"/>
      <c r="E18" s="43"/>
      <c r="F18" s="42"/>
      <c r="G18" s="43"/>
    </row>
    <row r="19" spans="1:7" s="45" customFormat="1" ht="22.5" customHeight="1" hidden="1">
      <c r="A19" s="46" t="s">
        <v>30</v>
      </c>
      <c r="B19" s="40">
        <v>2710</v>
      </c>
      <c r="C19" s="41" t="s">
        <v>42</v>
      </c>
      <c r="D19" s="42"/>
      <c r="E19" s="43"/>
      <c r="F19" s="42"/>
      <c r="G19" s="43"/>
    </row>
    <row r="20" spans="1:7" s="45" customFormat="1" ht="25.5" customHeight="1" hidden="1">
      <c r="A20" s="39" t="s">
        <v>30</v>
      </c>
      <c r="B20" s="40">
        <v>2820</v>
      </c>
      <c r="C20" s="48" t="s">
        <v>280</v>
      </c>
      <c r="D20" s="42"/>
      <c r="E20" s="43"/>
      <c r="F20" s="42"/>
      <c r="G20" s="43"/>
    </row>
    <row r="21" spans="1:7" s="45" customFormat="1" ht="37.5" customHeight="1" hidden="1">
      <c r="A21" s="39" t="s">
        <v>30</v>
      </c>
      <c r="B21" s="40">
        <v>2830</v>
      </c>
      <c r="C21" s="48" t="s">
        <v>18</v>
      </c>
      <c r="D21" s="42"/>
      <c r="E21" s="43"/>
      <c r="F21" s="42"/>
      <c r="G21" s="43"/>
    </row>
    <row r="22" spans="1:7" s="45" customFormat="1" ht="12.75" customHeight="1" hidden="1">
      <c r="A22" s="46" t="s">
        <v>30</v>
      </c>
      <c r="B22" s="47">
        <v>2850</v>
      </c>
      <c r="C22" s="48" t="s">
        <v>33</v>
      </c>
      <c r="D22" s="42"/>
      <c r="E22" s="43"/>
      <c r="F22" s="42"/>
      <c r="G22" s="43"/>
    </row>
    <row r="23" spans="1:7" s="45" customFormat="1" ht="12.75" customHeight="1">
      <c r="A23" s="46" t="s">
        <v>30</v>
      </c>
      <c r="B23" s="47">
        <v>2910</v>
      </c>
      <c r="C23" s="48" t="s">
        <v>510</v>
      </c>
      <c r="D23" s="42">
        <v>1000</v>
      </c>
      <c r="E23" s="43"/>
      <c r="F23" s="42"/>
      <c r="G23" s="43"/>
    </row>
    <row r="24" spans="1:7" s="36" customFormat="1" ht="12.75" customHeight="1" hidden="1">
      <c r="A24" s="46" t="s">
        <v>30</v>
      </c>
      <c r="B24" s="49">
        <v>3020</v>
      </c>
      <c r="C24" s="50" t="s">
        <v>38</v>
      </c>
      <c r="D24" s="51"/>
      <c r="E24" s="52"/>
      <c r="F24" s="51"/>
      <c r="G24" s="52"/>
    </row>
    <row r="25" spans="1:7" s="36" customFormat="1" ht="12.75" customHeight="1" hidden="1">
      <c r="A25" s="46" t="s">
        <v>30</v>
      </c>
      <c r="B25" s="49">
        <v>3030</v>
      </c>
      <c r="C25" s="50" t="s">
        <v>5</v>
      </c>
      <c r="D25" s="51"/>
      <c r="E25" s="52"/>
      <c r="F25" s="51"/>
      <c r="G25" s="52"/>
    </row>
    <row r="26" spans="1:7" s="36" customFormat="1" ht="12.75" customHeight="1">
      <c r="A26" s="46" t="s">
        <v>30</v>
      </c>
      <c r="B26" s="49">
        <v>3110</v>
      </c>
      <c r="C26" s="50" t="s">
        <v>4</v>
      </c>
      <c r="D26" s="51">
        <v>23954</v>
      </c>
      <c r="E26" s="52"/>
      <c r="F26" s="51">
        <v>31824</v>
      </c>
      <c r="G26" s="52"/>
    </row>
    <row r="27" spans="1:7" s="36" customFormat="1" ht="12.75" customHeight="1" hidden="1">
      <c r="A27" s="46" t="s">
        <v>30</v>
      </c>
      <c r="B27" s="49">
        <v>3240</v>
      </c>
      <c r="C27" s="50" t="s">
        <v>39</v>
      </c>
      <c r="D27" s="51"/>
      <c r="E27" s="52"/>
      <c r="F27" s="51"/>
      <c r="G27" s="52"/>
    </row>
    <row r="28" spans="1:7" s="36" customFormat="1" ht="12.75" customHeight="1" hidden="1">
      <c r="A28" s="46" t="s">
        <v>30</v>
      </c>
      <c r="B28" s="49">
        <v>3260</v>
      </c>
      <c r="C28" s="50" t="s">
        <v>305</v>
      </c>
      <c r="D28" s="51"/>
      <c r="E28" s="52"/>
      <c r="F28" s="51"/>
      <c r="G28" s="52"/>
    </row>
    <row r="29" spans="1:7" s="36" customFormat="1" ht="12.75" customHeight="1" hidden="1">
      <c r="A29" s="46" t="s">
        <v>30</v>
      </c>
      <c r="B29" s="49">
        <v>4010</v>
      </c>
      <c r="C29" s="50" t="s">
        <v>2</v>
      </c>
      <c r="D29" s="51"/>
      <c r="E29" s="52"/>
      <c r="F29" s="51"/>
      <c r="G29" s="52"/>
    </row>
    <row r="30" spans="1:7" s="36" customFormat="1" ht="12.75" customHeight="1" hidden="1">
      <c r="A30" s="46" t="s">
        <v>30</v>
      </c>
      <c r="B30" s="49">
        <v>4040</v>
      </c>
      <c r="C30" s="50" t="s">
        <v>3</v>
      </c>
      <c r="D30" s="51"/>
      <c r="E30" s="52"/>
      <c r="F30" s="51"/>
      <c r="G30" s="52"/>
    </row>
    <row r="31" spans="1:7" s="36" customFormat="1" ht="12.75" customHeight="1" hidden="1">
      <c r="A31" s="46" t="s">
        <v>30</v>
      </c>
      <c r="B31" s="49">
        <v>4110</v>
      </c>
      <c r="C31" s="50" t="s">
        <v>9</v>
      </c>
      <c r="D31" s="51"/>
      <c r="E31" s="52"/>
      <c r="F31" s="51"/>
      <c r="G31" s="52"/>
    </row>
    <row r="32" spans="1:7" s="36" customFormat="1" ht="12.75" customHeight="1" hidden="1">
      <c r="A32" s="46" t="s">
        <v>30</v>
      </c>
      <c r="B32" s="49">
        <v>4120</v>
      </c>
      <c r="C32" s="50" t="s">
        <v>10</v>
      </c>
      <c r="D32" s="51"/>
      <c r="E32" s="52"/>
      <c r="F32" s="51"/>
      <c r="G32" s="52"/>
    </row>
    <row r="33" spans="1:7" s="36" customFormat="1" ht="12.75" customHeight="1" hidden="1">
      <c r="A33" s="46" t="s">
        <v>30</v>
      </c>
      <c r="B33" s="49">
        <v>4130</v>
      </c>
      <c r="C33" s="50" t="s">
        <v>19</v>
      </c>
      <c r="D33" s="51"/>
      <c r="E33" s="52"/>
      <c r="F33" s="51"/>
      <c r="G33" s="52"/>
    </row>
    <row r="34" spans="1:7" s="36" customFormat="1" ht="12.75" customHeight="1" hidden="1">
      <c r="A34" s="46" t="s">
        <v>30</v>
      </c>
      <c r="B34" s="49">
        <v>4140</v>
      </c>
      <c r="C34" s="50" t="s">
        <v>32</v>
      </c>
      <c r="D34" s="51"/>
      <c r="E34" s="52"/>
      <c r="F34" s="51"/>
      <c r="G34" s="52"/>
    </row>
    <row r="35" spans="1:7" s="36" customFormat="1" ht="12.75" customHeight="1" hidden="1">
      <c r="A35" s="46" t="s">
        <v>30</v>
      </c>
      <c r="B35" s="49">
        <v>4170</v>
      </c>
      <c r="C35" s="50" t="s">
        <v>36</v>
      </c>
      <c r="D35" s="51"/>
      <c r="E35" s="52"/>
      <c r="F35" s="51"/>
      <c r="G35" s="52"/>
    </row>
    <row r="36" spans="1:7" s="36" customFormat="1" ht="12.75" customHeight="1" hidden="1">
      <c r="A36" s="46" t="s">
        <v>30</v>
      </c>
      <c r="B36" s="49">
        <v>4210</v>
      </c>
      <c r="C36" s="50" t="s">
        <v>20</v>
      </c>
      <c r="D36" s="51"/>
      <c r="E36" s="52"/>
      <c r="F36" s="51"/>
      <c r="G36" s="52"/>
    </row>
    <row r="37" spans="1:7" s="36" customFormat="1" ht="12.75" customHeight="1" hidden="1">
      <c r="A37" s="46" t="s">
        <v>30</v>
      </c>
      <c r="B37" s="49">
        <v>4220</v>
      </c>
      <c r="C37" s="50" t="s">
        <v>21</v>
      </c>
      <c r="D37" s="51"/>
      <c r="E37" s="52"/>
      <c r="F37" s="51"/>
      <c r="G37" s="52"/>
    </row>
    <row r="38" spans="1:7" s="36" customFormat="1" ht="12.75" customHeight="1" hidden="1">
      <c r="A38" s="46" t="s">
        <v>30</v>
      </c>
      <c r="B38" s="49">
        <v>4240</v>
      </c>
      <c r="C38" s="50" t="s">
        <v>22</v>
      </c>
      <c r="D38" s="51"/>
      <c r="E38" s="52"/>
      <c r="F38" s="51"/>
      <c r="G38" s="52"/>
    </row>
    <row r="39" spans="1:7" s="36" customFormat="1" ht="12.75" customHeight="1" hidden="1">
      <c r="A39" s="46" t="s">
        <v>30</v>
      </c>
      <c r="B39" s="49">
        <v>4260</v>
      </c>
      <c r="C39" s="50" t="s">
        <v>23</v>
      </c>
      <c r="D39" s="51"/>
      <c r="E39" s="52"/>
      <c r="F39" s="51"/>
      <c r="G39" s="52"/>
    </row>
    <row r="40" spans="1:7" s="36" customFormat="1" ht="12.75" customHeight="1" hidden="1">
      <c r="A40" s="46" t="s">
        <v>30</v>
      </c>
      <c r="B40" s="49">
        <v>4270</v>
      </c>
      <c r="C40" s="50" t="s">
        <v>24</v>
      </c>
      <c r="D40" s="51"/>
      <c r="E40" s="52"/>
      <c r="F40" s="51"/>
      <c r="G40" s="52"/>
    </row>
    <row r="41" spans="1:7" s="36" customFormat="1" ht="12.75" customHeight="1" hidden="1">
      <c r="A41" s="46" t="s">
        <v>30</v>
      </c>
      <c r="B41" s="49">
        <v>4280</v>
      </c>
      <c r="C41" s="50" t="s">
        <v>281</v>
      </c>
      <c r="D41" s="51"/>
      <c r="E41" s="52"/>
      <c r="F41" s="51"/>
      <c r="G41" s="52"/>
    </row>
    <row r="42" spans="1:7" s="45" customFormat="1" ht="12.75" customHeight="1" hidden="1">
      <c r="A42" s="46" t="s">
        <v>30</v>
      </c>
      <c r="B42" s="49">
        <v>4300</v>
      </c>
      <c r="C42" s="53" t="s">
        <v>25</v>
      </c>
      <c r="D42" s="42"/>
      <c r="E42" s="43"/>
      <c r="F42" s="42"/>
      <c r="G42" s="43"/>
    </row>
    <row r="43" spans="1:7" s="45" customFormat="1" ht="12.75" customHeight="1" hidden="1">
      <c r="A43" s="46" t="s">
        <v>30</v>
      </c>
      <c r="B43" s="49">
        <v>4308</v>
      </c>
      <c r="C43" s="53" t="s">
        <v>25</v>
      </c>
      <c r="D43" s="42"/>
      <c r="E43" s="43"/>
      <c r="F43" s="42"/>
      <c r="G43" s="43"/>
    </row>
    <row r="44" spans="1:7" s="45" customFormat="1" ht="12.75" customHeight="1" hidden="1">
      <c r="A44" s="46" t="s">
        <v>30</v>
      </c>
      <c r="B44" s="49">
        <v>4309</v>
      </c>
      <c r="C44" s="53" t="s">
        <v>25</v>
      </c>
      <c r="D44" s="42"/>
      <c r="E44" s="43"/>
      <c r="F44" s="42"/>
      <c r="G44" s="43"/>
    </row>
    <row r="45" spans="1:7" s="45" customFormat="1" ht="12.75" customHeight="1" hidden="1">
      <c r="A45" s="46" t="s">
        <v>30</v>
      </c>
      <c r="B45" s="49">
        <v>4330</v>
      </c>
      <c r="C45" s="53" t="s">
        <v>37</v>
      </c>
      <c r="D45" s="42"/>
      <c r="E45" s="43"/>
      <c r="F45" s="42"/>
      <c r="G45" s="43"/>
    </row>
    <row r="46" spans="1:7" s="45" customFormat="1" ht="12.75" customHeight="1" hidden="1">
      <c r="A46" s="46" t="s">
        <v>30</v>
      </c>
      <c r="B46" s="49">
        <v>4350</v>
      </c>
      <c r="C46" s="53" t="s">
        <v>40</v>
      </c>
      <c r="D46" s="42"/>
      <c r="E46" s="43"/>
      <c r="F46" s="42"/>
      <c r="G46" s="43"/>
    </row>
    <row r="47" spans="1:7" s="45" customFormat="1" ht="12.75" customHeight="1" hidden="1">
      <c r="A47" s="46" t="s">
        <v>30</v>
      </c>
      <c r="B47" s="49">
        <v>4360</v>
      </c>
      <c r="C47" s="53" t="s">
        <v>265</v>
      </c>
      <c r="D47" s="42"/>
      <c r="E47" s="43"/>
      <c r="F47" s="42"/>
      <c r="G47" s="43"/>
    </row>
    <row r="48" spans="1:7" s="45" customFormat="1" ht="12.75" customHeight="1" hidden="1">
      <c r="A48" s="46" t="s">
        <v>30</v>
      </c>
      <c r="B48" s="49">
        <v>4370</v>
      </c>
      <c r="C48" s="53" t="s">
        <v>266</v>
      </c>
      <c r="D48" s="42"/>
      <c r="E48" s="43"/>
      <c r="F48" s="42"/>
      <c r="G48" s="43"/>
    </row>
    <row r="49" spans="1:7" s="45" customFormat="1" ht="12.75" customHeight="1" hidden="1">
      <c r="A49" s="46" t="s">
        <v>30</v>
      </c>
      <c r="B49" s="49">
        <v>4390</v>
      </c>
      <c r="C49" s="53" t="s">
        <v>267</v>
      </c>
      <c r="D49" s="42"/>
      <c r="E49" s="43"/>
      <c r="F49" s="42"/>
      <c r="G49" s="43"/>
    </row>
    <row r="50" spans="1:7" s="45" customFormat="1" ht="12.75" customHeight="1" hidden="1">
      <c r="A50" s="46" t="s">
        <v>30</v>
      </c>
      <c r="B50" s="49">
        <v>4400</v>
      </c>
      <c r="C50" s="53" t="s">
        <v>268</v>
      </c>
      <c r="D50" s="42"/>
      <c r="E50" s="43"/>
      <c r="F50" s="42"/>
      <c r="G50" s="43"/>
    </row>
    <row r="51" spans="1:7" s="36" customFormat="1" ht="12.75" customHeight="1" hidden="1">
      <c r="A51" s="46" t="s">
        <v>30</v>
      </c>
      <c r="B51" s="49">
        <v>4410</v>
      </c>
      <c r="C51" s="50" t="s">
        <v>6</v>
      </c>
      <c r="D51" s="51"/>
      <c r="E51" s="52"/>
      <c r="F51" s="51"/>
      <c r="G51" s="52"/>
    </row>
    <row r="52" spans="1:7" s="36" customFormat="1" ht="12.75" customHeight="1" hidden="1">
      <c r="A52" s="46" t="s">
        <v>30</v>
      </c>
      <c r="B52" s="49">
        <v>4420</v>
      </c>
      <c r="C52" s="50" t="s">
        <v>7</v>
      </c>
      <c r="D52" s="51"/>
      <c r="E52" s="52"/>
      <c r="F52" s="51"/>
      <c r="G52" s="52"/>
    </row>
    <row r="53" spans="1:7" s="45" customFormat="1" ht="12.75" customHeight="1" hidden="1">
      <c r="A53" s="46" t="s">
        <v>30</v>
      </c>
      <c r="B53" s="49">
        <v>4430</v>
      </c>
      <c r="C53" s="53" t="s">
        <v>8</v>
      </c>
      <c r="D53" s="42"/>
      <c r="E53" s="43"/>
      <c r="F53" s="42"/>
      <c r="G53" s="43"/>
    </row>
    <row r="54" spans="1:7" s="36" customFormat="1" ht="12.75" customHeight="1" hidden="1">
      <c r="A54" s="46" t="s">
        <v>30</v>
      </c>
      <c r="B54" s="49">
        <v>4440</v>
      </c>
      <c r="C54" s="50" t="s">
        <v>26</v>
      </c>
      <c r="D54" s="51"/>
      <c r="E54" s="52"/>
      <c r="F54" s="51"/>
      <c r="G54" s="52"/>
    </row>
    <row r="55" spans="1:7" s="36" customFormat="1" ht="12.75" customHeight="1" hidden="1">
      <c r="A55" s="46" t="s">
        <v>30</v>
      </c>
      <c r="B55" s="49">
        <v>4520</v>
      </c>
      <c r="C55" s="94" t="s">
        <v>306</v>
      </c>
      <c r="D55" s="51"/>
      <c r="E55" s="52"/>
      <c r="F55" s="51"/>
      <c r="G55" s="52"/>
    </row>
    <row r="56" spans="1:7" s="36" customFormat="1" ht="12.75" customHeight="1" hidden="1">
      <c r="A56" s="46" t="s">
        <v>30</v>
      </c>
      <c r="B56" s="49">
        <v>4580</v>
      </c>
      <c r="C56" s="50" t="s">
        <v>27</v>
      </c>
      <c r="D56" s="51"/>
      <c r="E56" s="52"/>
      <c r="F56" s="51"/>
      <c r="G56" s="52"/>
    </row>
    <row r="57" spans="1:7" s="36" customFormat="1" ht="12.75" customHeight="1" hidden="1">
      <c r="A57" s="46" t="s">
        <v>30</v>
      </c>
      <c r="B57" s="49">
        <v>4700</v>
      </c>
      <c r="C57" s="54" t="s">
        <v>269</v>
      </c>
      <c r="D57" s="51"/>
      <c r="E57" s="52"/>
      <c r="F57" s="51"/>
      <c r="G57" s="52"/>
    </row>
    <row r="58" spans="1:7" s="45" customFormat="1" ht="24.75" customHeight="1" hidden="1">
      <c r="A58" s="39" t="s">
        <v>30</v>
      </c>
      <c r="B58" s="64">
        <v>4740</v>
      </c>
      <c r="C58" s="55" t="s">
        <v>282</v>
      </c>
      <c r="D58" s="42"/>
      <c r="E58" s="43"/>
      <c r="F58" s="42"/>
      <c r="G58" s="43"/>
    </row>
    <row r="59" spans="1:7" s="45" customFormat="1" ht="12.75" customHeight="1" hidden="1">
      <c r="A59" s="46" t="s">
        <v>30</v>
      </c>
      <c r="B59" s="49">
        <v>4750</v>
      </c>
      <c r="C59" s="55" t="s">
        <v>270</v>
      </c>
      <c r="D59" s="42"/>
      <c r="E59" s="43"/>
      <c r="F59" s="42"/>
      <c r="G59" s="43"/>
    </row>
    <row r="60" spans="1:7" s="36" customFormat="1" ht="12.75" customHeight="1" hidden="1">
      <c r="A60" s="46" t="s">
        <v>30</v>
      </c>
      <c r="B60" s="49">
        <v>4810</v>
      </c>
      <c r="C60" s="50" t="s">
        <v>11</v>
      </c>
      <c r="D60" s="51"/>
      <c r="E60" s="52"/>
      <c r="F60" s="51"/>
      <c r="G60" s="52"/>
    </row>
    <row r="61" spans="1:7" s="36" customFormat="1" ht="12.75" customHeight="1" hidden="1">
      <c r="A61" s="46" t="s">
        <v>30</v>
      </c>
      <c r="B61" s="49">
        <v>6050</v>
      </c>
      <c r="C61" s="50" t="s">
        <v>28</v>
      </c>
      <c r="D61" s="51"/>
      <c r="E61" s="52"/>
      <c r="F61" s="51"/>
      <c r="G61" s="52"/>
    </row>
    <row r="62" spans="1:7" s="36" customFormat="1" ht="12.75" customHeight="1" hidden="1">
      <c r="A62" s="46" t="s">
        <v>30</v>
      </c>
      <c r="B62" s="49">
        <v>6058</v>
      </c>
      <c r="C62" s="50" t="s">
        <v>283</v>
      </c>
      <c r="D62" s="51"/>
      <c r="E62" s="52"/>
      <c r="F62" s="51"/>
      <c r="G62" s="52"/>
    </row>
    <row r="63" spans="1:7" s="36" customFormat="1" ht="12.75" customHeight="1" hidden="1">
      <c r="A63" s="46" t="s">
        <v>30</v>
      </c>
      <c r="B63" s="49">
        <v>6059</v>
      </c>
      <c r="C63" s="50" t="s">
        <v>28</v>
      </c>
      <c r="D63" s="51"/>
      <c r="E63" s="52"/>
      <c r="F63" s="51"/>
      <c r="G63" s="52"/>
    </row>
    <row r="64" spans="1:7" s="36" customFormat="1" ht="12.75" customHeight="1" hidden="1">
      <c r="A64" s="46" t="s">
        <v>30</v>
      </c>
      <c r="B64" s="49">
        <v>6060</v>
      </c>
      <c r="C64" s="50" t="s">
        <v>29</v>
      </c>
      <c r="D64" s="51"/>
      <c r="E64" s="52"/>
      <c r="F64" s="51"/>
      <c r="G64" s="52"/>
    </row>
    <row r="65" spans="1:7" s="36" customFormat="1" ht="12.75" customHeight="1" hidden="1">
      <c r="A65" s="46" t="s">
        <v>30</v>
      </c>
      <c r="B65" s="49">
        <v>6130</v>
      </c>
      <c r="C65" s="50" t="s">
        <v>284</v>
      </c>
      <c r="D65" s="51"/>
      <c r="E65" s="52"/>
      <c r="F65" s="51"/>
      <c r="G65" s="52"/>
    </row>
    <row r="66" spans="1:7" s="45" customFormat="1" ht="37.5" customHeight="1" hidden="1">
      <c r="A66" s="39" t="s">
        <v>30</v>
      </c>
      <c r="B66" s="40">
        <v>6210</v>
      </c>
      <c r="C66" s="41" t="s">
        <v>331</v>
      </c>
      <c r="D66" s="42"/>
      <c r="E66" s="43"/>
      <c r="F66" s="42"/>
      <c r="G66" s="43"/>
    </row>
    <row r="67" spans="1:7" s="45" customFormat="1" ht="37.5" customHeight="1" hidden="1">
      <c r="A67" s="39" t="s">
        <v>30</v>
      </c>
      <c r="B67" s="40">
        <v>6230</v>
      </c>
      <c r="C67" s="41" t="s">
        <v>307</v>
      </c>
      <c r="D67" s="42"/>
      <c r="E67" s="43"/>
      <c r="F67" s="42"/>
      <c r="G67" s="43"/>
    </row>
    <row r="68" spans="1:7" s="45" customFormat="1" ht="37.5" customHeight="1" hidden="1">
      <c r="A68" s="39" t="s">
        <v>30</v>
      </c>
      <c r="B68" s="40">
        <v>6300</v>
      </c>
      <c r="C68" s="41" t="s">
        <v>125</v>
      </c>
      <c r="D68" s="42"/>
      <c r="E68" s="43"/>
      <c r="F68" s="42"/>
      <c r="G68" s="43"/>
    </row>
    <row r="69" spans="1:7" s="45" customFormat="1" ht="37.5" customHeight="1" hidden="1">
      <c r="A69" s="39" t="s">
        <v>30</v>
      </c>
      <c r="B69" s="40">
        <v>6610</v>
      </c>
      <c r="C69" s="41" t="s">
        <v>285</v>
      </c>
      <c r="D69" s="42"/>
      <c r="E69" s="43"/>
      <c r="F69" s="42"/>
      <c r="G69" s="43"/>
    </row>
    <row r="70" spans="1:7" s="45" customFormat="1" ht="37.5" customHeight="1" hidden="1">
      <c r="A70" s="39" t="s">
        <v>30</v>
      </c>
      <c r="B70" s="40">
        <v>6620</v>
      </c>
      <c r="C70" s="41" t="s">
        <v>286</v>
      </c>
      <c r="D70" s="42"/>
      <c r="E70" s="43"/>
      <c r="F70" s="42"/>
      <c r="G70" s="43"/>
    </row>
    <row r="71" spans="1:7" s="45" customFormat="1" ht="37.5" customHeight="1" hidden="1">
      <c r="A71" s="39" t="s">
        <v>30</v>
      </c>
      <c r="B71" s="40">
        <v>6630</v>
      </c>
      <c r="C71" s="41" t="s">
        <v>287</v>
      </c>
      <c r="D71" s="42"/>
      <c r="E71" s="43"/>
      <c r="F71" s="42"/>
      <c r="G71" s="43"/>
    </row>
    <row r="72" spans="1:7" s="36" customFormat="1" ht="12.75" customHeight="1" hidden="1">
      <c r="A72" s="46" t="s">
        <v>30</v>
      </c>
      <c r="B72" s="49">
        <v>8550</v>
      </c>
      <c r="C72" s="50" t="s">
        <v>41</v>
      </c>
      <c r="D72" s="51"/>
      <c r="E72" s="52"/>
      <c r="F72" s="51"/>
      <c r="G72" s="52"/>
    </row>
    <row r="73" spans="1:7" ht="15" customHeight="1">
      <c r="A73" s="56"/>
      <c r="B73" s="56"/>
      <c r="C73" s="57" t="s">
        <v>12</v>
      </c>
      <c r="D73" s="58">
        <f>SUM(D13:D72)</f>
        <v>24954</v>
      </c>
      <c r="E73" s="58">
        <f>SUM(E13:E72)</f>
        <v>0</v>
      </c>
      <c r="F73" s="58">
        <f>SUM(F13:F72)</f>
        <v>31824</v>
      </c>
      <c r="G73" s="58">
        <f>SUM(G13:G72)</f>
        <v>0</v>
      </c>
    </row>
  </sheetData>
  <sheetProtection/>
  <mergeCells count="2">
    <mergeCell ref="D10:E10"/>
    <mergeCell ref="F10:G10"/>
  </mergeCells>
  <printOptions/>
  <pageMargins left="0.75" right="0.75" top="1" bottom="1" header="0.5" footer="0.5"/>
  <pageSetup horizontalDpi="600" verticalDpi="600" orientation="portrait" paperSize="9" scale="5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G73"/>
  <sheetViews>
    <sheetView view="pageBreakPreview" zoomScaleSheetLayoutView="100" zoomScalePageLayoutView="0" workbookViewId="0" topLeftCell="A2">
      <selection activeCell="C6" sqref="C6"/>
    </sheetView>
  </sheetViews>
  <sheetFormatPr defaultColWidth="9.00390625" defaultRowHeight="12.75"/>
  <cols>
    <col min="1" max="1" width="3.875" style="60" customWidth="1"/>
    <col min="2" max="2" width="5.25390625" style="60" customWidth="1"/>
    <col min="3" max="3" width="51.375" style="60" customWidth="1"/>
    <col min="4" max="4" width="11.125" style="60" customWidth="1"/>
    <col min="5" max="5" width="10.75390625" style="60" customWidth="1"/>
    <col min="6" max="6" width="11.125" style="60" hidden="1" customWidth="1"/>
    <col min="7" max="7" width="10.75390625" style="60" hidden="1" customWidth="1"/>
    <col min="8" max="8" width="3.375" style="60" customWidth="1"/>
    <col min="9" max="9" width="2.875" style="60" customWidth="1"/>
    <col min="10" max="10" width="3.875" style="60" customWidth="1"/>
    <col min="11" max="16384" width="9.125" style="60" customWidth="1"/>
  </cols>
  <sheetData>
    <row r="1" s="26" customFormat="1" ht="12.75" hidden="1"/>
    <row r="2" s="26" customFormat="1" ht="12.75">
      <c r="D2" s="34" t="str">
        <f>'010.01008'!D2</f>
        <v>Zał. Nr 2d</v>
      </c>
    </row>
    <row r="3" spans="1:3" s="36" customFormat="1" ht="27.75" customHeight="1">
      <c r="A3" s="35" t="str">
        <f>'010.01008'!A3</f>
        <v>Plan wydatków budżetu na 2014 r.</v>
      </c>
      <c r="B3" s="35"/>
      <c r="C3" s="35"/>
    </row>
    <row r="4" spans="4:5" s="36" customFormat="1" ht="12.75">
      <c r="D4" s="37" t="s">
        <v>135</v>
      </c>
      <c r="E4" s="36">
        <f>'852,85216'!E4+1</f>
        <v>49</v>
      </c>
    </row>
    <row r="5" spans="3:5" s="36" customFormat="1" ht="11.25" customHeight="1" hidden="1">
      <c r="C5" s="18"/>
      <c r="E5" s="36" t="s">
        <v>16</v>
      </c>
    </row>
    <row r="7" spans="1:3" s="36" customFormat="1" ht="12.75">
      <c r="A7" s="18" t="s">
        <v>0</v>
      </c>
      <c r="B7" s="18"/>
      <c r="C7" s="36" t="s">
        <v>83</v>
      </c>
    </row>
    <row r="9" spans="1:3" s="36" customFormat="1" ht="12.75">
      <c r="A9" s="18" t="s">
        <v>1</v>
      </c>
      <c r="B9" s="18"/>
      <c r="C9" s="36" t="s">
        <v>86</v>
      </c>
    </row>
    <row r="10" spans="4:7" s="36" customFormat="1" ht="12.75">
      <c r="D10" s="339" t="s">
        <v>15</v>
      </c>
      <c r="E10" s="339"/>
      <c r="F10" s="338" t="s">
        <v>332</v>
      </c>
      <c r="G10" s="338"/>
    </row>
    <row r="11" spans="4:7" s="36" customFormat="1" ht="12.75">
      <c r="D11" s="18" t="s">
        <v>13</v>
      </c>
      <c r="E11" s="97" t="s">
        <v>14</v>
      </c>
      <c r="F11" s="36" t="s">
        <v>13</v>
      </c>
      <c r="G11" s="38" t="s">
        <v>14</v>
      </c>
    </row>
    <row r="13" spans="1:7" s="45" customFormat="1" ht="37.5" customHeight="1" hidden="1">
      <c r="A13" s="39" t="s">
        <v>30</v>
      </c>
      <c r="B13" s="40">
        <v>2310</v>
      </c>
      <c r="C13" s="41" t="s">
        <v>31</v>
      </c>
      <c r="D13" s="42"/>
      <c r="E13" s="43"/>
      <c r="F13" s="42"/>
      <c r="G13" s="43"/>
    </row>
    <row r="14" spans="1:7" s="45" customFormat="1" ht="37.5" customHeight="1" hidden="1">
      <c r="A14" s="39" t="s">
        <v>30</v>
      </c>
      <c r="B14" s="40">
        <v>2320</v>
      </c>
      <c r="C14" s="41" t="s">
        <v>278</v>
      </c>
      <c r="D14" s="42"/>
      <c r="E14" s="43"/>
      <c r="F14" s="42"/>
      <c r="G14" s="43"/>
    </row>
    <row r="15" spans="1:7" s="45" customFormat="1" ht="37.5" customHeight="1" hidden="1">
      <c r="A15" s="39" t="s">
        <v>30</v>
      </c>
      <c r="B15" s="40">
        <v>2330</v>
      </c>
      <c r="C15" s="41" t="s">
        <v>279</v>
      </c>
      <c r="D15" s="42"/>
      <c r="E15" s="43"/>
      <c r="F15" s="42"/>
      <c r="G15" s="43"/>
    </row>
    <row r="16" spans="1:7" s="45" customFormat="1" ht="12.75" customHeight="1" hidden="1">
      <c r="A16" s="46" t="s">
        <v>30</v>
      </c>
      <c r="B16" s="40">
        <v>2480</v>
      </c>
      <c r="C16" s="41" t="s">
        <v>124</v>
      </c>
      <c r="D16" s="42"/>
      <c r="E16" s="43"/>
      <c r="F16" s="42"/>
      <c r="G16" s="43"/>
    </row>
    <row r="17" spans="1:7" s="45" customFormat="1" ht="12.75" customHeight="1" hidden="1">
      <c r="A17" s="46" t="s">
        <v>30</v>
      </c>
      <c r="B17" s="40">
        <v>2560</v>
      </c>
      <c r="C17" s="41" t="s">
        <v>277</v>
      </c>
      <c r="D17" s="42"/>
      <c r="E17" s="43"/>
      <c r="F17" s="42"/>
      <c r="G17" s="43"/>
    </row>
    <row r="18" spans="1:7" s="45" customFormat="1" ht="12.75" customHeight="1" hidden="1">
      <c r="A18" s="46" t="s">
        <v>30</v>
      </c>
      <c r="B18" s="47">
        <v>2650</v>
      </c>
      <c r="C18" s="41" t="s">
        <v>35</v>
      </c>
      <c r="D18" s="42"/>
      <c r="E18" s="43"/>
      <c r="F18" s="42"/>
      <c r="G18" s="43"/>
    </row>
    <row r="19" spans="1:7" s="45" customFormat="1" ht="22.5" customHeight="1" hidden="1">
      <c r="A19" s="46" t="s">
        <v>30</v>
      </c>
      <c r="B19" s="40">
        <v>2710</v>
      </c>
      <c r="C19" s="41" t="s">
        <v>42</v>
      </c>
      <c r="D19" s="42"/>
      <c r="E19" s="43"/>
      <c r="F19" s="42"/>
      <c r="G19" s="43"/>
    </row>
    <row r="20" spans="1:7" s="45" customFormat="1" ht="25.5" customHeight="1" hidden="1">
      <c r="A20" s="39" t="s">
        <v>30</v>
      </c>
      <c r="B20" s="40">
        <v>2820</v>
      </c>
      <c r="C20" s="48" t="s">
        <v>280</v>
      </c>
      <c r="D20" s="42"/>
      <c r="E20" s="43"/>
      <c r="F20" s="42"/>
      <c r="G20" s="43"/>
    </row>
    <row r="21" spans="1:7" s="45" customFormat="1" ht="37.5" customHeight="1" hidden="1">
      <c r="A21" s="39" t="s">
        <v>30</v>
      </c>
      <c r="B21" s="40">
        <v>2830</v>
      </c>
      <c r="C21" s="48" t="s">
        <v>18</v>
      </c>
      <c r="D21" s="42"/>
      <c r="E21" s="43"/>
      <c r="F21" s="42"/>
      <c r="G21" s="43"/>
    </row>
    <row r="22" spans="1:7" s="45" customFormat="1" ht="12.75" customHeight="1" hidden="1">
      <c r="A22" s="46" t="s">
        <v>30</v>
      </c>
      <c r="B22" s="47">
        <v>2850</v>
      </c>
      <c r="C22" s="48" t="s">
        <v>33</v>
      </c>
      <c r="D22" s="42"/>
      <c r="E22" s="43"/>
      <c r="F22" s="42"/>
      <c r="G22" s="43"/>
    </row>
    <row r="23" spans="1:7" s="45" customFormat="1" ht="12.75" customHeight="1" hidden="1">
      <c r="A23" s="46" t="s">
        <v>30</v>
      </c>
      <c r="B23" s="47">
        <v>3000</v>
      </c>
      <c r="C23" s="48" t="s">
        <v>276</v>
      </c>
      <c r="D23" s="42"/>
      <c r="E23" s="43"/>
      <c r="F23" s="42"/>
      <c r="G23" s="43"/>
    </row>
    <row r="24" spans="1:7" s="36" customFormat="1" ht="12.75" customHeight="1">
      <c r="A24" s="46" t="s">
        <v>30</v>
      </c>
      <c r="B24" s="49">
        <v>3020</v>
      </c>
      <c r="C24" s="50" t="s">
        <v>38</v>
      </c>
      <c r="D24" s="51">
        <v>1200</v>
      </c>
      <c r="E24" s="52"/>
      <c r="F24" s="51">
        <v>1000</v>
      </c>
      <c r="G24" s="52"/>
    </row>
    <row r="25" spans="1:7" s="36" customFormat="1" ht="12.75" customHeight="1" hidden="1">
      <c r="A25" s="46" t="s">
        <v>30</v>
      </c>
      <c r="B25" s="49">
        <v>3030</v>
      </c>
      <c r="C25" s="50" t="s">
        <v>5</v>
      </c>
      <c r="D25" s="51"/>
      <c r="E25" s="52"/>
      <c r="F25" s="51"/>
      <c r="G25" s="52"/>
    </row>
    <row r="26" spans="1:7" s="36" customFormat="1" ht="12.75" customHeight="1">
      <c r="A26" s="46" t="s">
        <v>30</v>
      </c>
      <c r="B26" s="49">
        <v>3110</v>
      </c>
      <c r="C26" s="50" t="s">
        <v>4</v>
      </c>
      <c r="D26" s="51">
        <v>5319</v>
      </c>
      <c r="E26" s="52">
        <f>D26</f>
        <v>5319</v>
      </c>
      <c r="F26" s="51"/>
      <c r="G26" s="52"/>
    </row>
    <row r="27" spans="1:7" s="36" customFormat="1" ht="12.75" customHeight="1" hidden="1">
      <c r="A27" s="46" t="s">
        <v>30</v>
      </c>
      <c r="B27" s="49">
        <v>3240</v>
      </c>
      <c r="C27" s="50" t="s">
        <v>39</v>
      </c>
      <c r="D27" s="51"/>
      <c r="E27" s="52"/>
      <c r="F27" s="51"/>
      <c r="G27" s="52"/>
    </row>
    <row r="28" spans="1:7" s="36" customFormat="1" ht="12.75" customHeight="1" hidden="1">
      <c r="A28" s="46" t="s">
        <v>30</v>
      </c>
      <c r="B28" s="49">
        <v>3260</v>
      </c>
      <c r="C28" s="50" t="s">
        <v>305</v>
      </c>
      <c r="D28" s="51"/>
      <c r="E28" s="52"/>
      <c r="F28" s="51"/>
      <c r="G28" s="52"/>
    </row>
    <row r="29" spans="1:7" s="36" customFormat="1" ht="12.75" customHeight="1">
      <c r="A29" s="46" t="s">
        <v>30</v>
      </c>
      <c r="B29" s="49">
        <v>4010</v>
      </c>
      <c r="C29" s="50" t="s">
        <v>2</v>
      </c>
      <c r="D29" s="51">
        <v>433400</v>
      </c>
      <c r="E29" s="52"/>
      <c r="F29" s="51">
        <v>258800</v>
      </c>
      <c r="G29" s="52"/>
    </row>
    <row r="30" spans="1:7" s="36" customFormat="1" ht="12.75" customHeight="1">
      <c r="A30" s="46" t="s">
        <v>30</v>
      </c>
      <c r="B30" s="49">
        <v>4040</v>
      </c>
      <c r="C30" s="50" t="s">
        <v>3</v>
      </c>
      <c r="D30" s="51">
        <v>32500</v>
      </c>
      <c r="E30" s="52"/>
      <c r="F30" s="51">
        <v>20000</v>
      </c>
      <c r="G30" s="52"/>
    </row>
    <row r="31" spans="1:7" s="36" customFormat="1" ht="12.75" customHeight="1">
      <c r="A31" s="46" t="s">
        <v>30</v>
      </c>
      <c r="B31" s="49">
        <v>4110</v>
      </c>
      <c r="C31" s="50" t="s">
        <v>9</v>
      </c>
      <c r="D31" s="51">
        <v>84200</v>
      </c>
      <c r="E31" s="52"/>
      <c r="F31" s="51">
        <v>44000</v>
      </c>
      <c r="G31" s="52"/>
    </row>
    <row r="32" spans="1:7" s="36" customFormat="1" ht="12.75" customHeight="1">
      <c r="A32" s="46" t="s">
        <v>30</v>
      </c>
      <c r="B32" s="49">
        <v>4120</v>
      </c>
      <c r="C32" s="50" t="s">
        <v>10</v>
      </c>
      <c r="D32" s="51">
        <v>11000</v>
      </c>
      <c r="E32" s="52"/>
      <c r="F32" s="51">
        <v>6900</v>
      </c>
      <c r="G32" s="52"/>
    </row>
    <row r="33" spans="1:7" s="36" customFormat="1" ht="12.75" customHeight="1" hidden="1">
      <c r="A33" s="46" t="s">
        <v>30</v>
      </c>
      <c r="B33" s="49">
        <v>4130</v>
      </c>
      <c r="C33" s="50" t="s">
        <v>19</v>
      </c>
      <c r="D33" s="51"/>
      <c r="E33" s="52"/>
      <c r="F33" s="51"/>
      <c r="G33" s="52"/>
    </row>
    <row r="34" spans="1:7" s="36" customFormat="1" ht="12.75" customHeight="1" hidden="1">
      <c r="A34" s="46" t="s">
        <v>30</v>
      </c>
      <c r="B34" s="49">
        <v>4140</v>
      </c>
      <c r="C34" s="50" t="s">
        <v>32</v>
      </c>
      <c r="D34" s="51"/>
      <c r="E34" s="52"/>
      <c r="F34" s="51"/>
      <c r="G34" s="52"/>
    </row>
    <row r="35" spans="1:7" s="36" customFormat="1" ht="12.75" customHeight="1">
      <c r="A35" s="46" t="s">
        <v>30</v>
      </c>
      <c r="B35" s="49">
        <v>4170</v>
      </c>
      <c r="C35" s="50" t="s">
        <v>36</v>
      </c>
      <c r="D35" s="51">
        <v>18000</v>
      </c>
      <c r="E35" s="52"/>
      <c r="F35" s="51">
        <v>7450</v>
      </c>
      <c r="G35" s="52"/>
    </row>
    <row r="36" spans="1:7" s="36" customFormat="1" ht="12.75" customHeight="1">
      <c r="A36" s="46" t="s">
        <v>30</v>
      </c>
      <c r="B36" s="49">
        <v>4210</v>
      </c>
      <c r="C36" s="50" t="s">
        <v>20</v>
      </c>
      <c r="D36" s="51">
        <v>10000</v>
      </c>
      <c r="E36" s="52"/>
      <c r="F36" s="51">
        <v>16000</v>
      </c>
      <c r="G36" s="52"/>
    </row>
    <row r="37" spans="1:7" s="36" customFormat="1" ht="12.75" customHeight="1" hidden="1">
      <c r="A37" s="46" t="s">
        <v>30</v>
      </c>
      <c r="B37" s="49">
        <v>4220</v>
      </c>
      <c r="C37" s="50" t="s">
        <v>21</v>
      </c>
      <c r="D37" s="51"/>
      <c r="E37" s="52"/>
      <c r="F37" s="51"/>
      <c r="G37" s="52"/>
    </row>
    <row r="38" spans="1:7" s="36" customFormat="1" ht="12.75" customHeight="1">
      <c r="A38" s="46" t="s">
        <v>30</v>
      </c>
      <c r="B38" s="49">
        <v>4240</v>
      </c>
      <c r="C38" s="50" t="s">
        <v>22</v>
      </c>
      <c r="D38" s="51">
        <v>1000</v>
      </c>
      <c r="E38" s="52"/>
      <c r="F38" s="51">
        <v>3200</v>
      </c>
      <c r="G38" s="52"/>
    </row>
    <row r="39" spans="1:7" s="36" customFormat="1" ht="12.75" customHeight="1">
      <c r="A39" s="46" t="s">
        <v>30</v>
      </c>
      <c r="B39" s="49">
        <v>4260</v>
      </c>
      <c r="C39" s="50" t="s">
        <v>23</v>
      </c>
      <c r="D39" s="51">
        <v>12000</v>
      </c>
      <c r="E39" s="52"/>
      <c r="F39" s="51">
        <v>11000</v>
      </c>
      <c r="G39" s="52"/>
    </row>
    <row r="40" spans="1:7" s="36" customFormat="1" ht="12.75" customHeight="1" hidden="1">
      <c r="A40" s="46" t="s">
        <v>30</v>
      </c>
      <c r="B40" s="49">
        <v>4270</v>
      </c>
      <c r="C40" s="50" t="s">
        <v>24</v>
      </c>
      <c r="D40" s="51"/>
      <c r="E40" s="52"/>
      <c r="F40" s="51"/>
      <c r="G40" s="52"/>
    </row>
    <row r="41" spans="1:7" s="36" customFormat="1" ht="12.75" customHeight="1">
      <c r="A41" s="46" t="s">
        <v>30</v>
      </c>
      <c r="B41" s="49">
        <v>4280</v>
      </c>
      <c r="C41" s="50" t="s">
        <v>281</v>
      </c>
      <c r="D41" s="51">
        <v>1800</v>
      </c>
      <c r="E41" s="52"/>
      <c r="F41" s="51">
        <v>1200</v>
      </c>
      <c r="G41" s="52"/>
    </row>
    <row r="42" spans="1:7" s="45" customFormat="1" ht="12.75" customHeight="1">
      <c r="A42" s="46" t="s">
        <v>30</v>
      </c>
      <c r="B42" s="49">
        <v>4300</v>
      </c>
      <c r="C42" s="53" t="s">
        <v>25</v>
      </c>
      <c r="D42" s="42">
        <v>42000</v>
      </c>
      <c r="E42" s="43">
        <v>81</v>
      </c>
      <c r="F42" s="42">
        <v>48000</v>
      </c>
      <c r="G42" s="43"/>
    </row>
    <row r="43" spans="1:7" s="45" customFormat="1" ht="12.75" customHeight="1" hidden="1">
      <c r="A43" s="46" t="s">
        <v>30</v>
      </c>
      <c r="B43" s="49">
        <v>4308</v>
      </c>
      <c r="C43" s="53" t="s">
        <v>25</v>
      </c>
      <c r="D43" s="42"/>
      <c r="E43" s="43"/>
      <c r="F43" s="42"/>
      <c r="G43" s="43"/>
    </row>
    <row r="44" spans="1:7" s="45" customFormat="1" ht="12.75" customHeight="1" hidden="1">
      <c r="A44" s="46" t="s">
        <v>30</v>
      </c>
      <c r="B44" s="49">
        <v>4309</v>
      </c>
      <c r="C44" s="53" t="s">
        <v>25</v>
      </c>
      <c r="D44" s="42"/>
      <c r="E44" s="43"/>
      <c r="F44" s="42"/>
      <c r="G44" s="43"/>
    </row>
    <row r="45" spans="1:7" s="45" customFormat="1" ht="12.75" customHeight="1" hidden="1">
      <c r="A45" s="46" t="s">
        <v>30</v>
      </c>
      <c r="B45" s="49">
        <v>4330</v>
      </c>
      <c r="C45" s="53" t="s">
        <v>37</v>
      </c>
      <c r="D45" s="42"/>
      <c r="E45" s="43"/>
      <c r="F45" s="42"/>
      <c r="G45" s="43"/>
    </row>
    <row r="46" spans="1:7" s="45" customFormat="1" ht="12.75" customHeight="1">
      <c r="A46" s="46" t="s">
        <v>30</v>
      </c>
      <c r="B46" s="49">
        <v>4350</v>
      </c>
      <c r="C46" s="53" t="s">
        <v>40</v>
      </c>
      <c r="D46" s="42">
        <v>1000</v>
      </c>
      <c r="E46" s="43"/>
      <c r="F46" s="42">
        <v>1080</v>
      </c>
      <c r="G46" s="43"/>
    </row>
    <row r="47" spans="1:7" s="45" customFormat="1" ht="12.75" customHeight="1" hidden="1">
      <c r="A47" s="46" t="s">
        <v>30</v>
      </c>
      <c r="B47" s="49">
        <v>4360</v>
      </c>
      <c r="C47" s="53" t="s">
        <v>265</v>
      </c>
      <c r="D47" s="42"/>
      <c r="E47" s="43"/>
      <c r="F47" s="42"/>
      <c r="G47" s="43"/>
    </row>
    <row r="48" spans="1:7" s="45" customFormat="1" ht="12.75" customHeight="1">
      <c r="A48" s="46" t="s">
        <v>30</v>
      </c>
      <c r="B48" s="49">
        <v>4370</v>
      </c>
      <c r="C48" s="53" t="s">
        <v>266</v>
      </c>
      <c r="D48" s="42">
        <v>4000</v>
      </c>
      <c r="E48" s="43"/>
      <c r="F48" s="42">
        <v>4000</v>
      </c>
      <c r="G48" s="43"/>
    </row>
    <row r="49" spans="1:7" s="45" customFormat="1" ht="12.75" customHeight="1" hidden="1">
      <c r="A49" s="46" t="s">
        <v>30</v>
      </c>
      <c r="B49" s="49">
        <v>4390</v>
      </c>
      <c r="C49" s="53" t="s">
        <v>267</v>
      </c>
      <c r="D49" s="42"/>
      <c r="E49" s="43"/>
      <c r="F49" s="42"/>
      <c r="G49" s="43"/>
    </row>
    <row r="50" spans="1:7" s="45" customFormat="1" ht="12.75" customHeight="1" hidden="1">
      <c r="A50" s="46" t="s">
        <v>30</v>
      </c>
      <c r="B50" s="49">
        <v>4400</v>
      </c>
      <c r="C50" s="53" t="s">
        <v>268</v>
      </c>
      <c r="D50" s="42"/>
      <c r="E50" s="43"/>
      <c r="F50" s="42"/>
      <c r="G50" s="43"/>
    </row>
    <row r="51" spans="1:7" s="36" customFormat="1" ht="12.75" customHeight="1">
      <c r="A51" s="46" t="s">
        <v>30</v>
      </c>
      <c r="B51" s="49">
        <v>4410</v>
      </c>
      <c r="C51" s="50" t="s">
        <v>6</v>
      </c>
      <c r="D51" s="51">
        <v>8000</v>
      </c>
      <c r="E51" s="52"/>
      <c r="F51" s="51">
        <v>5500</v>
      </c>
      <c r="G51" s="52"/>
    </row>
    <row r="52" spans="1:7" s="36" customFormat="1" ht="12.75" customHeight="1" hidden="1">
      <c r="A52" s="46" t="s">
        <v>30</v>
      </c>
      <c r="B52" s="49">
        <v>4420</v>
      </c>
      <c r="C52" s="50" t="s">
        <v>7</v>
      </c>
      <c r="D52" s="51"/>
      <c r="E52" s="52"/>
      <c r="F52" s="51"/>
      <c r="G52" s="52"/>
    </row>
    <row r="53" spans="1:7" s="45" customFormat="1" ht="12.75" customHeight="1">
      <c r="A53" s="46" t="s">
        <v>30</v>
      </c>
      <c r="B53" s="49">
        <v>4430</v>
      </c>
      <c r="C53" s="53" t="s">
        <v>8</v>
      </c>
      <c r="D53" s="42">
        <v>1500</v>
      </c>
      <c r="E53" s="43"/>
      <c r="F53" s="42"/>
      <c r="G53" s="43"/>
    </row>
    <row r="54" spans="1:7" s="36" customFormat="1" ht="12.75" customHeight="1">
      <c r="A54" s="46" t="s">
        <v>30</v>
      </c>
      <c r="B54" s="49">
        <v>4440</v>
      </c>
      <c r="C54" s="50" t="s">
        <v>26</v>
      </c>
      <c r="D54" s="51">
        <v>16000</v>
      </c>
      <c r="E54" s="52"/>
      <c r="F54" s="51">
        <v>13200</v>
      </c>
      <c r="G54" s="52"/>
    </row>
    <row r="55" spans="1:7" s="36" customFormat="1" ht="12.75" customHeight="1">
      <c r="A55" s="46" t="s">
        <v>30</v>
      </c>
      <c r="B55" s="49">
        <v>4520</v>
      </c>
      <c r="C55" s="94" t="s">
        <v>306</v>
      </c>
      <c r="D55" s="51">
        <v>200</v>
      </c>
      <c r="E55" s="52"/>
      <c r="F55" s="51">
        <v>200</v>
      </c>
      <c r="G55" s="52"/>
    </row>
    <row r="56" spans="1:7" s="36" customFormat="1" ht="12.75" customHeight="1" hidden="1">
      <c r="A56" s="46" t="s">
        <v>30</v>
      </c>
      <c r="B56" s="49">
        <v>4580</v>
      </c>
      <c r="C56" s="50" t="s">
        <v>27</v>
      </c>
      <c r="D56" s="51"/>
      <c r="E56" s="52"/>
      <c r="F56" s="51"/>
      <c r="G56" s="52"/>
    </row>
    <row r="57" spans="1:7" s="36" customFormat="1" ht="12.75" customHeight="1">
      <c r="A57" s="46" t="s">
        <v>30</v>
      </c>
      <c r="B57" s="49">
        <v>4700</v>
      </c>
      <c r="C57" s="54" t="s">
        <v>269</v>
      </c>
      <c r="D57" s="51">
        <v>6000</v>
      </c>
      <c r="E57" s="52"/>
      <c r="F57" s="51">
        <v>4000</v>
      </c>
      <c r="G57" s="52"/>
    </row>
    <row r="58" spans="1:7" s="45" customFormat="1" ht="24.75" customHeight="1" hidden="1">
      <c r="A58" s="39" t="s">
        <v>30</v>
      </c>
      <c r="B58" s="64">
        <v>4740</v>
      </c>
      <c r="C58" s="55" t="s">
        <v>282</v>
      </c>
      <c r="D58" s="42"/>
      <c r="E58" s="43"/>
      <c r="F58" s="42"/>
      <c r="G58" s="43"/>
    </row>
    <row r="59" spans="1:7" s="45" customFormat="1" ht="12.75" customHeight="1" hidden="1">
      <c r="A59" s="46" t="s">
        <v>30</v>
      </c>
      <c r="B59" s="49">
        <v>4750</v>
      </c>
      <c r="C59" s="55" t="s">
        <v>270</v>
      </c>
      <c r="D59" s="42"/>
      <c r="E59" s="43"/>
      <c r="F59" s="42"/>
      <c r="G59" s="43"/>
    </row>
    <row r="60" spans="1:7" s="36" customFormat="1" ht="12.75" customHeight="1" hidden="1">
      <c r="A60" s="46" t="s">
        <v>30</v>
      </c>
      <c r="B60" s="49">
        <v>4810</v>
      </c>
      <c r="C60" s="50" t="s">
        <v>11</v>
      </c>
      <c r="D60" s="51"/>
      <c r="E60" s="52"/>
      <c r="F60" s="51"/>
      <c r="G60" s="52"/>
    </row>
    <row r="61" spans="1:7" s="36" customFormat="1" ht="12.75" customHeight="1" hidden="1">
      <c r="A61" s="46" t="s">
        <v>30</v>
      </c>
      <c r="B61" s="49">
        <v>6050</v>
      </c>
      <c r="C61" s="50" t="s">
        <v>28</v>
      </c>
      <c r="D61" s="51"/>
      <c r="E61" s="52"/>
      <c r="F61" s="51">
        <v>9000</v>
      </c>
      <c r="G61" s="52"/>
    </row>
    <row r="62" spans="1:7" s="36" customFormat="1" ht="12.75" customHeight="1" hidden="1">
      <c r="A62" s="46" t="s">
        <v>30</v>
      </c>
      <c r="B62" s="49">
        <v>6058</v>
      </c>
      <c r="C62" s="50" t="s">
        <v>283</v>
      </c>
      <c r="D62" s="51"/>
      <c r="E62" s="52"/>
      <c r="F62" s="51"/>
      <c r="G62" s="52"/>
    </row>
    <row r="63" spans="1:7" s="36" customFormat="1" ht="12.75" customHeight="1" hidden="1">
      <c r="A63" s="46" t="s">
        <v>30</v>
      </c>
      <c r="B63" s="49">
        <v>6059</v>
      </c>
      <c r="C63" s="50" t="s">
        <v>28</v>
      </c>
      <c r="D63" s="51"/>
      <c r="E63" s="52"/>
      <c r="F63" s="51"/>
      <c r="G63" s="52"/>
    </row>
    <row r="64" spans="1:7" s="36" customFormat="1" ht="12.75" customHeight="1" hidden="1">
      <c r="A64" s="46" t="s">
        <v>30</v>
      </c>
      <c r="B64" s="49">
        <v>6060</v>
      </c>
      <c r="C64" s="50" t="s">
        <v>29</v>
      </c>
      <c r="D64" s="51"/>
      <c r="E64" s="52"/>
      <c r="F64" s="51"/>
      <c r="G64" s="52"/>
    </row>
    <row r="65" spans="1:7" s="36" customFormat="1" ht="12.75" customHeight="1" hidden="1">
      <c r="A65" s="46" t="s">
        <v>30</v>
      </c>
      <c r="B65" s="49">
        <v>6130</v>
      </c>
      <c r="C65" s="50" t="s">
        <v>284</v>
      </c>
      <c r="D65" s="51"/>
      <c r="E65" s="52"/>
      <c r="F65" s="51"/>
      <c r="G65" s="52"/>
    </row>
    <row r="66" spans="1:7" s="45" customFormat="1" ht="37.5" customHeight="1" hidden="1">
      <c r="A66" s="39" t="s">
        <v>30</v>
      </c>
      <c r="B66" s="40">
        <v>6210</v>
      </c>
      <c r="C66" s="41" t="s">
        <v>331</v>
      </c>
      <c r="D66" s="42"/>
      <c r="E66" s="43"/>
      <c r="F66" s="42"/>
      <c r="G66" s="43"/>
    </row>
    <row r="67" spans="1:7" s="45" customFormat="1" ht="37.5" customHeight="1" hidden="1">
      <c r="A67" s="39" t="s">
        <v>30</v>
      </c>
      <c r="B67" s="40">
        <v>6230</v>
      </c>
      <c r="C67" s="41" t="s">
        <v>307</v>
      </c>
      <c r="D67" s="42"/>
      <c r="E67" s="43"/>
      <c r="F67" s="42"/>
      <c r="G67" s="43"/>
    </row>
    <row r="68" spans="1:7" s="45" customFormat="1" ht="37.5" customHeight="1" hidden="1">
      <c r="A68" s="39" t="s">
        <v>30</v>
      </c>
      <c r="B68" s="40">
        <v>6300</v>
      </c>
      <c r="C68" s="41" t="s">
        <v>125</v>
      </c>
      <c r="D68" s="42"/>
      <c r="E68" s="43"/>
      <c r="F68" s="42"/>
      <c r="G68" s="43"/>
    </row>
    <row r="69" spans="1:7" s="45" customFormat="1" ht="37.5" customHeight="1" hidden="1">
      <c r="A69" s="39" t="s">
        <v>30</v>
      </c>
      <c r="B69" s="40">
        <v>6610</v>
      </c>
      <c r="C69" s="41" t="s">
        <v>285</v>
      </c>
      <c r="D69" s="42"/>
      <c r="E69" s="43"/>
      <c r="F69" s="42"/>
      <c r="G69" s="43"/>
    </row>
    <row r="70" spans="1:7" s="45" customFormat="1" ht="37.5" customHeight="1" hidden="1">
      <c r="A70" s="39" t="s">
        <v>30</v>
      </c>
      <c r="B70" s="40">
        <v>6620</v>
      </c>
      <c r="C70" s="41" t="s">
        <v>286</v>
      </c>
      <c r="D70" s="42"/>
      <c r="E70" s="43"/>
      <c r="F70" s="42"/>
      <c r="G70" s="43"/>
    </row>
    <row r="71" spans="1:7" s="45" customFormat="1" ht="37.5" customHeight="1" hidden="1">
      <c r="A71" s="39" t="s">
        <v>30</v>
      </c>
      <c r="B71" s="40">
        <v>6630</v>
      </c>
      <c r="C71" s="41" t="s">
        <v>287</v>
      </c>
      <c r="D71" s="42"/>
      <c r="E71" s="43"/>
      <c r="F71" s="42"/>
      <c r="G71" s="43"/>
    </row>
    <row r="72" spans="1:7" s="36" customFormat="1" ht="12.75" customHeight="1" hidden="1">
      <c r="A72" s="46" t="s">
        <v>30</v>
      </c>
      <c r="B72" s="49">
        <v>8550</v>
      </c>
      <c r="C72" s="50" t="s">
        <v>41</v>
      </c>
      <c r="D72" s="51"/>
      <c r="E72" s="52"/>
      <c r="F72" s="51"/>
      <c r="G72" s="52"/>
    </row>
    <row r="73" spans="1:7" ht="15" customHeight="1">
      <c r="A73" s="56"/>
      <c r="B73" s="56"/>
      <c r="C73" s="57" t="s">
        <v>12</v>
      </c>
      <c r="D73" s="58">
        <f>SUM(D13:D72)</f>
        <v>689119</v>
      </c>
      <c r="E73" s="58">
        <f>SUM(E13:E72)</f>
        <v>5400</v>
      </c>
      <c r="F73" s="58">
        <f>SUM(F13:F72)</f>
        <v>454530</v>
      </c>
      <c r="G73" s="58">
        <f>SUM(G13:G72)</f>
        <v>0</v>
      </c>
    </row>
  </sheetData>
  <sheetProtection/>
  <mergeCells count="2">
    <mergeCell ref="D10:E10"/>
    <mergeCell ref="F10:G10"/>
  </mergeCells>
  <printOptions/>
  <pageMargins left="0.75" right="0.75" top="1" bottom="1" header="0.5" footer="0.5"/>
  <pageSetup horizontalDpi="360" verticalDpi="360" orientation="portrait" paperSize="9" scale="5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G86"/>
  <sheetViews>
    <sheetView view="pageBreakPreview" zoomScaleSheetLayoutView="100" zoomScalePageLayoutView="0" workbookViewId="0" topLeftCell="A2">
      <selection activeCell="C6" sqref="C6"/>
    </sheetView>
  </sheetViews>
  <sheetFormatPr defaultColWidth="9.00390625" defaultRowHeight="12.75"/>
  <cols>
    <col min="1" max="1" width="3.875" style="63" customWidth="1"/>
    <col min="2" max="2" width="5.25390625" style="63" customWidth="1"/>
    <col min="3" max="3" width="51.375" style="63" customWidth="1"/>
    <col min="4" max="4" width="11.125" style="63" customWidth="1"/>
    <col min="5" max="5" width="10.75390625" style="63" customWidth="1"/>
    <col min="6" max="6" width="11.125" style="63" hidden="1" customWidth="1"/>
    <col min="7" max="7" width="10.75390625" style="63" hidden="1" customWidth="1"/>
    <col min="8" max="8" width="3.375" style="63" customWidth="1"/>
    <col min="9" max="9" width="2.875" style="63" customWidth="1"/>
    <col min="10" max="10" width="3.875" style="63" customWidth="1"/>
    <col min="11" max="16384" width="9.125" style="63" customWidth="1"/>
  </cols>
  <sheetData>
    <row r="1" s="26" customFormat="1" ht="12.75" hidden="1"/>
    <row r="2" s="26" customFormat="1" ht="12.75">
      <c r="D2" s="34" t="str">
        <f>'010.01008'!D2</f>
        <v>Zał. Nr 2d</v>
      </c>
    </row>
    <row r="3" spans="1:3" s="36" customFormat="1" ht="27.75" customHeight="1">
      <c r="A3" s="35" t="str">
        <f>'010.01008'!A3</f>
        <v>Plan wydatków budżetu na 2014 r.</v>
      </c>
      <c r="B3" s="35"/>
      <c r="C3" s="35"/>
    </row>
    <row r="4" spans="4:5" s="36" customFormat="1" ht="12.75">
      <c r="D4" s="37" t="s">
        <v>135</v>
      </c>
      <c r="E4" s="36">
        <f>'852,85219'!E4+1</f>
        <v>50</v>
      </c>
    </row>
    <row r="5" spans="3:5" s="36" customFormat="1" ht="11.25" customHeight="1" hidden="1">
      <c r="C5" s="18"/>
      <c r="E5" s="36" t="s">
        <v>16</v>
      </c>
    </row>
    <row r="7" spans="1:3" s="36" customFormat="1" ht="12.75">
      <c r="A7" s="18" t="s">
        <v>0</v>
      </c>
      <c r="B7" s="18"/>
      <c r="C7" s="36" t="s">
        <v>83</v>
      </c>
    </row>
    <row r="9" spans="1:3" s="36" customFormat="1" ht="12.75">
      <c r="A9" s="18" t="s">
        <v>1</v>
      </c>
      <c r="B9" s="18"/>
      <c r="C9" s="36" t="s">
        <v>87</v>
      </c>
    </row>
    <row r="10" spans="4:7" s="36" customFormat="1" ht="12.75">
      <c r="D10" s="339" t="s">
        <v>15</v>
      </c>
      <c r="E10" s="339"/>
      <c r="F10" s="338" t="s">
        <v>332</v>
      </c>
      <c r="G10" s="338"/>
    </row>
    <row r="11" spans="4:7" s="36" customFormat="1" ht="12.75">
      <c r="D11" s="18" t="s">
        <v>13</v>
      </c>
      <c r="E11" s="97" t="s">
        <v>14</v>
      </c>
      <c r="F11" s="36" t="s">
        <v>13</v>
      </c>
      <c r="G11" s="38" t="s">
        <v>14</v>
      </c>
    </row>
    <row r="13" spans="1:7" s="45" customFormat="1" ht="37.5" customHeight="1" hidden="1">
      <c r="A13" s="39" t="s">
        <v>30</v>
      </c>
      <c r="B13" s="40">
        <v>2310</v>
      </c>
      <c r="C13" s="41" t="s">
        <v>31</v>
      </c>
      <c r="D13" s="42"/>
      <c r="E13" s="43"/>
      <c r="F13" s="42"/>
      <c r="G13" s="43"/>
    </row>
    <row r="14" spans="1:7" s="45" customFormat="1" ht="37.5" customHeight="1" hidden="1">
      <c r="A14" s="39" t="s">
        <v>30</v>
      </c>
      <c r="B14" s="40">
        <v>2320</v>
      </c>
      <c r="C14" s="41" t="s">
        <v>278</v>
      </c>
      <c r="D14" s="42"/>
      <c r="E14" s="43"/>
      <c r="F14" s="42"/>
      <c r="G14" s="43"/>
    </row>
    <row r="15" spans="1:7" s="45" customFormat="1" ht="37.5" customHeight="1" hidden="1">
      <c r="A15" s="39" t="s">
        <v>30</v>
      </c>
      <c r="B15" s="40">
        <v>2330</v>
      </c>
      <c r="C15" s="41" t="s">
        <v>279</v>
      </c>
      <c r="D15" s="42"/>
      <c r="E15" s="43"/>
      <c r="F15" s="42"/>
      <c r="G15" s="43"/>
    </row>
    <row r="16" spans="1:7" s="45" customFormat="1" ht="12.75" customHeight="1" hidden="1">
      <c r="A16" s="46" t="s">
        <v>30</v>
      </c>
      <c r="B16" s="40">
        <v>2480</v>
      </c>
      <c r="C16" s="41" t="s">
        <v>124</v>
      </c>
      <c r="D16" s="42"/>
      <c r="E16" s="43"/>
      <c r="F16" s="42"/>
      <c r="G16" s="43"/>
    </row>
    <row r="17" spans="1:7" s="45" customFormat="1" ht="12.75" customHeight="1" hidden="1">
      <c r="A17" s="46" t="s">
        <v>30</v>
      </c>
      <c r="B17" s="40">
        <v>2560</v>
      </c>
      <c r="C17" s="41" t="s">
        <v>277</v>
      </c>
      <c r="D17" s="42"/>
      <c r="E17" s="43"/>
      <c r="F17" s="42"/>
      <c r="G17" s="43"/>
    </row>
    <row r="18" spans="1:7" s="45" customFormat="1" ht="12.75" customHeight="1" hidden="1">
      <c r="A18" s="46" t="s">
        <v>30</v>
      </c>
      <c r="B18" s="47">
        <v>2650</v>
      </c>
      <c r="C18" s="41" t="s">
        <v>35</v>
      </c>
      <c r="D18" s="42"/>
      <c r="E18" s="43"/>
      <c r="F18" s="42"/>
      <c r="G18" s="43"/>
    </row>
    <row r="19" spans="1:7" s="45" customFormat="1" ht="22.5" customHeight="1" hidden="1">
      <c r="A19" s="46" t="s">
        <v>30</v>
      </c>
      <c r="B19" s="40">
        <v>2710</v>
      </c>
      <c r="C19" s="41" t="s">
        <v>42</v>
      </c>
      <c r="D19" s="42"/>
      <c r="E19" s="43"/>
      <c r="F19" s="42"/>
      <c r="G19" s="43"/>
    </row>
    <row r="20" spans="1:7" s="45" customFormat="1" ht="25.5" customHeight="1" hidden="1">
      <c r="A20" s="39" t="s">
        <v>30</v>
      </c>
      <c r="B20" s="40">
        <v>2820</v>
      </c>
      <c r="C20" s="48" t="s">
        <v>280</v>
      </c>
      <c r="D20" s="42"/>
      <c r="E20" s="43"/>
      <c r="F20" s="42"/>
      <c r="G20" s="43"/>
    </row>
    <row r="21" spans="1:7" s="45" customFormat="1" ht="37.5" customHeight="1" hidden="1">
      <c r="A21" s="39" t="s">
        <v>30</v>
      </c>
      <c r="B21" s="40">
        <v>2830</v>
      </c>
      <c r="C21" s="48" t="s">
        <v>18</v>
      </c>
      <c r="D21" s="42"/>
      <c r="E21" s="43"/>
      <c r="F21" s="42"/>
      <c r="G21" s="43"/>
    </row>
    <row r="22" spans="1:7" s="45" customFormat="1" ht="12.75" customHeight="1" hidden="1">
      <c r="A22" s="46" t="s">
        <v>30</v>
      </c>
      <c r="B22" s="47">
        <v>2850</v>
      </c>
      <c r="C22" s="48" t="s">
        <v>33</v>
      </c>
      <c r="D22" s="42"/>
      <c r="E22" s="43"/>
      <c r="F22" s="42"/>
      <c r="G22" s="43"/>
    </row>
    <row r="23" spans="1:7" s="45" customFormat="1" ht="12.75" customHeight="1">
      <c r="A23" s="46" t="s">
        <v>30</v>
      </c>
      <c r="B23" s="47">
        <v>2910</v>
      </c>
      <c r="C23" s="48" t="s">
        <v>510</v>
      </c>
      <c r="D23" s="42">
        <v>1000</v>
      </c>
      <c r="E23" s="43"/>
      <c r="F23" s="42"/>
      <c r="G23" s="43"/>
    </row>
    <row r="24" spans="1:7" s="36" customFormat="1" ht="12.75" customHeight="1" hidden="1">
      <c r="A24" s="46" t="s">
        <v>30</v>
      </c>
      <c r="B24" s="49">
        <v>3020</v>
      </c>
      <c r="C24" s="50" t="s">
        <v>38</v>
      </c>
      <c r="D24" s="51"/>
      <c r="E24" s="52"/>
      <c r="F24" s="51"/>
      <c r="G24" s="52"/>
    </row>
    <row r="25" spans="1:7" s="36" customFormat="1" ht="12.75" customHeight="1" hidden="1">
      <c r="A25" s="46" t="s">
        <v>30</v>
      </c>
      <c r="B25" s="49">
        <v>3030</v>
      </c>
      <c r="C25" s="50" t="s">
        <v>5</v>
      </c>
      <c r="D25" s="51"/>
      <c r="E25" s="52"/>
      <c r="F25" s="51"/>
      <c r="G25" s="52"/>
    </row>
    <row r="26" spans="1:7" s="36" customFormat="1" ht="12.75" customHeight="1">
      <c r="A26" s="46" t="s">
        <v>30</v>
      </c>
      <c r="B26" s="49">
        <v>3110</v>
      </c>
      <c r="C26" s="50" t="s">
        <v>4</v>
      </c>
      <c r="D26" s="51">
        <v>17360</v>
      </c>
      <c r="E26" s="52"/>
      <c r="F26" s="51">
        <v>17000</v>
      </c>
      <c r="G26" s="52"/>
    </row>
    <row r="27" spans="1:7" s="36" customFormat="1" ht="12.75" customHeight="1" hidden="1">
      <c r="A27" s="46" t="s">
        <v>30</v>
      </c>
      <c r="B27" s="49">
        <v>3240</v>
      </c>
      <c r="C27" s="50" t="s">
        <v>39</v>
      </c>
      <c r="D27" s="51"/>
      <c r="E27" s="52"/>
      <c r="F27" s="51"/>
      <c r="G27" s="52"/>
    </row>
    <row r="28" spans="1:7" s="36" customFormat="1" ht="12.75" customHeight="1" hidden="1">
      <c r="A28" s="46" t="s">
        <v>30</v>
      </c>
      <c r="B28" s="49">
        <v>3260</v>
      </c>
      <c r="C28" s="50" t="s">
        <v>305</v>
      </c>
      <c r="D28" s="51"/>
      <c r="E28" s="52"/>
      <c r="F28" s="51"/>
      <c r="G28" s="52"/>
    </row>
    <row r="29" spans="1:7" s="36" customFormat="1" ht="12.75" customHeight="1" hidden="1">
      <c r="A29" s="46" t="s">
        <v>30</v>
      </c>
      <c r="B29" s="49">
        <v>4010</v>
      </c>
      <c r="C29" s="50" t="s">
        <v>2</v>
      </c>
      <c r="D29" s="52"/>
      <c r="E29" s="52"/>
      <c r="F29" s="51"/>
      <c r="G29" s="52"/>
    </row>
    <row r="30" spans="1:7" s="36" customFormat="1" ht="12.75" customHeight="1" hidden="1">
      <c r="A30" s="46" t="s">
        <v>30</v>
      </c>
      <c r="B30" s="49">
        <v>4017</v>
      </c>
      <c r="C30" s="50" t="s">
        <v>2</v>
      </c>
      <c r="D30" s="51"/>
      <c r="E30" s="52"/>
      <c r="F30" s="51"/>
      <c r="G30" s="52"/>
    </row>
    <row r="31" spans="1:7" s="36" customFormat="1" ht="12.75" customHeight="1" hidden="1">
      <c r="A31" s="46" t="s">
        <v>30</v>
      </c>
      <c r="B31" s="49">
        <v>4019</v>
      </c>
      <c r="C31" s="50" t="s">
        <v>2</v>
      </c>
      <c r="D31" s="51"/>
      <c r="E31" s="52"/>
      <c r="F31" s="51"/>
      <c r="G31" s="52"/>
    </row>
    <row r="32" spans="1:7" s="36" customFormat="1" ht="12.75" customHeight="1" hidden="1">
      <c r="A32" s="46" t="s">
        <v>30</v>
      </c>
      <c r="B32" s="49">
        <v>4040</v>
      </c>
      <c r="C32" s="50" t="s">
        <v>3</v>
      </c>
      <c r="D32" s="51"/>
      <c r="E32" s="52"/>
      <c r="F32" s="51"/>
      <c r="G32" s="52"/>
    </row>
    <row r="33" spans="1:7" s="36" customFormat="1" ht="12.75" customHeight="1" hidden="1">
      <c r="A33" s="46" t="s">
        <v>30</v>
      </c>
      <c r="B33" s="49">
        <v>4110</v>
      </c>
      <c r="C33" s="50" t="s">
        <v>9</v>
      </c>
      <c r="D33" s="52"/>
      <c r="E33" s="52"/>
      <c r="F33" s="51"/>
      <c r="G33" s="52"/>
    </row>
    <row r="34" spans="1:7" s="36" customFormat="1" ht="12.75" customHeight="1" hidden="1">
      <c r="A34" s="46" t="s">
        <v>30</v>
      </c>
      <c r="B34" s="49">
        <v>4117</v>
      </c>
      <c r="C34" s="50" t="s">
        <v>9</v>
      </c>
      <c r="D34" s="51"/>
      <c r="E34" s="52"/>
      <c r="F34" s="51"/>
      <c r="G34" s="52"/>
    </row>
    <row r="35" spans="1:7" s="36" customFormat="1" ht="12.75" customHeight="1" hidden="1">
      <c r="A35" s="46" t="s">
        <v>30</v>
      </c>
      <c r="B35" s="49">
        <v>4119</v>
      </c>
      <c r="C35" s="50" t="s">
        <v>9</v>
      </c>
      <c r="D35" s="51"/>
      <c r="E35" s="52"/>
      <c r="F35" s="51"/>
      <c r="G35" s="52"/>
    </row>
    <row r="36" spans="1:7" s="36" customFormat="1" ht="12.75" customHeight="1" hidden="1">
      <c r="A36" s="46" t="s">
        <v>30</v>
      </c>
      <c r="B36" s="49">
        <v>4120</v>
      </c>
      <c r="C36" s="50" t="s">
        <v>10</v>
      </c>
      <c r="D36" s="52"/>
      <c r="E36" s="52"/>
      <c r="F36" s="51"/>
      <c r="G36" s="52"/>
    </row>
    <row r="37" spans="1:7" s="36" customFormat="1" ht="12.75" customHeight="1" hidden="1">
      <c r="A37" s="46" t="s">
        <v>30</v>
      </c>
      <c r="B37" s="49">
        <v>4127</v>
      </c>
      <c r="C37" s="50" t="s">
        <v>10</v>
      </c>
      <c r="D37" s="99"/>
      <c r="E37" s="52"/>
      <c r="F37" s="51"/>
      <c r="G37" s="52"/>
    </row>
    <row r="38" spans="1:7" s="36" customFormat="1" ht="12.75" customHeight="1" hidden="1">
      <c r="A38" s="46" t="s">
        <v>30</v>
      </c>
      <c r="B38" s="49">
        <v>4129</v>
      </c>
      <c r="C38" s="50" t="s">
        <v>10</v>
      </c>
      <c r="D38" s="100"/>
      <c r="E38" s="52"/>
      <c r="F38" s="51"/>
      <c r="G38" s="52"/>
    </row>
    <row r="39" spans="1:7" s="36" customFormat="1" ht="12.75" customHeight="1" hidden="1">
      <c r="A39" s="46" t="s">
        <v>30</v>
      </c>
      <c r="B39" s="49">
        <v>4130</v>
      </c>
      <c r="C39" s="50" t="s">
        <v>19</v>
      </c>
      <c r="D39" s="51"/>
      <c r="E39" s="52"/>
      <c r="F39" s="51"/>
      <c r="G39" s="52"/>
    </row>
    <row r="40" spans="1:7" s="36" customFormat="1" ht="12.75" customHeight="1" hidden="1">
      <c r="A40" s="46" t="s">
        <v>30</v>
      </c>
      <c r="B40" s="49">
        <v>4140</v>
      </c>
      <c r="C40" s="50" t="s">
        <v>32</v>
      </c>
      <c r="D40" s="51"/>
      <c r="E40" s="52"/>
      <c r="F40" s="51"/>
      <c r="G40" s="52"/>
    </row>
    <row r="41" spans="1:7" s="36" customFormat="1" ht="12.75" customHeight="1" hidden="1">
      <c r="A41" s="46" t="s">
        <v>30</v>
      </c>
      <c r="B41" s="49">
        <v>4170</v>
      </c>
      <c r="C41" s="50" t="s">
        <v>36</v>
      </c>
      <c r="D41" s="52"/>
      <c r="E41" s="52"/>
      <c r="F41" s="51"/>
      <c r="G41" s="52"/>
    </row>
    <row r="42" spans="1:7" s="36" customFormat="1" ht="12.75" customHeight="1" hidden="1">
      <c r="A42" s="46" t="s">
        <v>30</v>
      </c>
      <c r="B42" s="49">
        <v>4177</v>
      </c>
      <c r="C42" s="50" t="s">
        <v>36</v>
      </c>
      <c r="D42" s="51"/>
      <c r="E42" s="52"/>
      <c r="F42" s="51"/>
      <c r="G42" s="52"/>
    </row>
    <row r="43" spans="1:7" s="36" customFormat="1" ht="12.75" customHeight="1" hidden="1">
      <c r="A43" s="46" t="s">
        <v>30</v>
      </c>
      <c r="B43" s="49">
        <v>4179</v>
      </c>
      <c r="C43" s="50" t="s">
        <v>36</v>
      </c>
      <c r="D43" s="51"/>
      <c r="E43" s="52"/>
      <c r="F43" s="51"/>
      <c r="G43" s="52"/>
    </row>
    <row r="44" spans="1:7" s="36" customFormat="1" ht="12.75" customHeight="1" hidden="1">
      <c r="A44" s="46" t="s">
        <v>30</v>
      </c>
      <c r="B44" s="49">
        <v>4210</v>
      </c>
      <c r="C44" s="50" t="s">
        <v>20</v>
      </c>
      <c r="D44" s="52"/>
      <c r="E44" s="52"/>
      <c r="F44" s="51"/>
      <c r="G44" s="52"/>
    </row>
    <row r="45" spans="1:7" s="36" customFormat="1" ht="12.75" customHeight="1" hidden="1">
      <c r="A45" s="46" t="s">
        <v>30</v>
      </c>
      <c r="B45" s="49">
        <v>4217</v>
      </c>
      <c r="C45" s="50" t="s">
        <v>20</v>
      </c>
      <c r="D45" s="51"/>
      <c r="E45" s="52"/>
      <c r="F45" s="51"/>
      <c r="G45" s="52"/>
    </row>
    <row r="46" spans="1:7" s="36" customFormat="1" ht="12.75" customHeight="1" hidden="1">
      <c r="A46" s="46" t="s">
        <v>30</v>
      </c>
      <c r="B46" s="49">
        <v>4219</v>
      </c>
      <c r="C46" s="50" t="s">
        <v>20</v>
      </c>
      <c r="D46" s="51"/>
      <c r="E46" s="52"/>
      <c r="F46" s="51"/>
      <c r="G46" s="52"/>
    </row>
    <row r="47" spans="1:7" s="36" customFormat="1" ht="12.75" customHeight="1" hidden="1">
      <c r="A47" s="46" t="s">
        <v>30</v>
      </c>
      <c r="B47" s="49">
        <v>4220</v>
      </c>
      <c r="C47" s="50" t="s">
        <v>21</v>
      </c>
      <c r="D47" s="51"/>
      <c r="E47" s="52"/>
      <c r="F47" s="51"/>
      <c r="G47" s="52"/>
    </row>
    <row r="48" spans="1:7" s="36" customFormat="1" ht="12.75" customHeight="1" hidden="1">
      <c r="A48" s="46" t="s">
        <v>30</v>
      </c>
      <c r="B48" s="49">
        <v>4240</v>
      </c>
      <c r="C48" s="50" t="s">
        <v>22</v>
      </c>
      <c r="D48" s="51"/>
      <c r="E48" s="52"/>
      <c r="F48" s="51"/>
      <c r="G48" s="52"/>
    </row>
    <row r="49" spans="1:7" s="36" customFormat="1" ht="12.75" customHeight="1" hidden="1">
      <c r="A49" s="46" t="s">
        <v>30</v>
      </c>
      <c r="B49" s="49">
        <v>4260</v>
      </c>
      <c r="C49" s="50" t="s">
        <v>23</v>
      </c>
      <c r="D49" s="52"/>
      <c r="E49" s="52"/>
      <c r="F49" s="51"/>
      <c r="G49" s="52"/>
    </row>
    <row r="50" spans="1:7" s="36" customFormat="1" ht="12.75" customHeight="1" hidden="1">
      <c r="A50" s="46" t="s">
        <v>30</v>
      </c>
      <c r="B50" s="49">
        <v>4270</v>
      </c>
      <c r="C50" s="50" t="s">
        <v>24</v>
      </c>
      <c r="D50" s="51"/>
      <c r="E50" s="52"/>
      <c r="F50" s="51"/>
      <c r="G50" s="52"/>
    </row>
    <row r="51" spans="1:7" s="36" customFormat="1" ht="12.75" customHeight="1" hidden="1">
      <c r="A51" s="46" t="s">
        <v>30</v>
      </c>
      <c r="B51" s="49">
        <v>4280</v>
      </c>
      <c r="C51" s="50" t="s">
        <v>281</v>
      </c>
      <c r="D51" s="51"/>
      <c r="E51" s="52"/>
      <c r="F51" s="51"/>
      <c r="G51" s="52"/>
    </row>
    <row r="52" spans="1:7" s="45" customFormat="1" ht="12.75" customHeight="1" hidden="1">
      <c r="A52" s="46" t="s">
        <v>30</v>
      </c>
      <c r="B52" s="49">
        <v>4300</v>
      </c>
      <c r="C52" s="53" t="s">
        <v>25</v>
      </c>
      <c r="D52" s="43"/>
      <c r="E52" s="43"/>
      <c r="F52" s="42"/>
      <c r="G52" s="43"/>
    </row>
    <row r="53" spans="1:7" s="45" customFormat="1" ht="12.75" customHeight="1" hidden="1">
      <c r="A53" s="46" t="s">
        <v>30</v>
      </c>
      <c r="B53" s="49">
        <v>4307</v>
      </c>
      <c r="C53" s="53" t="s">
        <v>25</v>
      </c>
      <c r="D53" s="42"/>
      <c r="E53" s="43"/>
      <c r="F53" s="42"/>
      <c r="G53" s="43"/>
    </row>
    <row r="54" spans="1:7" s="45" customFormat="1" ht="12.75" customHeight="1" hidden="1">
      <c r="A54" s="46" t="s">
        <v>30</v>
      </c>
      <c r="B54" s="49">
        <v>4309</v>
      </c>
      <c r="C54" s="53" t="s">
        <v>25</v>
      </c>
      <c r="D54" s="42"/>
      <c r="E54" s="43"/>
      <c r="F54" s="42"/>
      <c r="G54" s="43"/>
    </row>
    <row r="55" spans="1:7" s="45" customFormat="1" ht="12.75" customHeight="1" hidden="1">
      <c r="A55" s="46" t="s">
        <v>30</v>
      </c>
      <c r="B55" s="49">
        <v>4330</v>
      </c>
      <c r="C55" s="53" t="s">
        <v>37</v>
      </c>
      <c r="D55" s="42"/>
      <c r="E55" s="43"/>
      <c r="F55" s="42"/>
      <c r="G55" s="43"/>
    </row>
    <row r="56" spans="1:7" s="45" customFormat="1" ht="12.75" customHeight="1" hidden="1">
      <c r="A56" s="46" t="s">
        <v>30</v>
      </c>
      <c r="B56" s="49">
        <v>4350</v>
      </c>
      <c r="C56" s="53" t="s">
        <v>40</v>
      </c>
      <c r="D56" s="42"/>
      <c r="E56" s="43"/>
      <c r="F56" s="42"/>
      <c r="G56" s="43"/>
    </row>
    <row r="57" spans="1:7" s="45" customFormat="1" ht="12.75" customHeight="1" hidden="1">
      <c r="A57" s="46" t="s">
        <v>30</v>
      </c>
      <c r="B57" s="49">
        <v>4360</v>
      </c>
      <c r="C57" s="53" t="s">
        <v>265</v>
      </c>
      <c r="D57" s="42"/>
      <c r="E57" s="43"/>
      <c r="F57" s="42"/>
      <c r="G57" s="43"/>
    </row>
    <row r="58" spans="1:7" s="45" customFormat="1" ht="12.75" customHeight="1" hidden="1">
      <c r="A58" s="46" t="s">
        <v>30</v>
      </c>
      <c r="B58" s="49">
        <v>4370</v>
      </c>
      <c r="C58" s="53" t="s">
        <v>266</v>
      </c>
      <c r="D58" s="42"/>
      <c r="E58" s="43"/>
      <c r="F58" s="42"/>
      <c r="G58" s="43"/>
    </row>
    <row r="59" spans="1:7" s="45" customFormat="1" ht="12.75" customHeight="1" hidden="1">
      <c r="A59" s="46" t="s">
        <v>30</v>
      </c>
      <c r="B59" s="49">
        <v>4390</v>
      </c>
      <c r="C59" s="53" t="s">
        <v>267</v>
      </c>
      <c r="D59" s="42"/>
      <c r="E59" s="43"/>
      <c r="F59" s="42"/>
      <c r="G59" s="43"/>
    </row>
    <row r="60" spans="1:7" s="45" customFormat="1" ht="12.75" customHeight="1" hidden="1">
      <c r="A60" s="46" t="s">
        <v>30</v>
      </c>
      <c r="B60" s="49">
        <v>4400</v>
      </c>
      <c r="C60" s="53" t="s">
        <v>268</v>
      </c>
      <c r="D60" s="42"/>
      <c r="E60" s="43"/>
      <c r="F60" s="42"/>
      <c r="G60" s="43"/>
    </row>
    <row r="61" spans="1:7" s="36" customFormat="1" ht="12.75" customHeight="1" hidden="1">
      <c r="A61" s="46" t="s">
        <v>30</v>
      </c>
      <c r="B61" s="49">
        <v>4410</v>
      </c>
      <c r="C61" s="50" t="s">
        <v>6</v>
      </c>
      <c r="D61" s="51"/>
      <c r="E61" s="52"/>
      <c r="F61" s="51"/>
      <c r="G61" s="52"/>
    </row>
    <row r="62" spans="1:7" s="36" customFormat="1" ht="12.75" customHeight="1" hidden="1">
      <c r="A62" s="46" t="s">
        <v>30</v>
      </c>
      <c r="B62" s="49">
        <v>4420</v>
      </c>
      <c r="C62" s="50" t="s">
        <v>7</v>
      </c>
      <c r="D62" s="51"/>
      <c r="E62" s="52"/>
      <c r="F62" s="51"/>
      <c r="G62" s="52"/>
    </row>
    <row r="63" spans="1:7" s="36" customFormat="1" ht="12.75" customHeight="1" hidden="1">
      <c r="A63" s="46" t="s">
        <v>30</v>
      </c>
      <c r="B63" s="49">
        <v>4430</v>
      </c>
      <c r="C63" s="53" t="s">
        <v>8</v>
      </c>
      <c r="D63" s="43"/>
      <c r="E63" s="43"/>
      <c r="F63" s="51"/>
      <c r="G63" s="52"/>
    </row>
    <row r="64" spans="1:7" s="36" customFormat="1" ht="12.75" customHeight="1" hidden="1">
      <c r="A64" s="46" t="s">
        <v>30</v>
      </c>
      <c r="B64" s="49">
        <v>4437</v>
      </c>
      <c r="C64" s="53" t="s">
        <v>8</v>
      </c>
      <c r="D64" s="42"/>
      <c r="E64" s="43"/>
      <c r="F64" s="51"/>
      <c r="G64" s="52"/>
    </row>
    <row r="65" spans="1:7" s="45" customFormat="1" ht="12.75" customHeight="1" hidden="1">
      <c r="A65" s="46" t="s">
        <v>30</v>
      </c>
      <c r="B65" s="49">
        <v>4439</v>
      </c>
      <c r="C65" s="53" t="s">
        <v>8</v>
      </c>
      <c r="D65" s="42"/>
      <c r="E65" s="43"/>
      <c r="F65" s="42"/>
      <c r="G65" s="43"/>
    </row>
    <row r="66" spans="1:7" s="36" customFormat="1" ht="12.75" customHeight="1" hidden="1">
      <c r="A66" s="46" t="s">
        <v>30</v>
      </c>
      <c r="B66" s="49">
        <v>4440</v>
      </c>
      <c r="C66" s="50" t="s">
        <v>26</v>
      </c>
      <c r="D66" s="51"/>
      <c r="E66" s="52"/>
      <c r="F66" s="51"/>
      <c r="G66" s="52"/>
    </row>
    <row r="67" spans="1:7" s="36" customFormat="1" ht="12.75" customHeight="1" hidden="1">
      <c r="A67" s="46" t="s">
        <v>30</v>
      </c>
      <c r="B67" s="49">
        <v>4520</v>
      </c>
      <c r="C67" s="94" t="s">
        <v>306</v>
      </c>
      <c r="D67" s="51"/>
      <c r="E67" s="52"/>
      <c r="F67" s="51"/>
      <c r="G67" s="52"/>
    </row>
    <row r="68" spans="1:7" s="36" customFormat="1" ht="12.75" customHeight="1" hidden="1">
      <c r="A68" s="46" t="s">
        <v>30</v>
      </c>
      <c r="B68" s="49">
        <v>4580</v>
      </c>
      <c r="C68" s="50" t="s">
        <v>27</v>
      </c>
      <c r="D68" s="51"/>
      <c r="E68" s="52"/>
      <c r="F68" s="51"/>
      <c r="G68" s="52"/>
    </row>
    <row r="69" spans="1:7" s="36" customFormat="1" ht="12.75" customHeight="1" hidden="1">
      <c r="A69" s="46" t="s">
        <v>30</v>
      </c>
      <c r="B69" s="49">
        <v>4700</v>
      </c>
      <c r="C69" s="54" t="s">
        <v>269</v>
      </c>
      <c r="D69" s="51"/>
      <c r="E69" s="52"/>
      <c r="F69" s="51"/>
      <c r="G69" s="52"/>
    </row>
    <row r="70" spans="1:7" s="45" customFormat="1" ht="24.75" customHeight="1" hidden="1">
      <c r="A70" s="39" t="s">
        <v>30</v>
      </c>
      <c r="B70" s="64">
        <v>4740</v>
      </c>
      <c r="C70" s="55" t="s">
        <v>282</v>
      </c>
      <c r="D70" s="42"/>
      <c r="E70" s="43"/>
      <c r="F70" s="42"/>
      <c r="G70" s="43"/>
    </row>
    <row r="71" spans="1:7" s="45" customFormat="1" ht="12.75" customHeight="1" hidden="1">
      <c r="A71" s="46" t="s">
        <v>30</v>
      </c>
      <c r="B71" s="49">
        <v>4750</v>
      </c>
      <c r="C71" s="55" t="s">
        <v>270</v>
      </c>
      <c r="D71" s="42"/>
      <c r="E71" s="43"/>
      <c r="F71" s="42"/>
      <c r="G71" s="43"/>
    </row>
    <row r="72" spans="1:7" s="36" customFormat="1" ht="12.75" customHeight="1" hidden="1">
      <c r="A72" s="46" t="s">
        <v>30</v>
      </c>
      <c r="B72" s="49">
        <v>4810</v>
      </c>
      <c r="C72" s="50" t="s">
        <v>11</v>
      </c>
      <c r="D72" s="51"/>
      <c r="E72" s="52"/>
      <c r="F72" s="51"/>
      <c r="G72" s="52"/>
    </row>
    <row r="73" spans="1:7" s="36" customFormat="1" ht="12.75" customHeight="1" hidden="1">
      <c r="A73" s="46" t="s">
        <v>30</v>
      </c>
      <c r="B73" s="49">
        <v>6050</v>
      </c>
      <c r="C73" s="50" t="s">
        <v>28</v>
      </c>
      <c r="D73" s="51"/>
      <c r="E73" s="52"/>
      <c r="F73" s="51"/>
      <c r="G73" s="52"/>
    </row>
    <row r="74" spans="1:7" s="36" customFormat="1" ht="12.75" customHeight="1" hidden="1">
      <c r="A74" s="46" t="s">
        <v>30</v>
      </c>
      <c r="B74" s="49">
        <v>6058</v>
      </c>
      <c r="C74" s="50" t="s">
        <v>283</v>
      </c>
      <c r="D74" s="51"/>
      <c r="E74" s="52"/>
      <c r="F74" s="51"/>
      <c r="G74" s="52"/>
    </row>
    <row r="75" spans="1:7" s="36" customFormat="1" ht="12.75" customHeight="1" hidden="1">
      <c r="A75" s="46" t="s">
        <v>30</v>
      </c>
      <c r="B75" s="49">
        <v>6059</v>
      </c>
      <c r="C75" s="50" t="s">
        <v>28</v>
      </c>
      <c r="D75" s="51"/>
      <c r="E75" s="52"/>
      <c r="F75" s="51"/>
      <c r="G75" s="52"/>
    </row>
    <row r="76" spans="1:7" s="36" customFormat="1" ht="12.75" customHeight="1" hidden="1">
      <c r="A76" s="46" t="s">
        <v>30</v>
      </c>
      <c r="B76" s="49">
        <v>6060</v>
      </c>
      <c r="C76" s="50" t="s">
        <v>29</v>
      </c>
      <c r="D76" s="51"/>
      <c r="E76" s="52"/>
      <c r="F76" s="51"/>
      <c r="G76" s="52"/>
    </row>
    <row r="77" spans="1:7" s="36" customFormat="1" ht="12.75" customHeight="1" hidden="1">
      <c r="A77" s="46" t="s">
        <v>30</v>
      </c>
      <c r="B77" s="49">
        <v>6130</v>
      </c>
      <c r="C77" s="50" t="s">
        <v>284</v>
      </c>
      <c r="D77" s="51"/>
      <c r="E77" s="52"/>
      <c r="F77" s="51"/>
      <c r="G77" s="52"/>
    </row>
    <row r="78" spans="1:7" s="45" customFormat="1" ht="37.5" customHeight="1" hidden="1">
      <c r="A78" s="39" t="s">
        <v>30</v>
      </c>
      <c r="B78" s="40">
        <v>6210</v>
      </c>
      <c r="C78" s="41" t="s">
        <v>331</v>
      </c>
      <c r="D78" s="42"/>
      <c r="E78" s="43"/>
      <c r="F78" s="42"/>
      <c r="G78" s="43"/>
    </row>
    <row r="79" spans="1:7" s="45" customFormat="1" ht="37.5" customHeight="1" hidden="1">
      <c r="A79" s="39" t="s">
        <v>30</v>
      </c>
      <c r="B79" s="40">
        <v>6230</v>
      </c>
      <c r="C79" s="41" t="s">
        <v>307</v>
      </c>
      <c r="D79" s="42"/>
      <c r="E79" s="43"/>
      <c r="F79" s="42"/>
      <c r="G79" s="43"/>
    </row>
    <row r="80" spans="1:7" s="45" customFormat="1" ht="37.5" customHeight="1" hidden="1">
      <c r="A80" s="39" t="s">
        <v>30</v>
      </c>
      <c r="B80" s="40">
        <v>6300</v>
      </c>
      <c r="C80" s="41" t="s">
        <v>125</v>
      </c>
      <c r="D80" s="42"/>
      <c r="E80" s="43"/>
      <c r="F80" s="42"/>
      <c r="G80" s="43"/>
    </row>
    <row r="81" spans="1:7" s="45" customFormat="1" ht="37.5" customHeight="1" hidden="1">
      <c r="A81" s="39" t="s">
        <v>30</v>
      </c>
      <c r="B81" s="40">
        <v>6610</v>
      </c>
      <c r="C81" s="41" t="s">
        <v>285</v>
      </c>
      <c r="D81" s="42"/>
      <c r="E81" s="43"/>
      <c r="F81" s="42"/>
      <c r="G81" s="43"/>
    </row>
    <row r="82" spans="1:7" s="45" customFormat="1" ht="37.5" customHeight="1" hidden="1">
      <c r="A82" s="39" t="s">
        <v>30</v>
      </c>
      <c r="B82" s="40">
        <v>6620</v>
      </c>
      <c r="C82" s="41" t="s">
        <v>286</v>
      </c>
      <c r="D82" s="42"/>
      <c r="E82" s="43"/>
      <c r="F82" s="42"/>
      <c r="G82" s="43"/>
    </row>
    <row r="83" spans="1:7" s="45" customFormat="1" ht="37.5" customHeight="1" hidden="1">
      <c r="A83" s="39" t="s">
        <v>30</v>
      </c>
      <c r="B83" s="40">
        <v>6630</v>
      </c>
      <c r="C83" s="41" t="s">
        <v>287</v>
      </c>
      <c r="D83" s="42"/>
      <c r="E83" s="43"/>
      <c r="F83" s="42"/>
      <c r="G83" s="43"/>
    </row>
    <row r="84" spans="1:7" s="36" customFormat="1" ht="12.75" customHeight="1" hidden="1">
      <c r="A84" s="46" t="s">
        <v>30</v>
      </c>
      <c r="B84" s="49">
        <v>8550</v>
      </c>
      <c r="C84" s="50" t="s">
        <v>41</v>
      </c>
      <c r="D84" s="51"/>
      <c r="E84" s="52"/>
      <c r="F84" s="51"/>
      <c r="G84" s="52"/>
    </row>
    <row r="85" spans="1:7" s="60" customFormat="1" ht="15" customHeight="1">
      <c r="A85" s="56"/>
      <c r="B85" s="56"/>
      <c r="C85" s="57" t="s">
        <v>12</v>
      </c>
      <c r="D85" s="58">
        <f>SUM(D13:D84)</f>
        <v>18360</v>
      </c>
      <c r="E85" s="58">
        <f>SUM(E13:E84)</f>
        <v>0</v>
      </c>
      <c r="F85" s="58">
        <f>SUM(F13:F84)</f>
        <v>17000</v>
      </c>
      <c r="G85" s="58">
        <f>SUM(G13:G84)</f>
        <v>0</v>
      </c>
    </row>
    <row r="86" spans="1:7" ht="24" customHeight="1">
      <c r="A86" s="60"/>
      <c r="B86" s="60"/>
      <c r="C86" s="62" t="s">
        <v>115</v>
      </c>
      <c r="D86" s="72">
        <f>'852,85202'!D73+'852,85205'!D73+'852,85206'!D73+'852,85212'!D73+'852,85213'!D73+'852,85214'!D73+'852,85215'!D73+'852,85216'!D73+'852,85219'!D73+'852,85295'!D85</f>
        <v>2336386</v>
      </c>
      <c r="E86" s="72">
        <f>'852,85202'!E73+'852,85212'!E73+'852,85213'!E73+'852,85214'!E73+'852,85215'!E73+'852,85216'!E73+'852,85219'!E73+'852,85295'!E85</f>
        <v>1235146</v>
      </c>
      <c r="F86" s="72">
        <f>'852,85202'!F73+'852,85212'!F73+'852,85213'!F73+'852,85214'!F73+'852,85215'!F73+'852,85216'!F73+'852,85219'!F73+'852,85295'!F85</f>
        <v>2143554</v>
      </c>
      <c r="G86" s="72">
        <f>'852,85202'!G73+'852,85212'!G73+'852,85213'!G73+'852,85214'!G73+'852,85215'!G73+'852,85216'!G73+'852,85219'!G73+'852,85295'!G85</f>
        <v>1337308</v>
      </c>
    </row>
  </sheetData>
  <sheetProtection/>
  <mergeCells count="2">
    <mergeCell ref="D10:E10"/>
    <mergeCell ref="F10:G10"/>
  </mergeCells>
  <printOptions/>
  <pageMargins left="0.75" right="0.75" top="1" bottom="1" header="0.5" footer="0.5"/>
  <pageSetup horizontalDpi="360" verticalDpi="360" orientation="portrait" paperSize="9" scale="58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31">
      <selection activeCell="H63" sqref="H63"/>
    </sheetView>
  </sheetViews>
  <sheetFormatPr defaultColWidth="9.00390625" defaultRowHeight="12.75"/>
  <cols>
    <col min="1" max="1" width="3.875" style="63" customWidth="1"/>
    <col min="2" max="2" width="5.25390625" style="63" customWidth="1"/>
    <col min="3" max="3" width="51.375" style="63" customWidth="1"/>
    <col min="4" max="4" width="11.125" style="63" customWidth="1"/>
    <col min="5" max="5" width="10.75390625" style="63" customWidth="1"/>
    <col min="9" max="9" width="15.75390625" style="0" customWidth="1"/>
  </cols>
  <sheetData>
    <row r="1" spans="1:5" ht="12.75">
      <c r="A1" s="26"/>
      <c r="B1" s="26"/>
      <c r="C1" s="26"/>
      <c r="D1" s="26"/>
      <c r="E1" s="26"/>
    </row>
    <row r="2" spans="1:5" ht="12.75">
      <c r="A2" s="26"/>
      <c r="B2" s="26"/>
      <c r="C2" s="26"/>
      <c r="D2" s="34" t="str">
        <f>'010.01008'!D2</f>
        <v>Zał. Nr 2d</v>
      </c>
      <c r="E2" s="26"/>
    </row>
    <row r="3" spans="1:5" ht="20.25">
      <c r="A3" s="35" t="str">
        <f>'010.01008'!A3</f>
        <v>Plan wydatków budżetu na 2014 r.</v>
      </c>
      <c r="B3" s="35"/>
      <c r="C3" s="35"/>
      <c r="D3" s="36"/>
      <c r="E3" s="36"/>
    </row>
    <row r="4" spans="1:5" ht="12.75">
      <c r="A4" s="36"/>
      <c r="B4" s="36"/>
      <c r="C4" s="36"/>
      <c r="D4" s="37" t="s">
        <v>135</v>
      </c>
      <c r="E4" s="36">
        <f>'852,85219'!E4+1</f>
        <v>50</v>
      </c>
    </row>
    <row r="5" spans="1:5" ht="12.75" hidden="1">
      <c r="A5" s="36"/>
      <c r="B5" s="36"/>
      <c r="C5" s="18"/>
      <c r="D5" s="36"/>
      <c r="E5" s="36" t="s">
        <v>16</v>
      </c>
    </row>
    <row r="7" spans="1:5" ht="12.75">
      <c r="A7" s="18" t="s">
        <v>0</v>
      </c>
      <c r="B7" s="18"/>
      <c r="C7" s="36" t="s">
        <v>83</v>
      </c>
      <c r="D7" s="36"/>
      <c r="E7" s="36"/>
    </row>
    <row r="9" spans="1:5" ht="12.75">
      <c r="A9" s="18" t="s">
        <v>1</v>
      </c>
      <c r="B9" s="18"/>
      <c r="C9" s="36" t="s">
        <v>339</v>
      </c>
      <c r="D9" s="36"/>
      <c r="E9" s="36"/>
    </row>
    <row r="10" spans="1:5" ht="12.75">
      <c r="A10" s="36"/>
      <c r="B10" s="36"/>
      <c r="C10" s="36"/>
      <c r="D10" s="339" t="s">
        <v>15</v>
      </c>
      <c r="E10" s="339"/>
    </row>
    <row r="11" spans="1:5" ht="12.75">
      <c r="A11" s="36"/>
      <c r="B11" s="36"/>
      <c r="C11" s="36"/>
      <c r="D11" s="18" t="s">
        <v>13</v>
      </c>
      <c r="E11" s="97" t="s">
        <v>14</v>
      </c>
    </row>
    <row r="12" spans="4:5" ht="12.75">
      <c r="D12" s="63" t="s">
        <v>340</v>
      </c>
      <c r="E12" s="63" t="s">
        <v>341</v>
      </c>
    </row>
    <row r="13" spans="1:5" ht="36">
      <c r="A13" s="39" t="s">
        <v>30</v>
      </c>
      <c r="B13" s="40">
        <v>2310</v>
      </c>
      <c r="C13" s="41" t="s">
        <v>31</v>
      </c>
      <c r="D13" s="42"/>
      <c r="E13" s="43"/>
    </row>
    <row r="14" spans="1:5" ht="36">
      <c r="A14" s="39" t="s">
        <v>30</v>
      </c>
      <c r="B14" s="40">
        <v>2320</v>
      </c>
      <c r="C14" s="41" t="s">
        <v>278</v>
      </c>
      <c r="D14" s="42"/>
      <c r="E14" s="43"/>
    </row>
    <row r="15" spans="1:5" ht="36">
      <c r="A15" s="39" t="s">
        <v>30</v>
      </c>
      <c r="B15" s="40">
        <v>2330</v>
      </c>
      <c r="C15" s="41" t="s">
        <v>279</v>
      </c>
      <c r="D15" s="42"/>
      <c r="E15" s="43"/>
    </row>
    <row r="16" spans="1:5" ht="24">
      <c r="A16" s="46" t="s">
        <v>30</v>
      </c>
      <c r="B16" s="40">
        <v>2480</v>
      </c>
      <c r="C16" s="41" t="s">
        <v>124</v>
      </c>
      <c r="D16" s="42"/>
      <c r="E16" s="43"/>
    </row>
    <row r="17" spans="1:5" ht="24">
      <c r="A17" s="46" t="s">
        <v>30</v>
      </c>
      <c r="B17" s="40">
        <v>2560</v>
      </c>
      <c r="C17" s="41" t="s">
        <v>277</v>
      </c>
      <c r="D17" s="42"/>
      <c r="E17" s="43"/>
    </row>
    <row r="18" spans="1:5" ht="12.75">
      <c r="A18" s="46" t="s">
        <v>30</v>
      </c>
      <c r="B18" s="47">
        <v>2650</v>
      </c>
      <c r="C18" s="41" t="s">
        <v>35</v>
      </c>
      <c r="D18" s="42"/>
      <c r="E18" s="43"/>
    </row>
    <row r="19" spans="1:5" ht="24">
      <c r="A19" s="46" t="s">
        <v>30</v>
      </c>
      <c r="B19" s="40">
        <v>2710</v>
      </c>
      <c r="C19" s="41" t="s">
        <v>42</v>
      </c>
      <c r="D19" s="42"/>
      <c r="E19" s="43"/>
    </row>
    <row r="20" spans="1:5" ht="24">
      <c r="A20" s="39" t="s">
        <v>30</v>
      </c>
      <c r="B20" s="40">
        <v>2820</v>
      </c>
      <c r="C20" s="48" t="s">
        <v>280</v>
      </c>
      <c r="D20" s="42"/>
      <c r="E20" s="43"/>
    </row>
    <row r="21" spans="1:5" ht="36">
      <c r="A21" s="39" t="s">
        <v>30</v>
      </c>
      <c r="B21" s="40">
        <v>2830</v>
      </c>
      <c r="C21" s="48" t="s">
        <v>18</v>
      </c>
      <c r="D21" s="42"/>
      <c r="E21" s="43"/>
    </row>
    <row r="22" spans="1:5" ht="12.75">
      <c r="A22" s="46" t="s">
        <v>30</v>
      </c>
      <c r="B22" s="47">
        <v>2850</v>
      </c>
      <c r="C22" s="48" t="s">
        <v>33</v>
      </c>
      <c r="D22" s="42"/>
      <c r="E22" s="43"/>
    </row>
    <row r="23" spans="1:5" ht="12.75">
      <c r="A23" s="46" t="s">
        <v>30</v>
      </c>
      <c r="B23" s="47">
        <v>3000</v>
      </c>
      <c r="C23" s="48" t="s">
        <v>276</v>
      </c>
      <c r="D23" s="42"/>
      <c r="E23" s="43"/>
    </row>
    <row r="24" spans="1:5" ht="12.75">
      <c r="A24" s="46" t="s">
        <v>30</v>
      </c>
      <c r="B24" s="49">
        <v>3020</v>
      </c>
      <c r="C24" s="50" t="s">
        <v>38</v>
      </c>
      <c r="D24" s="51"/>
      <c r="E24" s="52"/>
    </row>
    <row r="25" spans="1:5" ht="12.75">
      <c r="A25" s="46" t="s">
        <v>30</v>
      </c>
      <c r="B25" s="49">
        <v>3030</v>
      </c>
      <c r="C25" s="50" t="s">
        <v>5</v>
      </c>
      <c r="D25" s="51"/>
      <c r="E25" s="52"/>
    </row>
    <row r="26" spans="1:9" ht="12.75">
      <c r="A26" s="46" t="s">
        <v>30</v>
      </c>
      <c r="B26" s="49">
        <v>3110</v>
      </c>
      <c r="C26" s="50" t="s">
        <v>4</v>
      </c>
      <c r="D26" s="51"/>
      <c r="E26" s="325">
        <v>3660</v>
      </c>
      <c r="I26" s="327" t="s">
        <v>503</v>
      </c>
    </row>
    <row r="27" spans="1:5" ht="12.75">
      <c r="A27" s="46" t="s">
        <v>30</v>
      </c>
      <c r="B27" s="49">
        <v>3240</v>
      </c>
      <c r="C27" s="50" t="s">
        <v>39</v>
      </c>
      <c r="D27" s="51"/>
      <c r="E27" s="52"/>
    </row>
    <row r="28" spans="1:5" ht="12.75">
      <c r="A28" s="46" t="s">
        <v>30</v>
      </c>
      <c r="B28" s="49">
        <v>3260</v>
      </c>
      <c r="C28" s="50" t="s">
        <v>305</v>
      </c>
      <c r="D28" s="51"/>
      <c r="E28" s="52"/>
    </row>
    <row r="29" spans="1:5" ht="12.75">
      <c r="A29" s="46" t="s">
        <v>30</v>
      </c>
      <c r="B29" s="49">
        <v>4010</v>
      </c>
      <c r="C29" s="50" t="s">
        <v>2</v>
      </c>
      <c r="D29" s="51"/>
      <c r="E29" s="325">
        <v>680</v>
      </c>
    </row>
    <row r="30" spans="1:5" ht="12.75">
      <c r="A30" s="46" t="s">
        <v>30</v>
      </c>
      <c r="B30" s="49">
        <v>4017</v>
      </c>
      <c r="C30" s="50" t="s">
        <v>2</v>
      </c>
      <c r="D30" s="326">
        <v>2654.23</v>
      </c>
      <c r="E30" s="52"/>
    </row>
    <row r="31" spans="1:5" ht="12.75">
      <c r="A31" s="46" t="s">
        <v>30</v>
      </c>
      <c r="B31" s="49">
        <v>4019</v>
      </c>
      <c r="C31" s="50" t="s">
        <v>2</v>
      </c>
      <c r="D31" s="326">
        <v>62.45</v>
      </c>
      <c r="E31" s="52"/>
    </row>
    <row r="32" spans="1:5" ht="12.75">
      <c r="A32" s="46" t="s">
        <v>30</v>
      </c>
      <c r="B32" s="49">
        <v>4040</v>
      </c>
      <c r="C32" s="50" t="s">
        <v>3</v>
      </c>
      <c r="D32" s="51"/>
      <c r="E32" s="52"/>
    </row>
    <row r="33" spans="1:5" ht="12.75">
      <c r="A33" s="46" t="s">
        <v>30</v>
      </c>
      <c r="B33" s="49">
        <v>4110</v>
      </c>
      <c r="C33" s="50" t="s">
        <v>9</v>
      </c>
      <c r="D33" s="51"/>
      <c r="E33" s="325">
        <v>470</v>
      </c>
    </row>
    <row r="34" spans="1:5" ht="12.75">
      <c r="A34" s="46" t="s">
        <v>30</v>
      </c>
      <c r="B34" s="49">
        <v>4117</v>
      </c>
      <c r="C34" s="50" t="s">
        <v>9</v>
      </c>
      <c r="D34" s="326">
        <v>1658.33</v>
      </c>
      <c r="E34" s="52"/>
    </row>
    <row r="35" spans="1:5" ht="12.75">
      <c r="A35" s="46" t="s">
        <v>30</v>
      </c>
      <c r="B35" s="49">
        <v>4119</v>
      </c>
      <c r="C35" s="50" t="s">
        <v>9</v>
      </c>
      <c r="D35" s="326">
        <v>39.02</v>
      </c>
      <c r="E35" s="52"/>
    </row>
    <row r="36" spans="1:5" ht="12.75">
      <c r="A36" s="46" t="s">
        <v>30</v>
      </c>
      <c r="B36" s="49">
        <v>4120</v>
      </c>
      <c r="C36" s="50" t="s">
        <v>10</v>
      </c>
      <c r="D36" s="51"/>
      <c r="E36" s="325">
        <v>17</v>
      </c>
    </row>
    <row r="37" spans="1:5" ht="12.75">
      <c r="A37" s="46" t="s">
        <v>30</v>
      </c>
      <c r="B37" s="98">
        <v>4127</v>
      </c>
      <c r="C37" s="50" t="s">
        <v>10</v>
      </c>
      <c r="D37" s="328">
        <v>65</v>
      </c>
      <c r="E37" s="99"/>
    </row>
    <row r="38" spans="1:5" ht="12.75">
      <c r="A38" s="46" t="s">
        <v>30</v>
      </c>
      <c r="B38" s="98">
        <v>4129</v>
      </c>
      <c r="C38" s="50" t="s">
        <v>10</v>
      </c>
      <c r="D38" s="329">
        <v>1.53</v>
      </c>
      <c r="E38" s="99"/>
    </row>
    <row r="39" spans="1:5" ht="12.75">
      <c r="A39" s="46" t="s">
        <v>30</v>
      </c>
      <c r="B39" s="49">
        <v>4130</v>
      </c>
      <c r="C39" s="50" t="s">
        <v>19</v>
      </c>
      <c r="D39" s="51"/>
      <c r="E39" s="52"/>
    </row>
    <row r="40" spans="1:5" ht="12.75">
      <c r="A40" s="46" t="s">
        <v>30</v>
      </c>
      <c r="B40" s="49">
        <v>4140</v>
      </c>
      <c r="C40" s="50" t="s">
        <v>32</v>
      </c>
      <c r="D40" s="51"/>
      <c r="E40" s="52"/>
    </row>
    <row r="41" spans="1:5" ht="12.75">
      <c r="A41" s="46" t="s">
        <v>30</v>
      </c>
      <c r="B41" s="49">
        <v>4170</v>
      </c>
      <c r="C41" s="50" t="s">
        <v>36</v>
      </c>
      <c r="D41" s="51"/>
      <c r="E41" s="325">
        <v>7800</v>
      </c>
    </row>
    <row r="42" spans="1:5" ht="12.75">
      <c r="A42" s="46" t="s">
        <v>30</v>
      </c>
      <c r="B42" s="49">
        <v>4177</v>
      </c>
      <c r="C42" s="50" t="s">
        <v>36</v>
      </c>
      <c r="D42" s="326">
        <v>27087</v>
      </c>
      <c r="E42" s="52"/>
    </row>
    <row r="43" spans="1:5" ht="12.75">
      <c r="A43" s="46" t="s">
        <v>30</v>
      </c>
      <c r="B43" s="49">
        <v>4179</v>
      </c>
      <c r="C43" s="50" t="s">
        <v>36</v>
      </c>
      <c r="D43" s="326">
        <v>637.35</v>
      </c>
      <c r="E43" s="52"/>
    </row>
    <row r="44" spans="1:9" ht="12.75">
      <c r="A44" s="46" t="s">
        <v>30</v>
      </c>
      <c r="B44" s="49">
        <v>4210</v>
      </c>
      <c r="C44" s="50" t="s">
        <v>20</v>
      </c>
      <c r="D44" s="51"/>
      <c r="E44" s="325">
        <v>9816</v>
      </c>
      <c r="H44" t="s">
        <v>342</v>
      </c>
      <c r="I44" s="6">
        <f>D30+D34+D37+D42+D45+D53+D66</f>
        <v>111338.93</v>
      </c>
    </row>
    <row r="45" spans="1:9" ht="12.75">
      <c r="A45" s="46" t="s">
        <v>30</v>
      </c>
      <c r="B45" s="49">
        <v>4217</v>
      </c>
      <c r="C45" s="50" t="s">
        <v>20</v>
      </c>
      <c r="D45" s="326">
        <v>6379.37</v>
      </c>
      <c r="E45" s="52"/>
      <c r="H45" t="s">
        <v>343</v>
      </c>
      <c r="I45" s="6">
        <f>D31+D35+D38+D43+D46+D54+D67</f>
        <v>2619.87</v>
      </c>
    </row>
    <row r="46" spans="1:9" ht="12.75">
      <c r="A46" s="46" t="s">
        <v>30</v>
      </c>
      <c r="B46" s="49">
        <v>4219</v>
      </c>
      <c r="C46" s="50" t="s">
        <v>20</v>
      </c>
      <c r="D46" s="326">
        <v>150</v>
      </c>
      <c r="E46" s="52"/>
      <c r="H46" t="s">
        <v>344</v>
      </c>
      <c r="I46" s="6">
        <f>SUM(E26:E73)</f>
        <v>45732</v>
      </c>
    </row>
    <row r="47" spans="1:5" ht="12.75">
      <c r="A47" s="46" t="s">
        <v>30</v>
      </c>
      <c r="B47" s="49">
        <v>4220</v>
      </c>
      <c r="C47" s="50" t="s">
        <v>21</v>
      </c>
      <c r="D47" s="51"/>
      <c r="E47" s="52"/>
    </row>
    <row r="48" spans="1:9" ht="12.75">
      <c r="A48" s="46" t="s">
        <v>30</v>
      </c>
      <c r="B48" s="49">
        <v>4240</v>
      </c>
      <c r="C48" s="50" t="s">
        <v>22</v>
      </c>
      <c r="D48" s="51"/>
      <c r="E48" s="52"/>
      <c r="H48" t="s">
        <v>153</v>
      </c>
      <c r="I48" s="6">
        <f>SUM(I44:I46)</f>
        <v>159690.8</v>
      </c>
    </row>
    <row r="49" spans="1:5" ht="12.75">
      <c r="A49" s="46" t="s">
        <v>30</v>
      </c>
      <c r="B49" s="49">
        <v>4260</v>
      </c>
      <c r="C49" s="50" t="s">
        <v>23</v>
      </c>
      <c r="D49" s="51"/>
      <c r="E49" s="325">
        <v>1310</v>
      </c>
    </row>
    <row r="50" spans="1:5" ht="12.75">
      <c r="A50" s="46" t="s">
        <v>30</v>
      </c>
      <c r="B50" s="49">
        <v>4270</v>
      </c>
      <c r="C50" s="50" t="s">
        <v>24</v>
      </c>
      <c r="D50" s="51"/>
      <c r="E50" s="52"/>
    </row>
    <row r="51" spans="1:5" ht="12.75">
      <c r="A51" s="46" t="s">
        <v>30</v>
      </c>
      <c r="B51" s="49">
        <v>4280</v>
      </c>
      <c r="C51" s="50" t="s">
        <v>281</v>
      </c>
      <c r="D51" s="51"/>
      <c r="E51" s="52"/>
    </row>
    <row r="52" spans="1:5" ht="12.75">
      <c r="A52" s="46" t="s">
        <v>30</v>
      </c>
      <c r="B52" s="49">
        <v>4300</v>
      </c>
      <c r="C52" s="53" t="s">
        <v>25</v>
      </c>
      <c r="D52" s="42"/>
      <c r="E52" s="325">
        <v>21899</v>
      </c>
    </row>
    <row r="53" spans="1:5" ht="12.75">
      <c r="A53" s="46" t="s">
        <v>30</v>
      </c>
      <c r="B53" s="49">
        <v>4307</v>
      </c>
      <c r="C53" s="53" t="s">
        <v>25</v>
      </c>
      <c r="D53" s="326">
        <v>73261</v>
      </c>
      <c r="E53" s="43"/>
    </row>
    <row r="54" spans="1:5" ht="12.75">
      <c r="A54" s="46" t="s">
        <v>30</v>
      </c>
      <c r="B54" s="49">
        <v>4309</v>
      </c>
      <c r="C54" s="53" t="s">
        <v>25</v>
      </c>
      <c r="D54" s="326">
        <v>1724</v>
      </c>
      <c r="E54" s="43"/>
    </row>
    <row r="55" spans="1:5" ht="12.75">
      <c r="A55" s="46" t="s">
        <v>30</v>
      </c>
      <c r="B55" s="49">
        <v>4308</v>
      </c>
      <c r="C55" s="53" t="s">
        <v>25</v>
      </c>
      <c r="D55" s="42"/>
      <c r="E55" s="43"/>
    </row>
    <row r="56" spans="1:5" ht="12.75">
      <c r="A56" s="46" t="s">
        <v>30</v>
      </c>
      <c r="B56" s="49">
        <v>4309</v>
      </c>
      <c r="C56" s="53" t="s">
        <v>25</v>
      </c>
      <c r="D56" s="42"/>
      <c r="E56" s="43"/>
    </row>
    <row r="57" spans="1:5" ht="12.75">
      <c r="A57" s="46" t="s">
        <v>30</v>
      </c>
      <c r="B57" s="49">
        <v>4330</v>
      </c>
      <c r="C57" s="53" t="s">
        <v>37</v>
      </c>
      <c r="D57" s="42"/>
      <c r="E57" s="43"/>
    </row>
    <row r="58" spans="1:5" ht="12.75">
      <c r="A58" s="46" t="s">
        <v>30</v>
      </c>
      <c r="B58" s="49">
        <v>4350</v>
      </c>
      <c r="C58" s="53" t="s">
        <v>40</v>
      </c>
      <c r="D58" s="42"/>
      <c r="E58" s="43"/>
    </row>
    <row r="59" spans="1:5" ht="12.75">
      <c r="A59" s="46" t="s">
        <v>30</v>
      </c>
      <c r="B59" s="49">
        <v>4360</v>
      </c>
      <c r="C59" s="53" t="s">
        <v>265</v>
      </c>
      <c r="D59" s="42"/>
      <c r="E59" s="43"/>
    </row>
    <row r="60" spans="1:5" ht="12.75">
      <c r="A60" s="46" t="s">
        <v>30</v>
      </c>
      <c r="B60" s="49">
        <v>4370</v>
      </c>
      <c r="C60" s="53" t="s">
        <v>266</v>
      </c>
      <c r="D60" s="42"/>
      <c r="E60" s="43"/>
    </row>
    <row r="61" spans="1:5" ht="12.75">
      <c r="A61" s="46" t="s">
        <v>30</v>
      </c>
      <c r="B61" s="49">
        <v>4390</v>
      </c>
      <c r="C61" s="53" t="s">
        <v>267</v>
      </c>
      <c r="D61" s="42"/>
      <c r="E61" s="43"/>
    </row>
    <row r="62" spans="1:5" ht="12.75">
      <c r="A62" s="46" t="s">
        <v>30</v>
      </c>
      <c r="B62" s="49">
        <v>4400</v>
      </c>
      <c r="C62" s="53" t="s">
        <v>268</v>
      </c>
      <c r="D62" s="42"/>
      <c r="E62" s="43"/>
    </row>
    <row r="63" spans="1:5" ht="12.75">
      <c r="A63" s="46" t="s">
        <v>30</v>
      </c>
      <c r="B63" s="49">
        <v>4410</v>
      </c>
      <c r="C63" s="50" t="s">
        <v>6</v>
      </c>
      <c r="D63" s="51"/>
      <c r="E63" s="52"/>
    </row>
    <row r="64" spans="1:5" ht="12.75">
      <c r="A64" s="46" t="s">
        <v>30</v>
      </c>
      <c r="B64" s="49">
        <v>4420</v>
      </c>
      <c r="C64" s="50" t="s">
        <v>7</v>
      </c>
      <c r="D64" s="51"/>
      <c r="E64" s="52"/>
    </row>
    <row r="65" spans="1:5" ht="12.75">
      <c r="A65" s="46" t="s">
        <v>30</v>
      </c>
      <c r="B65" s="49">
        <v>4430</v>
      </c>
      <c r="C65" s="53" t="s">
        <v>8</v>
      </c>
      <c r="D65" s="42"/>
      <c r="E65" s="325">
        <v>80</v>
      </c>
    </row>
    <row r="66" spans="1:5" ht="12.75">
      <c r="A66" s="46" t="s">
        <v>30</v>
      </c>
      <c r="B66" s="49">
        <v>4437</v>
      </c>
      <c r="C66" s="53" t="s">
        <v>8</v>
      </c>
      <c r="D66" s="326">
        <v>234</v>
      </c>
      <c r="E66" s="43"/>
    </row>
    <row r="67" spans="1:5" ht="12.75">
      <c r="A67" s="46" t="s">
        <v>30</v>
      </c>
      <c r="B67" s="49">
        <v>4439</v>
      </c>
      <c r="C67" s="53" t="s">
        <v>8</v>
      </c>
      <c r="D67" s="326">
        <v>5.52</v>
      </c>
      <c r="E67" s="43"/>
    </row>
    <row r="68" spans="1:5" ht="12.75">
      <c r="A68" s="46" t="s">
        <v>30</v>
      </c>
      <c r="B68" s="49">
        <v>4440</v>
      </c>
      <c r="C68" s="50" t="s">
        <v>26</v>
      </c>
      <c r="D68" s="51"/>
      <c r="E68" s="52"/>
    </row>
    <row r="69" spans="1:5" ht="12.75">
      <c r="A69" s="46" t="s">
        <v>30</v>
      </c>
      <c r="B69" s="49">
        <v>4520</v>
      </c>
      <c r="C69" s="94" t="s">
        <v>306</v>
      </c>
      <c r="D69" s="51"/>
      <c r="E69" s="52"/>
    </row>
    <row r="70" spans="1:5" ht="12.75">
      <c r="A70" s="46" t="s">
        <v>30</v>
      </c>
      <c r="B70" s="49">
        <v>4580</v>
      </c>
      <c r="C70" s="50" t="s">
        <v>27</v>
      </c>
      <c r="D70" s="51"/>
      <c r="E70" s="52"/>
    </row>
    <row r="71" spans="1:5" ht="22.5">
      <c r="A71" s="46" t="s">
        <v>30</v>
      </c>
      <c r="B71" s="49">
        <v>4700</v>
      </c>
      <c r="C71" s="54" t="s">
        <v>269</v>
      </c>
      <c r="D71" s="51"/>
      <c r="E71" s="52"/>
    </row>
    <row r="72" spans="1:5" ht="24">
      <c r="A72" s="39" t="s">
        <v>30</v>
      </c>
      <c r="B72" s="64">
        <v>4740</v>
      </c>
      <c r="C72" s="55" t="s">
        <v>282</v>
      </c>
      <c r="D72" s="42"/>
      <c r="E72" s="43"/>
    </row>
    <row r="73" spans="1:5" ht="12.75">
      <c r="A73" s="46" t="s">
        <v>30</v>
      </c>
      <c r="B73" s="49">
        <v>4750</v>
      </c>
      <c r="C73" s="55" t="s">
        <v>270</v>
      </c>
      <c r="D73" s="42"/>
      <c r="E73" s="43"/>
    </row>
    <row r="74" spans="1:5" ht="12.75">
      <c r="A74" s="46" t="s">
        <v>30</v>
      </c>
      <c r="B74" s="49">
        <v>4810</v>
      </c>
      <c r="C74" s="50" t="s">
        <v>11</v>
      </c>
      <c r="D74" s="51"/>
      <c r="E74" s="52"/>
    </row>
    <row r="75" spans="1:5" ht="12.75">
      <c r="A75" s="46" t="s">
        <v>30</v>
      </c>
      <c r="B75" s="49">
        <v>6050</v>
      </c>
      <c r="C75" s="50" t="s">
        <v>28</v>
      </c>
      <c r="D75" s="51"/>
      <c r="E75" s="52"/>
    </row>
    <row r="76" spans="1:5" ht="12.75">
      <c r="A76" s="46" t="s">
        <v>30</v>
      </c>
      <c r="B76" s="49">
        <v>6058</v>
      </c>
      <c r="C76" s="50" t="s">
        <v>283</v>
      </c>
      <c r="D76" s="51"/>
      <c r="E76" s="52"/>
    </row>
    <row r="77" spans="1:5" ht="12.75">
      <c r="A77" s="46" t="s">
        <v>30</v>
      </c>
      <c r="B77" s="49">
        <v>6059</v>
      </c>
      <c r="C77" s="50" t="s">
        <v>28</v>
      </c>
      <c r="D77" s="51"/>
      <c r="E77" s="52"/>
    </row>
    <row r="78" spans="1:5" ht="12.75">
      <c r="A78" s="46" t="s">
        <v>30</v>
      </c>
      <c r="B78" s="49">
        <v>6060</v>
      </c>
      <c r="C78" s="50" t="s">
        <v>29</v>
      </c>
      <c r="D78" s="51"/>
      <c r="E78" s="52"/>
    </row>
    <row r="79" spans="1:5" ht="12.75">
      <c r="A79" s="46" t="s">
        <v>30</v>
      </c>
      <c r="B79" s="49">
        <v>6130</v>
      </c>
      <c r="C79" s="50" t="s">
        <v>284</v>
      </c>
      <c r="D79" s="51"/>
      <c r="E79" s="52"/>
    </row>
    <row r="80" spans="1:5" ht="36">
      <c r="A80" s="39" t="s">
        <v>30</v>
      </c>
      <c r="B80" s="40">
        <v>6210</v>
      </c>
      <c r="C80" s="41" t="s">
        <v>331</v>
      </c>
      <c r="D80" s="42"/>
      <c r="E80" s="43"/>
    </row>
    <row r="81" spans="1:5" ht="36">
      <c r="A81" s="39" t="s">
        <v>30</v>
      </c>
      <c r="B81" s="40">
        <v>6230</v>
      </c>
      <c r="C81" s="41" t="s">
        <v>307</v>
      </c>
      <c r="D81" s="42"/>
      <c r="E81" s="43"/>
    </row>
    <row r="82" spans="1:5" ht="36">
      <c r="A82" s="39" t="s">
        <v>30</v>
      </c>
      <c r="B82" s="40">
        <v>6300</v>
      </c>
      <c r="C82" s="41" t="s">
        <v>125</v>
      </c>
      <c r="D82" s="42"/>
      <c r="E82" s="43"/>
    </row>
    <row r="83" spans="1:5" ht="36">
      <c r="A83" s="39" t="s">
        <v>30</v>
      </c>
      <c r="B83" s="40">
        <v>6610</v>
      </c>
      <c r="C83" s="41" t="s">
        <v>285</v>
      </c>
      <c r="D83" s="42"/>
      <c r="E83" s="43"/>
    </row>
    <row r="84" spans="1:5" ht="36">
      <c r="A84" s="39" t="s">
        <v>30</v>
      </c>
      <c r="B84" s="40">
        <v>6620</v>
      </c>
      <c r="C84" s="41" t="s">
        <v>286</v>
      </c>
      <c r="D84" s="42"/>
      <c r="E84" s="43"/>
    </row>
    <row r="85" spans="1:5" ht="48">
      <c r="A85" s="39" t="s">
        <v>30</v>
      </c>
      <c r="B85" s="40">
        <v>6630</v>
      </c>
      <c r="C85" s="41" t="s">
        <v>287</v>
      </c>
      <c r="D85" s="42"/>
      <c r="E85" s="43"/>
    </row>
    <row r="86" spans="1:5" ht="12.75">
      <c r="A86" s="46" t="s">
        <v>30</v>
      </c>
      <c r="B86" s="49">
        <v>8550</v>
      </c>
      <c r="C86" s="50" t="s">
        <v>41</v>
      </c>
      <c r="D86" s="51"/>
      <c r="E86" s="52"/>
    </row>
    <row r="87" spans="1:5" ht="18">
      <c r="A87" s="56"/>
      <c r="B87" s="56"/>
      <c r="C87" s="57" t="s">
        <v>12</v>
      </c>
      <c r="D87" s="58">
        <f>SUM(D13:D86)</f>
        <v>113958.8</v>
      </c>
      <c r="E87" s="58">
        <f>SUM(E13:E86)</f>
        <v>45732</v>
      </c>
    </row>
    <row r="88" spans="1:5" ht="25.5">
      <c r="A88" s="60"/>
      <c r="B88" s="60"/>
      <c r="C88" s="101" t="s">
        <v>115</v>
      </c>
      <c r="D88" s="102"/>
      <c r="E88" s="102">
        <f>'852,85202'!E73+'852,85212'!E73+'852,85213'!E73+'852,85214'!E73+'852,85215'!E73+'852,85216'!E73+'852,85219'!E73+'852,85295'!E85</f>
        <v>1235146</v>
      </c>
    </row>
  </sheetData>
  <sheetProtection/>
  <mergeCells count="1">
    <mergeCell ref="D10:E10"/>
  </mergeCells>
  <printOptions/>
  <pageMargins left="0.75" right="0.75" top="1" bottom="1" header="0.5" footer="0.5"/>
  <pageSetup horizontalDpi="600" verticalDpi="600" orientation="portrait" paperSize="9" scale="4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2:G73"/>
  <sheetViews>
    <sheetView view="pageBreakPreview" zoomScaleSheetLayoutView="100" zoomScalePageLayoutView="0" workbookViewId="0" topLeftCell="A2">
      <selection activeCell="C6" sqref="C6"/>
    </sheetView>
  </sheetViews>
  <sheetFormatPr defaultColWidth="9.00390625" defaultRowHeight="12.75"/>
  <cols>
    <col min="1" max="1" width="3.875" style="60" customWidth="1"/>
    <col min="2" max="2" width="5.25390625" style="60" customWidth="1"/>
    <col min="3" max="3" width="51.375" style="60" customWidth="1"/>
    <col min="4" max="4" width="11.125" style="60" customWidth="1"/>
    <col min="5" max="5" width="10.75390625" style="60" customWidth="1"/>
    <col min="6" max="6" width="11.125" style="60" hidden="1" customWidth="1"/>
    <col min="7" max="7" width="10.75390625" style="60" hidden="1" customWidth="1"/>
    <col min="8" max="8" width="3.375" style="60" customWidth="1"/>
    <col min="9" max="9" width="2.875" style="60" customWidth="1"/>
    <col min="10" max="10" width="3.875" style="60" customWidth="1"/>
    <col min="11" max="16384" width="9.125" style="60" customWidth="1"/>
  </cols>
  <sheetData>
    <row r="1" s="26" customFormat="1" ht="12.75" hidden="1"/>
    <row r="2" s="26" customFormat="1" ht="12.75">
      <c r="D2" s="34" t="str">
        <f>'010.01008'!D2</f>
        <v>Zał. Nr 2d</v>
      </c>
    </row>
    <row r="3" spans="1:3" s="36" customFormat="1" ht="27.75" customHeight="1">
      <c r="A3" s="35" t="str">
        <f>'010.01008'!A3</f>
        <v>Plan wydatków budżetu na 2014 r.</v>
      </c>
      <c r="B3" s="35"/>
      <c r="C3" s="35"/>
    </row>
    <row r="4" spans="4:5" s="36" customFormat="1" ht="12.75">
      <c r="D4" s="37" t="s">
        <v>135</v>
      </c>
      <c r="E4" s="36">
        <f>'852,85295'!E4+1</f>
        <v>51</v>
      </c>
    </row>
    <row r="5" spans="3:5" s="36" customFormat="1" ht="11.25" customHeight="1" hidden="1">
      <c r="C5" s="18"/>
      <c r="E5" s="36" t="s">
        <v>16</v>
      </c>
    </row>
    <row r="7" spans="1:3" s="36" customFormat="1" ht="12.75">
      <c r="A7" s="18" t="s">
        <v>0</v>
      </c>
      <c r="B7" s="18"/>
      <c r="C7" s="36" t="s">
        <v>88</v>
      </c>
    </row>
    <row r="9" spans="1:3" s="36" customFormat="1" ht="12.75">
      <c r="A9" s="18" t="s">
        <v>1</v>
      </c>
      <c r="B9" s="18"/>
      <c r="C9" s="36" t="s">
        <v>89</v>
      </c>
    </row>
    <row r="10" spans="4:7" s="36" customFormat="1" ht="12.75">
      <c r="D10" s="339" t="s">
        <v>15</v>
      </c>
      <c r="E10" s="339"/>
      <c r="F10" s="338" t="s">
        <v>332</v>
      </c>
      <c r="G10" s="338"/>
    </row>
    <row r="11" spans="4:7" s="36" customFormat="1" ht="12.75">
      <c r="D11" s="18" t="s">
        <v>13</v>
      </c>
      <c r="E11" s="97" t="s">
        <v>14</v>
      </c>
      <c r="F11" s="36" t="s">
        <v>13</v>
      </c>
      <c r="G11" s="38" t="s">
        <v>14</v>
      </c>
    </row>
    <row r="13" spans="1:7" s="45" customFormat="1" ht="37.5" customHeight="1" hidden="1">
      <c r="A13" s="39" t="s">
        <v>30</v>
      </c>
      <c r="B13" s="40">
        <v>2310</v>
      </c>
      <c r="C13" s="41" t="s">
        <v>31</v>
      </c>
      <c r="D13" s="42"/>
      <c r="E13" s="43"/>
      <c r="F13" s="42"/>
      <c r="G13" s="43"/>
    </row>
    <row r="14" spans="1:7" s="45" customFormat="1" ht="37.5" customHeight="1" hidden="1">
      <c r="A14" s="39" t="s">
        <v>30</v>
      </c>
      <c r="B14" s="40">
        <v>2320</v>
      </c>
      <c r="C14" s="41" t="s">
        <v>278</v>
      </c>
      <c r="D14" s="42"/>
      <c r="E14" s="43"/>
      <c r="F14" s="42"/>
      <c r="G14" s="43"/>
    </row>
    <row r="15" spans="1:7" s="45" customFormat="1" ht="37.5" customHeight="1" hidden="1">
      <c r="A15" s="39" t="s">
        <v>30</v>
      </c>
      <c r="B15" s="40">
        <v>2330</v>
      </c>
      <c r="C15" s="41" t="s">
        <v>279</v>
      </c>
      <c r="D15" s="42"/>
      <c r="E15" s="43"/>
      <c r="F15" s="42"/>
      <c r="G15" s="43"/>
    </row>
    <row r="16" spans="1:7" s="45" customFormat="1" ht="12.75" customHeight="1" hidden="1">
      <c r="A16" s="46" t="s">
        <v>30</v>
      </c>
      <c r="B16" s="40">
        <v>2480</v>
      </c>
      <c r="C16" s="41" t="s">
        <v>124</v>
      </c>
      <c r="D16" s="42"/>
      <c r="E16" s="43"/>
      <c r="F16" s="42"/>
      <c r="G16" s="43"/>
    </row>
    <row r="17" spans="1:7" s="45" customFormat="1" ht="12.75" customHeight="1" hidden="1">
      <c r="A17" s="46" t="s">
        <v>30</v>
      </c>
      <c r="B17" s="40">
        <v>2560</v>
      </c>
      <c r="C17" s="41" t="s">
        <v>277</v>
      </c>
      <c r="D17" s="42"/>
      <c r="E17" s="43"/>
      <c r="F17" s="42"/>
      <c r="G17" s="43"/>
    </row>
    <row r="18" spans="1:7" s="45" customFormat="1" ht="12.75" customHeight="1" hidden="1">
      <c r="A18" s="46" t="s">
        <v>30</v>
      </c>
      <c r="B18" s="47">
        <v>2650</v>
      </c>
      <c r="C18" s="41" t="s">
        <v>35</v>
      </c>
      <c r="D18" s="42"/>
      <c r="E18" s="43"/>
      <c r="F18" s="42"/>
      <c r="G18" s="43"/>
    </row>
    <row r="19" spans="1:7" s="45" customFormat="1" ht="22.5" customHeight="1" hidden="1">
      <c r="A19" s="46" t="s">
        <v>30</v>
      </c>
      <c r="B19" s="40">
        <v>2710</v>
      </c>
      <c r="C19" s="41" t="s">
        <v>42</v>
      </c>
      <c r="D19" s="42"/>
      <c r="E19" s="43"/>
      <c r="F19" s="42"/>
      <c r="G19" s="43"/>
    </row>
    <row r="20" spans="1:7" s="45" customFormat="1" ht="25.5" customHeight="1" hidden="1">
      <c r="A20" s="39" t="s">
        <v>30</v>
      </c>
      <c r="B20" s="40">
        <v>2820</v>
      </c>
      <c r="C20" s="48" t="s">
        <v>280</v>
      </c>
      <c r="D20" s="42"/>
      <c r="E20" s="43"/>
      <c r="F20" s="42"/>
      <c r="G20" s="43"/>
    </row>
    <row r="21" spans="1:7" s="45" customFormat="1" ht="37.5" customHeight="1" hidden="1">
      <c r="A21" s="39" t="s">
        <v>30</v>
      </c>
      <c r="B21" s="40">
        <v>2830</v>
      </c>
      <c r="C21" s="48" t="s">
        <v>18</v>
      </c>
      <c r="D21" s="42"/>
      <c r="E21" s="43"/>
      <c r="F21" s="42"/>
      <c r="G21" s="43"/>
    </row>
    <row r="22" spans="1:7" s="45" customFormat="1" ht="12.75" customHeight="1" hidden="1">
      <c r="A22" s="46" t="s">
        <v>30</v>
      </c>
      <c r="B22" s="47">
        <v>2850</v>
      </c>
      <c r="C22" s="48" t="s">
        <v>33</v>
      </c>
      <c r="D22" s="42"/>
      <c r="E22" s="43"/>
      <c r="F22" s="42"/>
      <c r="G22" s="43"/>
    </row>
    <row r="23" spans="1:7" s="45" customFormat="1" ht="12.75" customHeight="1" hidden="1">
      <c r="A23" s="46" t="s">
        <v>30</v>
      </c>
      <c r="B23" s="47">
        <v>3000</v>
      </c>
      <c r="C23" s="48" t="s">
        <v>276</v>
      </c>
      <c r="D23" s="42"/>
      <c r="E23" s="43"/>
      <c r="F23" s="42"/>
      <c r="G23" s="43"/>
    </row>
    <row r="24" spans="1:7" s="36" customFormat="1" ht="12.75" customHeight="1" hidden="1">
      <c r="A24" s="46" t="s">
        <v>30</v>
      </c>
      <c r="B24" s="49">
        <v>3020</v>
      </c>
      <c r="C24" s="50" t="s">
        <v>38</v>
      </c>
      <c r="D24" s="51"/>
      <c r="E24" s="52"/>
      <c r="F24" s="51"/>
      <c r="G24" s="52"/>
    </row>
    <row r="25" spans="1:7" s="36" customFormat="1" ht="12.75" customHeight="1" hidden="1">
      <c r="A25" s="46" t="s">
        <v>30</v>
      </c>
      <c r="B25" s="49">
        <v>3030</v>
      </c>
      <c r="C25" s="50" t="s">
        <v>5</v>
      </c>
      <c r="D25" s="51"/>
      <c r="E25" s="52"/>
      <c r="F25" s="51"/>
      <c r="G25" s="52"/>
    </row>
    <row r="26" spans="1:7" s="36" customFormat="1" ht="12.75" customHeight="1" hidden="1">
      <c r="A26" s="46" t="s">
        <v>30</v>
      </c>
      <c r="B26" s="49">
        <v>3110</v>
      </c>
      <c r="C26" s="50" t="s">
        <v>4</v>
      </c>
      <c r="D26" s="51"/>
      <c r="E26" s="52"/>
      <c r="F26" s="51"/>
      <c r="G26" s="52"/>
    </row>
    <row r="27" spans="1:7" s="36" customFormat="1" ht="12.75" customHeight="1" hidden="1">
      <c r="A27" s="46" t="s">
        <v>30</v>
      </c>
      <c r="B27" s="49">
        <v>3240</v>
      </c>
      <c r="C27" s="50" t="s">
        <v>39</v>
      </c>
      <c r="D27" s="51"/>
      <c r="E27" s="52"/>
      <c r="F27" s="51"/>
      <c r="G27" s="52"/>
    </row>
    <row r="28" spans="1:7" s="36" customFormat="1" ht="12.75" customHeight="1" hidden="1">
      <c r="A28" s="46" t="s">
        <v>30</v>
      </c>
      <c r="B28" s="49">
        <v>3260</v>
      </c>
      <c r="C28" s="50" t="s">
        <v>305</v>
      </c>
      <c r="D28" s="51"/>
      <c r="E28" s="52"/>
      <c r="F28" s="51"/>
      <c r="G28" s="52"/>
    </row>
    <row r="29" spans="1:7" s="36" customFormat="1" ht="12.75" customHeight="1" hidden="1">
      <c r="A29" s="46" t="s">
        <v>30</v>
      </c>
      <c r="B29" s="49">
        <v>4010</v>
      </c>
      <c r="C29" s="50" t="s">
        <v>2</v>
      </c>
      <c r="D29" s="51"/>
      <c r="E29" s="52"/>
      <c r="F29" s="51"/>
      <c r="G29" s="52"/>
    </row>
    <row r="30" spans="1:7" s="36" customFormat="1" ht="12.75" customHeight="1" hidden="1">
      <c r="A30" s="46" t="s">
        <v>30</v>
      </c>
      <c r="B30" s="49">
        <v>4040</v>
      </c>
      <c r="C30" s="50" t="s">
        <v>3</v>
      </c>
      <c r="D30" s="51"/>
      <c r="E30" s="52"/>
      <c r="F30" s="51"/>
      <c r="G30" s="52"/>
    </row>
    <row r="31" spans="1:7" s="36" customFormat="1" ht="12.75" customHeight="1" hidden="1">
      <c r="A31" s="46" t="s">
        <v>30</v>
      </c>
      <c r="B31" s="49">
        <v>4110</v>
      </c>
      <c r="C31" s="50" t="s">
        <v>9</v>
      </c>
      <c r="D31" s="51"/>
      <c r="E31" s="52"/>
      <c r="F31" s="51"/>
      <c r="G31" s="52"/>
    </row>
    <row r="32" spans="1:7" s="36" customFormat="1" ht="12.75" customHeight="1" hidden="1">
      <c r="A32" s="46" t="s">
        <v>30</v>
      </c>
      <c r="B32" s="49">
        <v>4120</v>
      </c>
      <c r="C32" s="50" t="s">
        <v>10</v>
      </c>
      <c r="D32" s="51"/>
      <c r="E32" s="52"/>
      <c r="F32" s="51"/>
      <c r="G32" s="52"/>
    </row>
    <row r="33" spans="1:7" s="36" customFormat="1" ht="12.75" customHeight="1" hidden="1">
      <c r="A33" s="46" t="s">
        <v>30</v>
      </c>
      <c r="B33" s="49">
        <v>4130</v>
      </c>
      <c r="C33" s="50" t="s">
        <v>19</v>
      </c>
      <c r="D33" s="51"/>
      <c r="E33" s="52"/>
      <c r="F33" s="51"/>
      <c r="G33" s="52"/>
    </row>
    <row r="34" spans="1:7" s="36" customFormat="1" ht="12.75" customHeight="1" hidden="1">
      <c r="A34" s="46" t="s">
        <v>30</v>
      </c>
      <c r="B34" s="49">
        <v>4140</v>
      </c>
      <c r="C34" s="50" t="s">
        <v>32</v>
      </c>
      <c r="D34" s="51"/>
      <c r="E34" s="52"/>
      <c r="F34" s="51"/>
      <c r="G34" s="52"/>
    </row>
    <row r="35" spans="1:7" s="36" customFormat="1" ht="12.75" customHeight="1" hidden="1">
      <c r="A35" s="46" t="s">
        <v>30</v>
      </c>
      <c r="B35" s="49">
        <v>4170</v>
      </c>
      <c r="C35" s="50" t="s">
        <v>36</v>
      </c>
      <c r="D35" s="51"/>
      <c r="E35" s="52"/>
      <c r="F35" s="51"/>
      <c r="G35" s="52"/>
    </row>
    <row r="36" spans="1:7" s="36" customFormat="1" ht="12.75" customHeight="1" hidden="1">
      <c r="A36" s="46" t="s">
        <v>30</v>
      </c>
      <c r="B36" s="49">
        <v>4210</v>
      </c>
      <c r="C36" s="50" t="s">
        <v>20</v>
      </c>
      <c r="D36" s="51"/>
      <c r="E36" s="52"/>
      <c r="F36" s="51"/>
      <c r="G36" s="52"/>
    </row>
    <row r="37" spans="1:7" s="36" customFormat="1" ht="12.75" customHeight="1" hidden="1">
      <c r="A37" s="46" t="s">
        <v>30</v>
      </c>
      <c r="B37" s="49">
        <v>4220</v>
      </c>
      <c r="C37" s="50" t="s">
        <v>21</v>
      </c>
      <c r="D37" s="51"/>
      <c r="E37" s="52"/>
      <c r="F37" s="51"/>
      <c r="G37" s="52"/>
    </row>
    <row r="38" spans="1:7" s="36" customFormat="1" ht="12.75" customHeight="1" hidden="1">
      <c r="A38" s="46" t="s">
        <v>30</v>
      </c>
      <c r="B38" s="49">
        <v>4240</v>
      </c>
      <c r="C38" s="50" t="s">
        <v>22</v>
      </c>
      <c r="D38" s="51"/>
      <c r="E38" s="52"/>
      <c r="F38" s="51"/>
      <c r="G38" s="52"/>
    </row>
    <row r="39" spans="1:7" s="36" customFormat="1" ht="12.75" customHeight="1" hidden="1">
      <c r="A39" s="46" t="s">
        <v>30</v>
      </c>
      <c r="B39" s="49">
        <v>4260</v>
      </c>
      <c r="C39" s="50" t="s">
        <v>23</v>
      </c>
      <c r="D39" s="51"/>
      <c r="E39" s="52"/>
      <c r="F39" s="51"/>
      <c r="G39" s="52"/>
    </row>
    <row r="40" spans="1:7" s="36" customFormat="1" ht="12.75" customHeight="1" hidden="1">
      <c r="A40" s="46" t="s">
        <v>30</v>
      </c>
      <c r="B40" s="49">
        <v>4270</v>
      </c>
      <c r="C40" s="50" t="s">
        <v>24</v>
      </c>
      <c r="D40" s="51"/>
      <c r="E40" s="52"/>
      <c r="F40" s="51"/>
      <c r="G40" s="52"/>
    </row>
    <row r="41" spans="1:7" s="36" customFormat="1" ht="12.75" customHeight="1" hidden="1">
      <c r="A41" s="46" t="s">
        <v>30</v>
      </c>
      <c r="B41" s="49">
        <v>4280</v>
      </c>
      <c r="C41" s="50" t="s">
        <v>281</v>
      </c>
      <c r="D41" s="51"/>
      <c r="E41" s="52"/>
      <c r="F41" s="51"/>
      <c r="G41" s="52"/>
    </row>
    <row r="42" spans="1:7" s="45" customFormat="1" ht="12.75" customHeight="1">
      <c r="A42" s="46" t="s">
        <v>30</v>
      </c>
      <c r="B42" s="49">
        <v>4300</v>
      </c>
      <c r="C42" s="53" t="s">
        <v>25</v>
      </c>
      <c r="D42" s="42">
        <v>10000</v>
      </c>
      <c r="E42" s="43"/>
      <c r="F42" s="42">
        <v>5000</v>
      </c>
      <c r="G42" s="43"/>
    </row>
    <row r="43" spans="1:7" s="45" customFormat="1" ht="12.75" customHeight="1" hidden="1">
      <c r="A43" s="46" t="s">
        <v>30</v>
      </c>
      <c r="B43" s="49">
        <v>4308</v>
      </c>
      <c r="C43" s="53" t="s">
        <v>25</v>
      </c>
      <c r="D43" s="42"/>
      <c r="E43" s="43"/>
      <c r="F43" s="42"/>
      <c r="G43" s="43"/>
    </row>
    <row r="44" spans="1:7" s="45" customFormat="1" ht="12.75" customHeight="1" hidden="1">
      <c r="A44" s="46" t="s">
        <v>30</v>
      </c>
      <c r="B44" s="49">
        <v>4309</v>
      </c>
      <c r="C44" s="53" t="s">
        <v>25</v>
      </c>
      <c r="D44" s="42"/>
      <c r="E44" s="43"/>
      <c r="F44" s="42"/>
      <c r="G44" s="43"/>
    </row>
    <row r="45" spans="1:7" s="45" customFormat="1" ht="12.75" customHeight="1" hidden="1">
      <c r="A45" s="46" t="s">
        <v>30</v>
      </c>
      <c r="B45" s="49">
        <v>4330</v>
      </c>
      <c r="C45" s="53" t="s">
        <v>37</v>
      </c>
      <c r="D45" s="42"/>
      <c r="E45" s="43"/>
      <c r="F45" s="42"/>
      <c r="G45" s="43"/>
    </row>
    <row r="46" spans="1:7" s="45" customFormat="1" ht="12.75" customHeight="1" hidden="1">
      <c r="A46" s="46" t="s">
        <v>30</v>
      </c>
      <c r="B46" s="49">
        <v>4350</v>
      </c>
      <c r="C46" s="53" t="s">
        <v>40</v>
      </c>
      <c r="D46" s="42"/>
      <c r="E46" s="43"/>
      <c r="F46" s="42"/>
      <c r="G46" s="43"/>
    </row>
    <row r="47" spans="1:7" s="45" customFormat="1" ht="12.75" customHeight="1" hidden="1">
      <c r="A47" s="46" t="s">
        <v>30</v>
      </c>
      <c r="B47" s="49">
        <v>4360</v>
      </c>
      <c r="C47" s="53" t="s">
        <v>265</v>
      </c>
      <c r="D47" s="42"/>
      <c r="E47" s="43"/>
      <c r="F47" s="42"/>
      <c r="G47" s="43"/>
    </row>
    <row r="48" spans="1:7" s="45" customFormat="1" ht="12.75" customHeight="1" hidden="1">
      <c r="A48" s="46" t="s">
        <v>30</v>
      </c>
      <c r="B48" s="49">
        <v>4370</v>
      </c>
      <c r="C48" s="53" t="s">
        <v>266</v>
      </c>
      <c r="D48" s="42"/>
      <c r="E48" s="43"/>
      <c r="F48" s="42"/>
      <c r="G48" s="43"/>
    </row>
    <row r="49" spans="1:7" s="45" customFormat="1" ht="12.75" customHeight="1" hidden="1">
      <c r="A49" s="46" t="s">
        <v>30</v>
      </c>
      <c r="B49" s="49">
        <v>4390</v>
      </c>
      <c r="C49" s="53" t="s">
        <v>267</v>
      </c>
      <c r="D49" s="42"/>
      <c r="E49" s="43"/>
      <c r="F49" s="42"/>
      <c r="G49" s="43"/>
    </row>
    <row r="50" spans="1:7" s="45" customFormat="1" ht="12.75" customHeight="1" hidden="1">
      <c r="A50" s="46" t="s">
        <v>30</v>
      </c>
      <c r="B50" s="49">
        <v>4400</v>
      </c>
      <c r="C50" s="53" t="s">
        <v>268</v>
      </c>
      <c r="D50" s="42"/>
      <c r="E50" s="43"/>
      <c r="F50" s="42"/>
      <c r="G50" s="43"/>
    </row>
    <row r="51" spans="1:7" s="36" customFormat="1" ht="12.75" customHeight="1" hidden="1">
      <c r="A51" s="46" t="s">
        <v>30</v>
      </c>
      <c r="B51" s="49">
        <v>4410</v>
      </c>
      <c r="C51" s="50" t="s">
        <v>6</v>
      </c>
      <c r="D51" s="51"/>
      <c r="E51" s="52"/>
      <c r="F51" s="51"/>
      <c r="G51" s="52"/>
    </row>
    <row r="52" spans="1:7" s="36" customFormat="1" ht="12.75" customHeight="1" hidden="1">
      <c r="A52" s="46" t="s">
        <v>30</v>
      </c>
      <c r="B52" s="49">
        <v>4420</v>
      </c>
      <c r="C52" s="50" t="s">
        <v>7</v>
      </c>
      <c r="D52" s="51"/>
      <c r="E52" s="52"/>
      <c r="F52" s="51"/>
      <c r="G52" s="52"/>
    </row>
    <row r="53" spans="1:7" s="45" customFormat="1" ht="12.75" customHeight="1" hidden="1">
      <c r="A53" s="46" t="s">
        <v>30</v>
      </c>
      <c r="B53" s="49">
        <v>4430</v>
      </c>
      <c r="C53" s="53" t="s">
        <v>8</v>
      </c>
      <c r="D53" s="42"/>
      <c r="E53" s="43"/>
      <c r="F53" s="42"/>
      <c r="G53" s="43"/>
    </row>
    <row r="54" spans="1:7" s="36" customFormat="1" ht="12.75" customHeight="1" hidden="1">
      <c r="A54" s="46" t="s">
        <v>30</v>
      </c>
      <c r="B54" s="49">
        <v>4440</v>
      </c>
      <c r="C54" s="50" t="s">
        <v>26</v>
      </c>
      <c r="D54" s="51"/>
      <c r="E54" s="52"/>
      <c r="F54" s="51"/>
      <c r="G54" s="52"/>
    </row>
    <row r="55" spans="1:7" s="36" customFormat="1" ht="12.75" customHeight="1" hidden="1">
      <c r="A55" s="46" t="s">
        <v>30</v>
      </c>
      <c r="B55" s="49">
        <v>4520</v>
      </c>
      <c r="C55" s="94" t="s">
        <v>306</v>
      </c>
      <c r="D55" s="51"/>
      <c r="E55" s="52"/>
      <c r="F55" s="51"/>
      <c r="G55" s="52"/>
    </row>
    <row r="56" spans="1:7" s="36" customFormat="1" ht="12.75" customHeight="1" hidden="1">
      <c r="A56" s="46" t="s">
        <v>30</v>
      </c>
      <c r="B56" s="49">
        <v>4580</v>
      </c>
      <c r="C56" s="50" t="s">
        <v>27</v>
      </c>
      <c r="D56" s="51"/>
      <c r="E56" s="52"/>
      <c r="F56" s="51"/>
      <c r="G56" s="52"/>
    </row>
    <row r="57" spans="1:7" s="36" customFormat="1" ht="12.75" customHeight="1" hidden="1">
      <c r="A57" s="46" t="s">
        <v>30</v>
      </c>
      <c r="B57" s="49">
        <v>4700</v>
      </c>
      <c r="C57" s="54" t="s">
        <v>269</v>
      </c>
      <c r="D57" s="51"/>
      <c r="E57" s="52"/>
      <c r="F57" s="51"/>
      <c r="G57" s="52"/>
    </row>
    <row r="58" spans="1:7" s="45" customFormat="1" ht="24.75" customHeight="1" hidden="1">
      <c r="A58" s="39" t="s">
        <v>30</v>
      </c>
      <c r="B58" s="64">
        <v>4740</v>
      </c>
      <c r="C58" s="55" t="s">
        <v>282</v>
      </c>
      <c r="D58" s="42"/>
      <c r="E58" s="43"/>
      <c r="F58" s="42"/>
      <c r="G58" s="43"/>
    </row>
    <row r="59" spans="1:7" s="45" customFormat="1" ht="12.75" customHeight="1" hidden="1">
      <c r="A59" s="46" t="s">
        <v>30</v>
      </c>
      <c r="B59" s="49">
        <v>4750</v>
      </c>
      <c r="C59" s="55" t="s">
        <v>270</v>
      </c>
      <c r="D59" s="42"/>
      <c r="E59" s="43"/>
      <c r="F59" s="42"/>
      <c r="G59" s="43"/>
    </row>
    <row r="60" spans="1:7" s="36" customFormat="1" ht="12.75" customHeight="1" hidden="1">
      <c r="A60" s="46" t="s">
        <v>30</v>
      </c>
      <c r="B60" s="49">
        <v>4810</v>
      </c>
      <c r="C60" s="50" t="s">
        <v>11</v>
      </c>
      <c r="D60" s="51"/>
      <c r="E60" s="52"/>
      <c r="F60" s="51"/>
      <c r="G60" s="52"/>
    </row>
    <row r="61" spans="1:7" s="36" customFormat="1" ht="12.75" customHeight="1" hidden="1">
      <c r="A61" s="46" t="s">
        <v>30</v>
      </c>
      <c r="B61" s="49">
        <v>6050</v>
      </c>
      <c r="C61" s="50" t="s">
        <v>28</v>
      </c>
      <c r="D61" s="51"/>
      <c r="E61" s="52"/>
      <c r="F61" s="51"/>
      <c r="G61" s="52"/>
    </row>
    <row r="62" spans="1:7" s="36" customFormat="1" ht="12.75" customHeight="1" hidden="1">
      <c r="A62" s="46" t="s">
        <v>30</v>
      </c>
      <c r="B62" s="49">
        <v>6058</v>
      </c>
      <c r="C62" s="50" t="s">
        <v>283</v>
      </c>
      <c r="D62" s="51"/>
      <c r="E62" s="52"/>
      <c r="F62" s="51"/>
      <c r="G62" s="52"/>
    </row>
    <row r="63" spans="1:7" s="36" customFormat="1" ht="12.75" customHeight="1" hidden="1">
      <c r="A63" s="46" t="s">
        <v>30</v>
      </c>
      <c r="B63" s="49">
        <v>6059</v>
      </c>
      <c r="C63" s="50" t="s">
        <v>28</v>
      </c>
      <c r="D63" s="51"/>
      <c r="E63" s="52"/>
      <c r="F63" s="51"/>
      <c r="G63" s="52"/>
    </row>
    <row r="64" spans="1:7" s="36" customFormat="1" ht="12.75" customHeight="1" hidden="1">
      <c r="A64" s="46" t="s">
        <v>30</v>
      </c>
      <c r="B64" s="49">
        <v>6060</v>
      </c>
      <c r="C64" s="50" t="s">
        <v>29</v>
      </c>
      <c r="D64" s="51"/>
      <c r="E64" s="52"/>
      <c r="F64" s="51"/>
      <c r="G64" s="52"/>
    </row>
    <row r="65" spans="1:7" s="36" customFormat="1" ht="12.75" customHeight="1" hidden="1">
      <c r="A65" s="46" t="s">
        <v>30</v>
      </c>
      <c r="B65" s="49">
        <v>6130</v>
      </c>
      <c r="C65" s="50" t="s">
        <v>284</v>
      </c>
      <c r="D65" s="51"/>
      <c r="E65" s="52"/>
      <c r="F65" s="51"/>
      <c r="G65" s="52"/>
    </row>
    <row r="66" spans="1:7" s="45" customFormat="1" ht="37.5" customHeight="1" hidden="1">
      <c r="A66" s="39" t="s">
        <v>30</v>
      </c>
      <c r="B66" s="40">
        <v>6210</v>
      </c>
      <c r="C66" s="41" t="s">
        <v>331</v>
      </c>
      <c r="D66" s="42"/>
      <c r="E66" s="43"/>
      <c r="F66" s="42"/>
      <c r="G66" s="43"/>
    </row>
    <row r="67" spans="1:7" s="45" customFormat="1" ht="37.5" customHeight="1" hidden="1">
      <c r="A67" s="39" t="s">
        <v>30</v>
      </c>
      <c r="B67" s="40">
        <v>6230</v>
      </c>
      <c r="C67" s="41" t="s">
        <v>307</v>
      </c>
      <c r="D67" s="42"/>
      <c r="E67" s="43"/>
      <c r="F67" s="42"/>
      <c r="G67" s="43"/>
    </row>
    <row r="68" spans="1:7" s="45" customFormat="1" ht="37.5" customHeight="1" hidden="1">
      <c r="A68" s="39" t="s">
        <v>30</v>
      </c>
      <c r="B68" s="40">
        <v>6300</v>
      </c>
      <c r="C68" s="41" t="s">
        <v>125</v>
      </c>
      <c r="D68" s="42"/>
      <c r="E68" s="43"/>
      <c r="F68" s="42"/>
      <c r="G68" s="43"/>
    </row>
    <row r="69" spans="1:7" s="45" customFormat="1" ht="37.5" customHeight="1" hidden="1">
      <c r="A69" s="39" t="s">
        <v>30</v>
      </c>
      <c r="B69" s="40">
        <v>6610</v>
      </c>
      <c r="C69" s="41" t="s">
        <v>285</v>
      </c>
      <c r="D69" s="42"/>
      <c r="E69" s="43"/>
      <c r="F69" s="42"/>
      <c r="G69" s="43"/>
    </row>
    <row r="70" spans="1:7" s="45" customFormat="1" ht="37.5" customHeight="1" hidden="1">
      <c r="A70" s="39" t="s">
        <v>30</v>
      </c>
      <c r="B70" s="40">
        <v>6620</v>
      </c>
      <c r="C70" s="41" t="s">
        <v>286</v>
      </c>
      <c r="D70" s="42"/>
      <c r="E70" s="43"/>
      <c r="F70" s="42"/>
      <c r="G70" s="43"/>
    </row>
    <row r="71" spans="1:7" s="45" customFormat="1" ht="37.5" customHeight="1" hidden="1">
      <c r="A71" s="39" t="s">
        <v>30</v>
      </c>
      <c r="B71" s="40">
        <v>6630</v>
      </c>
      <c r="C71" s="41" t="s">
        <v>287</v>
      </c>
      <c r="D71" s="42"/>
      <c r="E71" s="43"/>
      <c r="F71" s="42"/>
      <c r="G71" s="43"/>
    </row>
    <row r="72" spans="1:7" s="36" customFormat="1" ht="12.75" customHeight="1" hidden="1">
      <c r="A72" s="46" t="s">
        <v>30</v>
      </c>
      <c r="B72" s="49">
        <v>8550</v>
      </c>
      <c r="C72" s="50" t="s">
        <v>41</v>
      </c>
      <c r="D72" s="51"/>
      <c r="E72" s="52"/>
      <c r="F72" s="51"/>
      <c r="G72" s="52"/>
    </row>
    <row r="73" spans="1:7" ht="15" customHeight="1">
      <c r="A73" s="56"/>
      <c r="B73" s="56"/>
      <c r="C73" s="57" t="s">
        <v>12</v>
      </c>
      <c r="D73" s="58">
        <f>SUM(D13:D72)</f>
        <v>10000</v>
      </c>
      <c r="E73" s="58">
        <f>SUM(E13:E72)</f>
        <v>0</v>
      </c>
      <c r="F73" s="58">
        <f>SUM(F13:F72)</f>
        <v>5000</v>
      </c>
      <c r="G73" s="58">
        <f>SUM(G13:G72)</f>
        <v>0</v>
      </c>
    </row>
  </sheetData>
  <sheetProtection/>
  <mergeCells count="2">
    <mergeCell ref="D10:E10"/>
    <mergeCell ref="F10:G10"/>
  </mergeCells>
  <printOptions/>
  <pageMargins left="0.75" right="0.75" top="1" bottom="1" header="0.5" footer="0.5"/>
  <pageSetup horizontalDpi="360" verticalDpi="360" orientation="portrait" paperSize="9" scale="5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2:G74"/>
  <sheetViews>
    <sheetView view="pageBreakPreview" zoomScaleSheetLayoutView="100" zoomScalePageLayoutView="0" workbookViewId="0" topLeftCell="A2">
      <selection activeCell="C6" sqref="C6"/>
    </sheetView>
  </sheetViews>
  <sheetFormatPr defaultColWidth="9.00390625" defaultRowHeight="12.75"/>
  <cols>
    <col min="1" max="1" width="3.875" style="63" customWidth="1"/>
    <col min="2" max="2" width="5.25390625" style="63" customWidth="1"/>
    <col min="3" max="3" width="51.375" style="63" customWidth="1"/>
    <col min="4" max="4" width="11.125" style="63" customWidth="1"/>
    <col min="5" max="5" width="10.75390625" style="63" customWidth="1"/>
    <col min="6" max="6" width="11.125" style="63" hidden="1" customWidth="1"/>
    <col min="7" max="7" width="10.75390625" style="63" hidden="1" customWidth="1"/>
    <col min="8" max="8" width="3.375" style="63" customWidth="1"/>
    <col min="9" max="9" width="2.875" style="63" customWidth="1"/>
    <col min="10" max="10" width="3.875" style="63" customWidth="1"/>
    <col min="11" max="16384" width="9.125" style="63" customWidth="1"/>
  </cols>
  <sheetData>
    <row r="1" s="26" customFormat="1" ht="12.75" hidden="1"/>
    <row r="2" s="26" customFormat="1" ht="12.75">
      <c r="D2" s="34" t="str">
        <f>'010.01008'!D2</f>
        <v>Zał. Nr 2d</v>
      </c>
    </row>
    <row r="3" spans="1:3" s="36" customFormat="1" ht="27.75" customHeight="1">
      <c r="A3" s="35" t="str">
        <f>'010.01008'!A3</f>
        <v>Plan wydatków budżetu na 2014 r.</v>
      </c>
      <c r="B3" s="35"/>
      <c r="C3" s="35"/>
    </row>
    <row r="4" spans="4:5" s="36" customFormat="1" ht="12.75">
      <c r="D4" s="37" t="s">
        <v>135</v>
      </c>
      <c r="E4" s="36">
        <f>'853,85329'!E4+1</f>
        <v>52</v>
      </c>
    </row>
    <row r="5" spans="3:5" s="36" customFormat="1" ht="11.25" customHeight="1" hidden="1">
      <c r="C5" s="18"/>
      <c r="E5" s="36" t="s">
        <v>16</v>
      </c>
    </row>
    <row r="7" spans="1:3" s="36" customFormat="1" ht="12.75">
      <c r="A7" s="18" t="s">
        <v>0</v>
      </c>
      <c r="B7" s="18"/>
      <c r="C7" s="36" t="s">
        <v>88</v>
      </c>
    </row>
    <row r="9" spans="1:3" s="36" customFormat="1" ht="12.75">
      <c r="A9" s="18" t="s">
        <v>1</v>
      </c>
      <c r="B9" s="18"/>
      <c r="C9" s="36" t="s">
        <v>263</v>
      </c>
    </row>
    <row r="10" spans="4:7" s="36" customFormat="1" ht="12.75">
      <c r="D10" s="339" t="s">
        <v>15</v>
      </c>
      <c r="E10" s="339"/>
      <c r="F10" s="338" t="s">
        <v>332</v>
      </c>
      <c r="G10" s="338"/>
    </row>
    <row r="11" spans="4:7" s="36" customFormat="1" ht="12.75">
      <c r="D11" s="18" t="s">
        <v>13</v>
      </c>
      <c r="E11" s="97" t="s">
        <v>14</v>
      </c>
      <c r="F11" s="36" t="s">
        <v>13</v>
      </c>
      <c r="G11" s="38" t="s">
        <v>14</v>
      </c>
    </row>
    <row r="13" spans="1:6" s="45" customFormat="1" ht="37.5" customHeight="1" hidden="1">
      <c r="A13" s="39" t="s">
        <v>30</v>
      </c>
      <c r="B13" s="40">
        <v>2310</v>
      </c>
      <c r="C13" s="41" t="s">
        <v>31</v>
      </c>
      <c r="D13" s="42"/>
      <c r="E13" s="43"/>
      <c r="F13" s="44"/>
    </row>
    <row r="14" spans="1:6" s="45" customFormat="1" ht="37.5" customHeight="1" hidden="1">
      <c r="A14" s="39" t="s">
        <v>30</v>
      </c>
      <c r="B14" s="40">
        <v>2320</v>
      </c>
      <c r="C14" s="41" t="s">
        <v>278</v>
      </c>
      <c r="D14" s="42"/>
      <c r="E14" s="43"/>
      <c r="F14" s="44"/>
    </row>
    <row r="15" spans="1:6" s="45" customFormat="1" ht="37.5" customHeight="1" hidden="1">
      <c r="A15" s="39" t="s">
        <v>30</v>
      </c>
      <c r="B15" s="40">
        <v>2330</v>
      </c>
      <c r="C15" s="41" t="s">
        <v>279</v>
      </c>
      <c r="D15" s="42"/>
      <c r="E15" s="43"/>
      <c r="F15" s="44"/>
    </row>
    <row r="16" spans="1:6" s="45" customFormat="1" ht="12.75" customHeight="1" hidden="1">
      <c r="A16" s="46" t="s">
        <v>30</v>
      </c>
      <c r="B16" s="40">
        <v>2480</v>
      </c>
      <c r="C16" s="41" t="s">
        <v>124</v>
      </c>
      <c r="D16" s="42"/>
      <c r="E16" s="43"/>
      <c r="F16" s="44"/>
    </row>
    <row r="17" spans="1:6" s="45" customFormat="1" ht="12.75" customHeight="1" hidden="1">
      <c r="A17" s="46" t="s">
        <v>30</v>
      </c>
      <c r="B17" s="40">
        <v>2560</v>
      </c>
      <c r="C17" s="41" t="s">
        <v>277</v>
      </c>
      <c r="D17" s="42"/>
      <c r="E17" s="43"/>
      <c r="F17" s="44"/>
    </row>
    <row r="18" spans="1:6" s="45" customFormat="1" ht="12.75" customHeight="1" hidden="1">
      <c r="A18" s="46" t="s">
        <v>30</v>
      </c>
      <c r="B18" s="47">
        <v>2650</v>
      </c>
      <c r="C18" s="41" t="s">
        <v>35</v>
      </c>
      <c r="D18" s="42"/>
      <c r="E18" s="43"/>
      <c r="F18" s="44"/>
    </row>
    <row r="19" spans="1:6" s="45" customFormat="1" ht="22.5" customHeight="1" hidden="1">
      <c r="A19" s="46" t="s">
        <v>30</v>
      </c>
      <c r="B19" s="40">
        <v>2710</v>
      </c>
      <c r="C19" s="41" t="s">
        <v>42</v>
      </c>
      <c r="D19" s="42"/>
      <c r="E19" s="43"/>
      <c r="F19" s="44"/>
    </row>
    <row r="20" spans="1:6" s="45" customFormat="1" ht="25.5" customHeight="1" hidden="1">
      <c r="A20" s="39" t="s">
        <v>30</v>
      </c>
      <c r="B20" s="40">
        <v>2820</v>
      </c>
      <c r="C20" s="48" t="s">
        <v>280</v>
      </c>
      <c r="D20" s="42"/>
      <c r="E20" s="43"/>
      <c r="F20" s="44"/>
    </row>
    <row r="21" spans="1:6" s="45" customFormat="1" ht="37.5" customHeight="1" hidden="1">
      <c r="A21" s="39" t="s">
        <v>30</v>
      </c>
      <c r="B21" s="40">
        <v>2830</v>
      </c>
      <c r="C21" s="48" t="s">
        <v>18</v>
      </c>
      <c r="D21" s="42"/>
      <c r="E21" s="43"/>
      <c r="F21" s="44"/>
    </row>
    <row r="22" spans="1:6" s="45" customFormat="1" ht="12.75" customHeight="1" hidden="1">
      <c r="A22" s="46" t="s">
        <v>30</v>
      </c>
      <c r="B22" s="47">
        <v>2850</v>
      </c>
      <c r="C22" s="48" t="s">
        <v>33</v>
      </c>
      <c r="D22" s="42"/>
      <c r="E22" s="43"/>
      <c r="F22" s="44"/>
    </row>
    <row r="23" spans="1:6" s="45" customFormat="1" ht="12.75" customHeight="1" hidden="1">
      <c r="A23" s="46" t="s">
        <v>30</v>
      </c>
      <c r="B23" s="47">
        <v>3000</v>
      </c>
      <c r="C23" s="48" t="s">
        <v>276</v>
      </c>
      <c r="D23" s="42"/>
      <c r="E23" s="43"/>
      <c r="F23" s="44"/>
    </row>
    <row r="24" spans="1:6" s="36" customFormat="1" ht="12.75" customHeight="1" hidden="1">
      <c r="A24" s="46" t="s">
        <v>30</v>
      </c>
      <c r="B24" s="49">
        <v>3020</v>
      </c>
      <c r="C24" s="50" t="s">
        <v>38</v>
      </c>
      <c r="D24" s="51"/>
      <c r="E24" s="52"/>
      <c r="F24" s="37"/>
    </row>
    <row r="25" spans="1:6" s="36" customFormat="1" ht="12.75" customHeight="1" hidden="1">
      <c r="A25" s="46" t="s">
        <v>30</v>
      </c>
      <c r="B25" s="49">
        <v>3030</v>
      </c>
      <c r="C25" s="50" t="s">
        <v>5</v>
      </c>
      <c r="D25" s="51"/>
      <c r="E25" s="52"/>
      <c r="F25" s="37"/>
    </row>
    <row r="26" spans="1:6" s="36" customFormat="1" ht="12.75" customHeight="1">
      <c r="A26" s="46" t="s">
        <v>30</v>
      </c>
      <c r="B26" s="49">
        <v>3110</v>
      </c>
      <c r="C26" s="50" t="s">
        <v>4</v>
      </c>
      <c r="D26" s="51">
        <v>8000</v>
      </c>
      <c r="E26" s="52"/>
      <c r="F26" s="37"/>
    </row>
    <row r="27" spans="1:6" s="36" customFormat="1" ht="12.75" customHeight="1" hidden="1">
      <c r="A27" s="46" t="s">
        <v>30</v>
      </c>
      <c r="B27" s="49">
        <v>3240</v>
      </c>
      <c r="C27" s="50" t="s">
        <v>39</v>
      </c>
      <c r="D27" s="51"/>
      <c r="E27" s="52"/>
      <c r="F27" s="37"/>
    </row>
    <row r="28" spans="1:6" s="36" customFormat="1" ht="12.75" customHeight="1" hidden="1">
      <c r="A28" s="46" t="s">
        <v>30</v>
      </c>
      <c r="B28" s="49">
        <v>3260</v>
      </c>
      <c r="C28" s="50" t="s">
        <v>305</v>
      </c>
      <c r="D28" s="51"/>
      <c r="E28" s="52"/>
      <c r="F28" s="37"/>
    </row>
    <row r="29" spans="1:6" s="36" customFormat="1" ht="12.75" customHeight="1" hidden="1">
      <c r="A29" s="46" t="s">
        <v>30</v>
      </c>
      <c r="B29" s="49">
        <v>4010</v>
      </c>
      <c r="C29" s="50" t="s">
        <v>2</v>
      </c>
      <c r="D29" s="51"/>
      <c r="E29" s="52"/>
      <c r="F29" s="37"/>
    </row>
    <row r="30" spans="1:6" s="36" customFormat="1" ht="12.75" customHeight="1" hidden="1">
      <c r="A30" s="46" t="s">
        <v>30</v>
      </c>
      <c r="B30" s="49">
        <v>4040</v>
      </c>
      <c r="C30" s="50" t="s">
        <v>3</v>
      </c>
      <c r="D30" s="51"/>
      <c r="E30" s="52"/>
      <c r="F30" s="37"/>
    </row>
    <row r="31" spans="1:6" s="36" customFormat="1" ht="12.75" customHeight="1" hidden="1">
      <c r="A31" s="46" t="s">
        <v>30</v>
      </c>
      <c r="B31" s="49">
        <v>4110</v>
      </c>
      <c r="C31" s="50" t="s">
        <v>9</v>
      </c>
      <c r="D31" s="51"/>
      <c r="E31" s="52"/>
      <c r="F31" s="37"/>
    </row>
    <row r="32" spans="1:6" s="36" customFormat="1" ht="12.75" customHeight="1" hidden="1">
      <c r="A32" s="46" t="s">
        <v>30</v>
      </c>
      <c r="B32" s="49">
        <v>4120</v>
      </c>
      <c r="C32" s="50" t="s">
        <v>10</v>
      </c>
      <c r="D32" s="51"/>
      <c r="E32" s="52"/>
      <c r="F32" s="37"/>
    </row>
    <row r="33" spans="1:6" s="36" customFormat="1" ht="12.75" customHeight="1" hidden="1">
      <c r="A33" s="46" t="s">
        <v>30</v>
      </c>
      <c r="B33" s="49">
        <v>4130</v>
      </c>
      <c r="C33" s="50" t="s">
        <v>19</v>
      </c>
      <c r="D33" s="51"/>
      <c r="E33" s="52"/>
      <c r="F33" s="37"/>
    </row>
    <row r="34" spans="1:6" s="36" customFormat="1" ht="12.75" customHeight="1" hidden="1">
      <c r="A34" s="46" t="s">
        <v>30</v>
      </c>
      <c r="B34" s="49">
        <v>4140</v>
      </c>
      <c r="C34" s="50" t="s">
        <v>32</v>
      </c>
      <c r="D34" s="51"/>
      <c r="E34" s="52"/>
      <c r="F34" s="37"/>
    </row>
    <row r="35" spans="1:6" s="36" customFormat="1" ht="12.75" customHeight="1" hidden="1">
      <c r="A35" s="46" t="s">
        <v>30</v>
      </c>
      <c r="B35" s="49">
        <v>4170</v>
      </c>
      <c r="C35" s="50" t="s">
        <v>36</v>
      </c>
      <c r="D35" s="51"/>
      <c r="E35" s="52"/>
      <c r="F35" s="37"/>
    </row>
    <row r="36" spans="1:6" s="36" customFormat="1" ht="12.75" customHeight="1" hidden="1">
      <c r="A36" s="46" t="s">
        <v>30</v>
      </c>
      <c r="B36" s="49">
        <v>4210</v>
      </c>
      <c r="C36" s="50" t="s">
        <v>20</v>
      </c>
      <c r="D36" s="51"/>
      <c r="E36" s="52"/>
      <c r="F36" s="37"/>
    </row>
    <row r="37" spans="1:6" s="36" customFormat="1" ht="12.75" customHeight="1" hidden="1">
      <c r="A37" s="46" t="s">
        <v>30</v>
      </c>
      <c r="B37" s="49">
        <v>4220</v>
      </c>
      <c r="C37" s="50" t="s">
        <v>21</v>
      </c>
      <c r="D37" s="51"/>
      <c r="E37" s="52"/>
      <c r="F37" s="37"/>
    </row>
    <row r="38" spans="1:6" s="36" customFormat="1" ht="12.75" customHeight="1" hidden="1">
      <c r="A38" s="46" t="s">
        <v>30</v>
      </c>
      <c r="B38" s="49">
        <v>4240</v>
      </c>
      <c r="C38" s="50" t="s">
        <v>22</v>
      </c>
      <c r="D38" s="51"/>
      <c r="E38" s="52"/>
      <c r="F38" s="37"/>
    </row>
    <row r="39" spans="1:6" s="36" customFormat="1" ht="12.75" customHeight="1" hidden="1">
      <c r="A39" s="46" t="s">
        <v>30</v>
      </c>
      <c r="B39" s="49">
        <v>4260</v>
      </c>
      <c r="C39" s="50" t="s">
        <v>23</v>
      </c>
      <c r="D39" s="51"/>
      <c r="E39" s="52"/>
      <c r="F39" s="37"/>
    </row>
    <row r="40" spans="1:6" s="36" customFormat="1" ht="12.75" customHeight="1" hidden="1">
      <c r="A40" s="46" t="s">
        <v>30</v>
      </c>
      <c r="B40" s="49">
        <v>4270</v>
      </c>
      <c r="C40" s="50" t="s">
        <v>24</v>
      </c>
      <c r="D40" s="51"/>
      <c r="E40" s="52"/>
      <c r="F40" s="37"/>
    </row>
    <row r="41" spans="1:6" s="36" customFormat="1" ht="12.75" customHeight="1" hidden="1">
      <c r="A41" s="46" t="s">
        <v>30</v>
      </c>
      <c r="B41" s="49">
        <v>4280</v>
      </c>
      <c r="C41" s="50" t="s">
        <v>281</v>
      </c>
      <c r="D41" s="51"/>
      <c r="E41" s="52"/>
      <c r="F41" s="37"/>
    </row>
    <row r="42" spans="1:6" s="45" customFormat="1" ht="12.75" customHeight="1" hidden="1">
      <c r="A42" s="46" t="s">
        <v>30</v>
      </c>
      <c r="B42" s="49">
        <v>4300</v>
      </c>
      <c r="C42" s="53" t="s">
        <v>25</v>
      </c>
      <c r="D42" s="42"/>
      <c r="E42" s="43"/>
      <c r="F42" s="44"/>
    </row>
    <row r="43" spans="1:6" s="45" customFormat="1" ht="12.75" customHeight="1" hidden="1">
      <c r="A43" s="46" t="s">
        <v>30</v>
      </c>
      <c r="B43" s="49">
        <v>4308</v>
      </c>
      <c r="C43" s="53" t="s">
        <v>25</v>
      </c>
      <c r="D43" s="42"/>
      <c r="E43" s="43"/>
      <c r="F43" s="44"/>
    </row>
    <row r="44" spans="1:6" s="45" customFormat="1" ht="12.75" customHeight="1" hidden="1">
      <c r="A44" s="46" t="s">
        <v>30</v>
      </c>
      <c r="B44" s="49">
        <v>4309</v>
      </c>
      <c r="C44" s="53" t="s">
        <v>25</v>
      </c>
      <c r="D44" s="42"/>
      <c r="E44" s="43"/>
      <c r="F44" s="44"/>
    </row>
    <row r="45" spans="1:6" s="45" customFormat="1" ht="12.75" customHeight="1" hidden="1">
      <c r="A45" s="46" t="s">
        <v>30</v>
      </c>
      <c r="B45" s="49">
        <v>4330</v>
      </c>
      <c r="C45" s="53" t="s">
        <v>37</v>
      </c>
      <c r="D45" s="42"/>
      <c r="E45" s="43"/>
      <c r="F45" s="44"/>
    </row>
    <row r="46" spans="1:6" s="45" customFormat="1" ht="12.75" customHeight="1" hidden="1">
      <c r="A46" s="46" t="s">
        <v>30</v>
      </c>
      <c r="B46" s="49">
        <v>4350</v>
      </c>
      <c r="C46" s="53" t="s">
        <v>40</v>
      </c>
      <c r="D46" s="42"/>
      <c r="E46" s="43"/>
      <c r="F46" s="44"/>
    </row>
    <row r="47" spans="1:6" s="45" customFormat="1" ht="12.75" customHeight="1" hidden="1">
      <c r="A47" s="46" t="s">
        <v>30</v>
      </c>
      <c r="B47" s="49">
        <v>4360</v>
      </c>
      <c r="C47" s="53" t="s">
        <v>265</v>
      </c>
      <c r="D47" s="42"/>
      <c r="E47" s="43"/>
      <c r="F47" s="44"/>
    </row>
    <row r="48" spans="1:6" s="45" customFormat="1" ht="12.75" customHeight="1" hidden="1">
      <c r="A48" s="46" t="s">
        <v>30</v>
      </c>
      <c r="B48" s="49">
        <v>4370</v>
      </c>
      <c r="C48" s="53" t="s">
        <v>266</v>
      </c>
      <c r="D48" s="42"/>
      <c r="E48" s="43"/>
      <c r="F48" s="44"/>
    </row>
    <row r="49" spans="1:6" s="45" customFormat="1" ht="12.75" customHeight="1" hidden="1">
      <c r="A49" s="46" t="s">
        <v>30</v>
      </c>
      <c r="B49" s="49">
        <v>4390</v>
      </c>
      <c r="C49" s="53" t="s">
        <v>267</v>
      </c>
      <c r="D49" s="42"/>
      <c r="E49" s="43"/>
      <c r="F49" s="44"/>
    </row>
    <row r="50" spans="1:6" s="45" customFormat="1" ht="12.75" customHeight="1" hidden="1">
      <c r="A50" s="46" t="s">
        <v>30</v>
      </c>
      <c r="B50" s="49">
        <v>4400</v>
      </c>
      <c r="C50" s="53" t="s">
        <v>268</v>
      </c>
      <c r="D50" s="42"/>
      <c r="E50" s="43"/>
      <c r="F50" s="44"/>
    </row>
    <row r="51" spans="1:6" s="36" customFormat="1" ht="12.75" customHeight="1" hidden="1">
      <c r="A51" s="46" t="s">
        <v>30</v>
      </c>
      <c r="B51" s="49">
        <v>4410</v>
      </c>
      <c r="C51" s="50" t="s">
        <v>6</v>
      </c>
      <c r="D51" s="51"/>
      <c r="E51" s="52"/>
      <c r="F51" s="37"/>
    </row>
    <row r="52" spans="1:6" s="36" customFormat="1" ht="12.75" customHeight="1" hidden="1">
      <c r="A52" s="46" t="s">
        <v>30</v>
      </c>
      <c r="B52" s="49">
        <v>4420</v>
      </c>
      <c r="C52" s="50" t="s">
        <v>7</v>
      </c>
      <c r="D52" s="51"/>
      <c r="E52" s="52"/>
      <c r="F52" s="37"/>
    </row>
    <row r="53" spans="1:6" s="45" customFormat="1" ht="12.75" customHeight="1" hidden="1">
      <c r="A53" s="46" t="s">
        <v>30</v>
      </c>
      <c r="B53" s="49">
        <v>4430</v>
      </c>
      <c r="C53" s="53" t="s">
        <v>8</v>
      </c>
      <c r="D53" s="42"/>
      <c r="E53" s="43"/>
      <c r="F53" s="44"/>
    </row>
    <row r="54" spans="1:6" s="36" customFormat="1" ht="12.75" customHeight="1" hidden="1">
      <c r="A54" s="46" t="s">
        <v>30</v>
      </c>
      <c r="B54" s="49">
        <v>4440</v>
      </c>
      <c r="C54" s="50" t="s">
        <v>26</v>
      </c>
      <c r="D54" s="51"/>
      <c r="E54" s="52"/>
      <c r="F54" s="37"/>
    </row>
    <row r="55" spans="1:6" s="36" customFormat="1" ht="12.75" customHeight="1" hidden="1">
      <c r="A55" s="46" t="s">
        <v>30</v>
      </c>
      <c r="B55" s="49">
        <v>4520</v>
      </c>
      <c r="C55" s="94" t="s">
        <v>306</v>
      </c>
      <c r="D55" s="51"/>
      <c r="E55" s="52"/>
      <c r="F55" s="37"/>
    </row>
    <row r="56" spans="1:6" s="36" customFormat="1" ht="12.75" customHeight="1" hidden="1">
      <c r="A56" s="46" t="s">
        <v>30</v>
      </c>
      <c r="B56" s="49">
        <v>4580</v>
      </c>
      <c r="C56" s="50" t="s">
        <v>27</v>
      </c>
      <c r="D56" s="51"/>
      <c r="E56" s="52"/>
      <c r="F56" s="37"/>
    </row>
    <row r="57" spans="1:6" s="36" customFormat="1" ht="12.75" customHeight="1" hidden="1">
      <c r="A57" s="46" t="s">
        <v>30</v>
      </c>
      <c r="B57" s="49">
        <v>4700</v>
      </c>
      <c r="C57" s="54" t="s">
        <v>269</v>
      </c>
      <c r="D57" s="51"/>
      <c r="E57" s="52"/>
      <c r="F57" s="37"/>
    </row>
    <row r="58" spans="1:6" s="45" customFormat="1" ht="24.75" customHeight="1" hidden="1">
      <c r="A58" s="39" t="s">
        <v>30</v>
      </c>
      <c r="B58" s="64">
        <v>4740</v>
      </c>
      <c r="C58" s="55" t="s">
        <v>282</v>
      </c>
      <c r="D58" s="42"/>
      <c r="E58" s="43"/>
      <c r="F58" s="44"/>
    </row>
    <row r="59" spans="1:6" s="45" customFormat="1" ht="12.75" customHeight="1" hidden="1">
      <c r="A59" s="46" t="s">
        <v>30</v>
      </c>
      <c r="B59" s="49">
        <v>4750</v>
      </c>
      <c r="C59" s="55" t="s">
        <v>270</v>
      </c>
      <c r="D59" s="42"/>
      <c r="E59" s="43"/>
      <c r="F59" s="44"/>
    </row>
    <row r="60" spans="1:6" s="36" customFormat="1" ht="12.75" customHeight="1" hidden="1">
      <c r="A60" s="46" t="s">
        <v>30</v>
      </c>
      <c r="B60" s="49">
        <v>4810</v>
      </c>
      <c r="C60" s="50" t="s">
        <v>11</v>
      </c>
      <c r="D60" s="51"/>
      <c r="E60" s="52"/>
      <c r="F60" s="37"/>
    </row>
    <row r="61" spans="1:6" s="36" customFormat="1" ht="12.75" customHeight="1" hidden="1">
      <c r="A61" s="46" t="s">
        <v>30</v>
      </c>
      <c r="B61" s="49">
        <v>6050</v>
      </c>
      <c r="C61" s="50" t="s">
        <v>28</v>
      </c>
      <c r="D61" s="51"/>
      <c r="E61" s="52"/>
      <c r="F61" s="37"/>
    </row>
    <row r="62" spans="1:6" s="36" customFormat="1" ht="12.75" customHeight="1" hidden="1">
      <c r="A62" s="46" t="s">
        <v>30</v>
      </c>
      <c r="B62" s="49">
        <v>6058</v>
      </c>
      <c r="C62" s="50" t="s">
        <v>283</v>
      </c>
      <c r="D62" s="51"/>
      <c r="E62" s="52"/>
      <c r="F62" s="37"/>
    </row>
    <row r="63" spans="1:6" s="36" customFormat="1" ht="12.75" customHeight="1" hidden="1">
      <c r="A63" s="46" t="s">
        <v>30</v>
      </c>
      <c r="B63" s="49">
        <v>6059</v>
      </c>
      <c r="C63" s="50" t="s">
        <v>28</v>
      </c>
      <c r="D63" s="51"/>
      <c r="E63" s="52"/>
      <c r="F63" s="37"/>
    </row>
    <row r="64" spans="1:6" s="36" customFormat="1" ht="12.75" customHeight="1" hidden="1">
      <c r="A64" s="46" t="s">
        <v>30</v>
      </c>
      <c r="B64" s="49">
        <v>6060</v>
      </c>
      <c r="C64" s="50" t="s">
        <v>29</v>
      </c>
      <c r="D64" s="51"/>
      <c r="E64" s="52"/>
      <c r="F64" s="37"/>
    </row>
    <row r="65" spans="1:6" s="36" customFormat="1" ht="12.75" customHeight="1" hidden="1">
      <c r="A65" s="46" t="s">
        <v>30</v>
      </c>
      <c r="B65" s="49">
        <v>6130</v>
      </c>
      <c r="C65" s="50" t="s">
        <v>284</v>
      </c>
      <c r="D65" s="51"/>
      <c r="E65" s="52"/>
      <c r="F65" s="37"/>
    </row>
    <row r="66" spans="1:6" s="45" customFormat="1" ht="37.5" customHeight="1" hidden="1">
      <c r="A66" s="39" t="s">
        <v>30</v>
      </c>
      <c r="B66" s="40">
        <v>6210</v>
      </c>
      <c r="C66" s="41" t="s">
        <v>331</v>
      </c>
      <c r="D66" s="42"/>
      <c r="E66" s="43"/>
      <c r="F66" s="44"/>
    </row>
    <row r="67" spans="1:6" s="45" customFormat="1" ht="37.5" customHeight="1" hidden="1">
      <c r="A67" s="39" t="s">
        <v>30</v>
      </c>
      <c r="B67" s="40">
        <v>6230</v>
      </c>
      <c r="C67" s="41" t="s">
        <v>307</v>
      </c>
      <c r="D67" s="42"/>
      <c r="E67" s="43"/>
      <c r="F67" s="44"/>
    </row>
    <row r="68" spans="1:6" s="45" customFormat="1" ht="37.5" customHeight="1" hidden="1">
      <c r="A68" s="39" t="s">
        <v>30</v>
      </c>
      <c r="B68" s="40">
        <v>6300</v>
      </c>
      <c r="C68" s="41" t="s">
        <v>125</v>
      </c>
      <c r="D68" s="42"/>
      <c r="E68" s="43"/>
      <c r="F68" s="44"/>
    </row>
    <row r="69" spans="1:6" s="45" customFormat="1" ht="37.5" customHeight="1" hidden="1">
      <c r="A69" s="39" t="s">
        <v>30</v>
      </c>
      <c r="B69" s="40">
        <v>6610</v>
      </c>
      <c r="C69" s="41" t="s">
        <v>285</v>
      </c>
      <c r="D69" s="42"/>
      <c r="E69" s="43"/>
      <c r="F69" s="44"/>
    </row>
    <row r="70" spans="1:6" s="45" customFormat="1" ht="37.5" customHeight="1" hidden="1">
      <c r="A70" s="39" t="s">
        <v>30</v>
      </c>
      <c r="B70" s="40">
        <v>6620</v>
      </c>
      <c r="C70" s="41" t="s">
        <v>286</v>
      </c>
      <c r="D70" s="42"/>
      <c r="E70" s="43"/>
      <c r="F70" s="44"/>
    </row>
    <row r="71" spans="1:6" s="45" customFormat="1" ht="37.5" customHeight="1" hidden="1">
      <c r="A71" s="39" t="s">
        <v>30</v>
      </c>
      <c r="B71" s="40">
        <v>6630</v>
      </c>
      <c r="C71" s="41" t="s">
        <v>287</v>
      </c>
      <c r="D71" s="42"/>
      <c r="E71" s="43"/>
      <c r="F71" s="44"/>
    </row>
    <row r="72" spans="1:6" s="36" customFormat="1" ht="12.75" customHeight="1" hidden="1">
      <c r="A72" s="46" t="s">
        <v>30</v>
      </c>
      <c r="B72" s="49">
        <v>8550</v>
      </c>
      <c r="C72" s="50" t="s">
        <v>41</v>
      </c>
      <c r="D72" s="51"/>
      <c r="E72" s="52"/>
      <c r="F72" s="37"/>
    </row>
    <row r="73" spans="1:6" s="60" customFormat="1" ht="15" customHeight="1">
      <c r="A73" s="56"/>
      <c r="B73" s="56"/>
      <c r="C73" s="57" t="s">
        <v>12</v>
      </c>
      <c r="D73" s="58">
        <f>SUM(D13:D72)</f>
        <v>8000</v>
      </c>
      <c r="E73" s="58">
        <f>SUM(E13:E72)</f>
        <v>0</v>
      </c>
      <c r="F73" s="59"/>
    </row>
    <row r="74" spans="1:5" ht="24" customHeight="1">
      <c r="A74" s="60"/>
      <c r="B74" s="60"/>
      <c r="C74" s="62" t="s">
        <v>116</v>
      </c>
      <c r="D74" s="72">
        <f>'853,85329'!D73+D73</f>
        <v>18000</v>
      </c>
      <c r="E74" s="72">
        <f>'853,85329'!E73+E73</f>
        <v>0</v>
      </c>
    </row>
  </sheetData>
  <sheetProtection/>
  <mergeCells count="2">
    <mergeCell ref="D10:E10"/>
    <mergeCell ref="F10:G10"/>
  </mergeCells>
  <printOptions/>
  <pageMargins left="0.75" right="0.75" top="1" bottom="1" header="0.5" footer="0.5"/>
  <pageSetup horizontalDpi="360" verticalDpi="360" orientation="portrait" paperSize="9" scale="58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2:G74"/>
  <sheetViews>
    <sheetView view="pageBreakPreview" zoomScaleSheetLayoutView="100" zoomScalePageLayoutView="0" workbookViewId="0" topLeftCell="A2">
      <selection activeCell="C6" sqref="C6"/>
    </sheetView>
  </sheetViews>
  <sheetFormatPr defaultColWidth="9.00390625" defaultRowHeight="12.75"/>
  <cols>
    <col min="1" max="1" width="3.875" style="63" customWidth="1"/>
    <col min="2" max="2" width="5.25390625" style="63" customWidth="1"/>
    <col min="3" max="3" width="51.375" style="63" customWidth="1"/>
    <col min="4" max="4" width="11.125" style="63" customWidth="1"/>
    <col min="5" max="5" width="10.75390625" style="63" customWidth="1"/>
    <col min="6" max="6" width="11.125" style="63" hidden="1" customWidth="1"/>
    <col min="7" max="7" width="10.75390625" style="63" hidden="1" customWidth="1"/>
    <col min="8" max="8" width="3.375" style="63" customWidth="1"/>
    <col min="9" max="9" width="2.875" style="63" customWidth="1"/>
    <col min="10" max="10" width="3.875" style="63" customWidth="1"/>
    <col min="11" max="16384" width="9.125" style="63" customWidth="1"/>
  </cols>
  <sheetData>
    <row r="1" s="26" customFormat="1" ht="12.75" hidden="1"/>
    <row r="2" s="26" customFormat="1" ht="12.75">
      <c r="D2" s="34" t="str">
        <f>'010.01008'!D2</f>
        <v>Zał. Nr 2d</v>
      </c>
    </row>
    <row r="3" spans="1:3" s="36" customFormat="1" ht="27.75" customHeight="1">
      <c r="A3" s="35" t="str">
        <f>'010.01008'!A3</f>
        <v>Plan wydatków budżetu na 2014 r.</v>
      </c>
      <c r="B3" s="35"/>
      <c r="C3" s="35"/>
    </row>
    <row r="4" spans="4:5" s="36" customFormat="1" ht="12.75">
      <c r="D4" s="37" t="s">
        <v>135</v>
      </c>
      <c r="E4" s="36">
        <f>'853,85333'!E4+1</f>
        <v>53</v>
      </c>
    </row>
    <row r="5" spans="3:5" s="36" customFormat="1" ht="11.25" customHeight="1" hidden="1">
      <c r="C5" s="18"/>
      <c r="E5" s="36" t="s">
        <v>16</v>
      </c>
    </row>
    <row r="7" spans="1:3" s="36" customFormat="1" ht="12.75">
      <c r="A7" s="18" t="s">
        <v>0</v>
      </c>
      <c r="B7" s="18"/>
      <c r="C7" s="36" t="s">
        <v>90</v>
      </c>
    </row>
    <row r="9" spans="1:3" s="36" customFormat="1" ht="12.75">
      <c r="A9" s="18" t="s">
        <v>1</v>
      </c>
      <c r="B9" s="18"/>
      <c r="C9" s="36" t="s">
        <v>91</v>
      </c>
    </row>
    <row r="10" spans="4:7" s="36" customFormat="1" ht="12.75">
      <c r="D10" s="339" t="s">
        <v>15</v>
      </c>
      <c r="E10" s="339"/>
      <c r="F10" s="338" t="s">
        <v>332</v>
      </c>
      <c r="G10" s="338"/>
    </row>
    <row r="11" spans="4:7" s="36" customFormat="1" ht="12.75">
      <c r="D11" s="18" t="s">
        <v>13</v>
      </c>
      <c r="E11" s="97" t="s">
        <v>14</v>
      </c>
      <c r="F11" s="36" t="s">
        <v>13</v>
      </c>
      <c r="G11" s="38" t="s">
        <v>14</v>
      </c>
    </row>
    <row r="13" spans="1:7" s="45" customFormat="1" ht="37.5" customHeight="1" hidden="1">
      <c r="A13" s="39" t="s">
        <v>30</v>
      </c>
      <c r="B13" s="40">
        <v>2310</v>
      </c>
      <c r="C13" s="41" t="s">
        <v>31</v>
      </c>
      <c r="D13" s="42"/>
      <c r="E13" s="43"/>
      <c r="F13" s="42"/>
      <c r="G13" s="43"/>
    </row>
    <row r="14" spans="1:7" s="45" customFormat="1" ht="37.5" customHeight="1" hidden="1">
      <c r="A14" s="39" t="s">
        <v>30</v>
      </c>
      <c r="B14" s="40">
        <v>2320</v>
      </c>
      <c r="C14" s="41" t="s">
        <v>278</v>
      </c>
      <c r="D14" s="42"/>
      <c r="E14" s="43"/>
      <c r="F14" s="42"/>
      <c r="G14" s="43"/>
    </row>
    <row r="15" spans="1:7" s="45" customFormat="1" ht="37.5" customHeight="1" hidden="1">
      <c r="A15" s="39" t="s">
        <v>30</v>
      </c>
      <c r="B15" s="40">
        <v>2330</v>
      </c>
      <c r="C15" s="41" t="s">
        <v>279</v>
      </c>
      <c r="D15" s="42"/>
      <c r="E15" s="43"/>
      <c r="F15" s="42"/>
      <c r="G15" s="43"/>
    </row>
    <row r="16" spans="1:7" s="45" customFormat="1" ht="12.75" customHeight="1" hidden="1">
      <c r="A16" s="46" t="s">
        <v>30</v>
      </c>
      <c r="B16" s="40">
        <v>2480</v>
      </c>
      <c r="C16" s="41" t="s">
        <v>124</v>
      </c>
      <c r="D16" s="42"/>
      <c r="E16" s="43"/>
      <c r="F16" s="42"/>
      <c r="G16" s="43"/>
    </row>
    <row r="17" spans="1:7" s="45" customFormat="1" ht="12.75" customHeight="1" hidden="1">
      <c r="A17" s="46" t="s">
        <v>30</v>
      </c>
      <c r="B17" s="40">
        <v>2560</v>
      </c>
      <c r="C17" s="41" t="s">
        <v>277</v>
      </c>
      <c r="D17" s="42"/>
      <c r="E17" s="43"/>
      <c r="F17" s="42"/>
      <c r="G17" s="43"/>
    </row>
    <row r="18" spans="1:7" s="45" customFormat="1" ht="12.75" customHeight="1" hidden="1">
      <c r="A18" s="46" t="s">
        <v>30</v>
      </c>
      <c r="B18" s="47">
        <v>2650</v>
      </c>
      <c r="C18" s="41" t="s">
        <v>35</v>
      </c>
      <c r="D18" s="42"/>
      <c r="E18" s="43"/>
      <c r="F18" s="42"/>
      <c r="G18" s="43"/>
    </row>
    <row r="19" spans="1:7" s="45" customFormat="1" ht="22.5" customHeight="1" hidden="1">
      <c r="A19" s="46" t="s">
        <v>30</v>
      </c>
      <c r="B19" s="40">
        <v>2710</v>
      </c>
      <c r="C19" s="41" t="s">
        <v>42</v>
      </c>
      <c r="D19" s="42"/>
      <c r="E19" s="43"/>
      <c r="F19" s="42"/>
      <c r="G19" s="43"/>
    </row>
    <row r="20" spans="1:7" s="45" customFormat="1" ht="25.5" customHeight="1" hidden="1">
      <c r="A20" s="39" t="s">
        <v>30</v>
      </c>
      <c r="B20" s="40">
        <v>2820</v>
      </c>
      <c r="C20" s="48" t="s">
        <v>280</v>
      </c>
      <c r="D20" s="42"/>
      <c r="E20" s="43"/>
      <c r="F20" s="42"/>
      <c r="G20" s="43"/>
    </row>
    <row r="21" spans="1:7" s="45" customFormat="1" ht="37.5" customHeight="1" hidden="1">
      <c r="A21" s="39" t="s">
        <v>30</v>
      </c>
      <c r="B21" s="40">
        <v>2830</v>
      </c>
      <c r="C21" s="48" t="s">
        <v>18</v>
      </c>
      <c r="D21" s="42"/>
      <c r="E21" s="43"/>
      <c r="F21" s="42"/>
      <c r="G21" s="43"/>
    </row>
    <row r="22" spans="1:7" s="45" customFormat="1" ht="12.75" customHeight="1" hidden="1">
      <c r="A22" s="46" t="s">
        <v>30</v>
      </c>
      <c r="B22" s="47">
        <v>2850</v>
      </c>
      <c r="C22" s="48" t="s">
        <v>33</v>
      </c>
      <c r="D22" s="42"/>
      <c r="E22" s="43"/>
      <c r="F22" s="42"/>
      <c r="G22" s="43"/>
    </row>
    <row r="23" spans="1:7" s="45" customFormat="1" ht="12.75" customHeight="1" hidden="1">
      <c r="A23" s="46" t="s">
        <v>30</v>
      </c>
      <c r="B23" s="47">
        <v>3000</v>
      </c>
      <c r="C23" s="48" t="s">
        <v>276</v>
      </c>
      <c r="D23" s="42"/>
      <c r="E23" s="43"/>
      <c r="F23" s="42"/>
      <c r="G23" s="43"/>
    </row>
    <row r="24" spans="1:7" s="36" customFormat="1" ht="12.75" customHeight="1" hidden="1">
      <c r="A24" s="46" t="s">
        <v>30</v>
      </c>
      <c r="B24" s="49">
        <v>3020</v>
      </c>
      <c r="C24" s="50" t="s">
        <v>38</v>
      </c>
      <c r="D24" s="51"/>
      <c r="E24" s="52"/>
      <c r="F24" s="51"/>
      <c r="G24" s="52"/>
    </row>
    <row r="25" spans="1:7" s="36" customFormat="1" ht="12.75" customHeight="1" hidden="1">
      <c r="A25" s="46" t="s">
        <v>30</v>
      </c>
      <c r="B25" s="49">
        <v>3030</v>
      </c>
      <c r="C25" s="50" t="s">
        <v>5</v>
      </c>
      <c r="D25" s="51"/>
      <c r="E25" s="52"/>
      <c r="F25" s="51"/>
      <c r="G25" s="52"/>
    </row>
    <row r="26" spans="1:7" s="36" customFormat="1" ht="12.75" customHeight="1" hidden="1">
      <c r="A26" s="46" t="s">
        <v>30</v>
      </c>
      <c r="B26" s="49">
        <v>3110</v>
      </c>
      <c r="C26" s="50" t="s">
        <v>4</v>
      </c>
      <c r="D26" s="51"/>
      <c r="E26" s="52"/>
      <c r="F26" s="51"/>
      <c r="G26" s="52"/>
    </row>
    <row r="27" spans="1:7" s="36" customFormat="1" ht="12.75" customHeight="1" hidden="1">
      <c r="A27" s="46" t="s">
        <v>30</v>
      </c>
      <c r="B27" s="49">
        <v>3240</v>
      </c>
      <c r="C27" s="50" t="s">
        <v>39</v>
      </c>
      <c r="D27" s="51"/>
      <c r="E27" s="52"/>
      <c r="F27" s="51"/>
      <c r="G27" s="52"/>
    </row>
    <row r="28" spans="1:7" s="36" customFormat="1" ht="12.75" customHeight="1" hidden="1">
      <c r="A28" s="46" t="s">
        <v>30</v>
      </c>
      <c r="B28" s="49">
        <v>3260</v>
      </c>
      <c r="C28" s="50" t="s">
        <v>305</v>
      </c>
      <c r="D28" s="51"/>
      <c r="E28" s="52"/>
      <c r="F28" s="51"/>
      <c r="G28" s="52"/>
    </row>
    <row r="29" spans="1:7" s="36" customFormat="1" ht="12.75" customHeight="1" hidden="1">
      <c r="A29" s="46" t="s">
        <v>30</v>
      </c>
      <c r="B29" s="49">
        <v>4010</v>
      </c>
      <c r="C29" s="50" t="s">
        <v>2</v>
      </c>
      <c r="D29" s="51"/>
      <c r="E29" s="52"/>
      <c r="F29" s="51"/>
      <c r="G29" s="52"/>
    </row>
    <row r="30" spans="1:7" s="36" customFormat="1" ht="12.75" customHeight="1" hidden="1">
      <c r="A30" s="46" t="s">
        <v>30</v>
      </c>
      <c r="B30" s="49">
        <v>4040</v>
      </c>
      <c r="C30" s="50" t="s">
        <v>3</v>
      </c>
      <c r="D30" s="51"/>
      <c r="E30" s="52"/>
      <c r="F30" s="51"/>
      <c r="G30" s="52"/>
    </row>
    <row r="31" spans="1:7" s="36" customFormat="1" ht="12.75" customHeight="1" hidden="1">
      <c r="A31" s="46" t="s">
        <v>30</v>
      </c>
      <c r="B31" s="49">
        <v>4110</v>
      </c>
      <c r="C31" s="50" t="s">
        <v>9</v>
      </c>
      <c r="D31" s="51"/>
      <c r="E31" s="52"/>
      <c r="F31" s="51"/>
      <c r="G31" s="52"/>
    </row>
    <row r="32" spans="1:7" s="36" customFormat="1" ht="12.75" customHeight="1" hidden="1">
      <c r="A32" s="46" t="s">
        <v>30</v>
      </c>
      <c r="B32" s="49">
        <v>4120</v>
      </c>
      <c r="C32" s="50" t="s">
        <v>10</v>
      </c>
      <c r="D32" s="51"/>
      <c r="E32" s="52"/>
      <c r="F32" s="51"/>
      <c r="G32" s="52"/>
    </row>
    <row r="33" spans="1:7" s="36" customFormat="1" ht="12.75" customHeight="1" hidden="1">
      <c r="A33" s="46" t="s">
        <v>30</v>
      </c>
      <c r="B33" s="49">
        <v>4130</v>
      </c>
      <c r="C33" s="50" t="s">
        <v>19</v>
      </c>
      <c r="D33" s="51"/>
      <c r="E33" s="52"/>
      <c r="F33" s="51"/>
      <c r="G33" s="52"/>
    </row>
    <row r="34" spans="1:7" s="36" customFormat="1" ht="12.75" customHeight="1" hidden="1">
      <c r="A34" s="46" t="s">
        <v>30</v>
      </c>
      <c r="B34" s="49">
        <v>4140</v>
      </c>
      <c r="C34" s="50" t="s">
        <v>32</v>
      </c>
      <c r="D34" s="51"/>
      <c r="E34" s="52"/>
      <c r="F34" s="51"/>
      <c r="G34" s="52"/>
    </row>
    <row r="35" spans="1:7" s="36" customFormat="1" ht="12.75" customHeight="1" hidden="1">
      <c r="A35" s="46" t="s">
        <v>30</v>
      </c>
      <c r="B35" s="49">
        <v>4170</v>
      </c>
      <c r="C35" s="50" t="s">
        <v>36</v>
      </c>
      <c r="D35" s="51"/>
      <c r="E35" s="52"/>
      <c r="F35" s="51"/>
      <c r="G35" s="52"/>
    </row>
    <row r="36" spans="1:7" s="36" customFormat="1" ht="12.75" customHeight="1" hidden="1">
      <c r="A36" s="46" t="s">
        <v>30</v>
      </c>
      <c r="B36" s="49">
        <v>4210</v>
      </c>
      <c r="C36" s="50" t="s">
        <v>20</v>
      </c>
      <c r="D36" s="51"/>
      <c r="E36" s="52"/>
      <c r="F36" s="51"/>
      <c r="G36" s="52"/>
    </row>
    <row r="37" spans="1:7" s="36" customFormat="1" ht="12.75" customHeight="1" hidden="1">
      <c r="A37" s="46" t="s">
        <v>30</v>
      </c>
      <c r="B37" s="49">
        <v>4220</v>
      </c>
      <c r="C37" s="50" t="s">
        <v>21</v>
      </c>
      <c r="D37" s="51"/>
      <c r="E37" s="52"/>
      <c r="F37" s="51"/>
      <c r="G37" s="52"/>
    </row>
    <row r="38" spans="1:7" s="36" customFormat="1" ht="12.75" customHeight="1" hidden="1">
      <c r="A38" s="46" t="s">
        <v>30</v>
      </c>
      <c r="B38" s="49">
        <v>4240</v>
      </c>
      <c r="C38" s="50" t="s">
        <v>22</v>
      </c>
      <c r="D38" s="51"/>
      <c r="E38" s="52"/>
      <c r="F38" s="51"/>
      <c r="G38" s="52"/>
    </row>
    <row r="39" spans="1:7" s="36" customFormat="1" ht="12.75" customHeight="1" hidden="1">
      <c r="A39" s="46" t="s">
        <v>30</v>
      </c>
      <c r="B39" s="49">
        <v>4260</v>
      </c>
      <c r="C39" s="50" t="s">
        <v>23</v>
      </c>
      <c r="D39" s="51"/>
      <c r="E39" s="52"/>
      <c r="F39" s="51"/>
      <c r="G39" s="52"/>
    </row>
    <row r="40" spans="1:7" s="36" customFormat="1" ht="12.75" customHeight="1" hidden="1">
      <c r="A40" s="46" t="s">
        <v>30</v>
      </c>
      <c r="B40" s="49">
        <v>4270</v>
      </c>
      <c r="C40" s="50" t="s">
        <v>24</v>
      </c>
      <c r="D40" s="51"/>
      <c r="E40" s="52"/>
      <c r="F40" s="51"/>
      <c r="G40" s="52"/>
    </row>
    <row r="41" spans="1:7" s="36" customFormat="1" ht="12.75" customHeight="1" hidden="1">
      <c r="A41" s="46" t="s">
        <v>30</v>
      </c>
      <c r="B41" s="49">
        <v>4280</v>
      </c>
      <c r="C41" s="50" t="s">
        <v>281</v>
      </c>
      <c r="D41" s="51"/>
      <c r="E41" s="52"/>
      <c r="F41" s="51"/>
      <c r="G41" s="52"/>
    </row>
    <row r="42" spans="1:7" s="45" customFormat="1" ht="12.75" customHeight="1">
      <c r="A42" s="46" t="s">
        <v>30</v>
      </c>
      <c r="B42" s="49">
        <v>4300</v>
      </c>
      <c r="C42" s="53" t="s">
        <v>25</v>
      </c>
      <c r="D42" s="42">
        <v>30000</v>
      </c>
      <c r="E42" s="43"/>
      <c r="F42" s="42">
        <v>26000</v>
      </c>
      <c r="G42" s="43"/>
    </row>
    <row r="43" spans="1:7" s="45" customFormat="1" ht="12.75" customHeight="1" hidden="1">
      <c r="A43" s="46" t="s">
        <v>30</v>
      </c>
      <c r="B43" s="49">
        <v>4308</v>
      </c>
      <c r="C43" s="53" t="s">
        <v>25</v>
      </c>
      <c r="D43" s="42"/>
      <c r="E43" s="43"/>
      <c r="F43" s="42"/>
      <c r="G43" s="43"/>
    </row>
    <row r="44" spans="1:7" s="45" customFormat="1" ht="12.75" customHeight="1" hidden="1">
      <c r="A44" s="46" t="s">
        <v>30</v>
      </c>
      <c r="B44" s="49">
        <v>4309</v>
      </c>
      <c r="C44" s="53" t="s">
        <v>25</v>
      </c>
      <c r="D44" s="42"/>
      <c r="E44" s="43"/>
      <c r="F44" s="42"/>
      <c r="G44" s="43"/>
    </row>
    <row r="45" spans="1:7" s="45" customFormat="1" ht="12.75" customHeight="1" hidden="1">
      <c r="A45" s="46" t="s">
        <v>30</v>
      </c>
      <c r="B45" s="49">
        <v>4330</v>
      </c>
      <c r="C45" s="53" t="s">
        <v>37</v>
      </c>
      <c r="D45" s="42"/>
      <c r="E45" s="43"/>
      <c r="F45" s="42"/>
      <c r="G45" s="43"/>
    </row>
    <row r="46" spans="1:7" s="45" customFormat="1" ht="12.75" customHeight="1" hidden="1">
      <c r="A46" s="46" t="s">
        <v>30</v>
      </c>
      <c r="B46" s="49">
        <v>4350</v>
      </c>
      <c r="C46" s="53" t="s">
        <v>40</v>
      </c>
      <c r="D46" s="42"/>
      <c r="E46" s="43"/>
      <c r="F46" s="42"/>
      <c r="G46" s="43"/>
    </row>
    <row r="47" spans="1:7" s="45" customFormat="1" ht="12.75" customHeight="1" hidden="1">
      <c r="A47" s="46" t="s">
        <v>30</v>
      </c>
      <c r="B47" s="49">
        <v>4360</v>
      </c>
      <c r="C47" s="53" t="s">
        <v>265</v>
      </c>
      <c r="D47" s="42"/>
      <c r="E47" s="43"/>
      <c r="F47" s="42"/>
      <c r="G47" s="43"/>
    </row>
    <row r="48" spans="1:7" s="45" customFormat="1" ht="12.75" customHeight="1" hidden="1">
      <c r="A48" s="46" t="s">
        <v>30</v>
      </c>
      <c r="B48" s="49">
        <v>4370</v>
      </c>
      <c r="C48" s="53" t="s">
        <v>266</v>
      </c>
      <c r="D48" s="42"/>
      <c r="E48" s="43"/>
      <c r="F48" s="42"/>
      <c r="G48" s="43"/>
    </row>
    <row r="49" spans="1:7" s="45" customFormat="1" ht="12.75" customHeight="1" hidden="1">
      <c r="A49" s="46" t="s">
        <v>30</v>
      </c>
      <c r="B49" s="49">
        <v>4390</v>
      </c>
      <c r="C49" s="53" t="s">
        <v>267</v>
      </c>
      <c r="D49" s="42"/>
      <c r="E49" s="43"/>
      <c r="F49" s="42"/>
      <c r="G49" s="43"/>
    </row>
    <row r="50" spans="1:7" s="45" customFormat="1" ht="12.75" customHeight="1" hidden="1">
      <c r="A50" s="46" t="s">
        <v>30</v>
      </c>
      <c r="B50" s="49">
        <v>4400</v>
      </c>
      <c r="C50" s="53" t="s">
        <v>268</v>
      </c>
      <c r="D50" s="42"/>
      <c r="E50" s="43"/>
      <c r="F50" s="42"/>
      <c r="G50" s="43"/>
    </row>
    <row r="51" spans="1:7" s="36" customFormat="1" ht="12.75" customHeight="1" hidden="1">
      <c r="A51" s="46" t="s">
        <v>30</v>
      </c>
      <c r="B51" s="49">
        <v>4410</v>
      </c>
      <c r="C51" s="50" t="s">
        <v>6</v>
      </c>
      <c r="D51" s="51"/>
      <c r="E51" s="52"/>
      <c r="F51" s="51"/>
      <c r="G51" s="52"/>
    </row>
    <row r="52" spans="1:7" s="36" customFormat="1" ht="12.75" customHeight="1" hidden="1">
      <c r="A52" s="46" t="s">
        <v>30</v>
      </c>
      <c r="B52" s="49">
        <v>4420</v>
      </c>
      <c r="C52" s="50" t="s">
        <v>7</v>
      </c>
      <c r="D52" s="51"/>
      <c r="E52" s="52"/>
      <c r="F52" s="51"/>
      <c r="G52" s="52"/>
    </row>
    <row r="53" spans="1:7" s="45" customFormat="1" ht="12.75" customHeight="1" hidden="1">
      <c r="A53" s="46" t="s">
        <v>30</v>
      </c>
      <c r="B53" s="49">
        <v>4430</v>
      </c>
      <c r="C53" s="53" t="s">
        <v>8</v>
      </c>
      <c r="D53" s="42"/>
      <c r="E53" s="43"/>
      <c r="F53" s="42"/>
      <c r="G53" s="43"/>
    </row>
    <row r="54" spans="1:7" s="36" customFormat="1" ht="12.75" customHeight="1" hidden="1">
      <c r="A54" s="46" t="s">
        <v>30</v>
      </c>
      <c r="B54" s="49">
        <v>4440</v>
      </c>
      <c r="C54" s="50" t="s">
        <v>26</v>
      </c>
      <c r="D54" s="51"/>
      <c r="E54" s="52"/>
      <c r="F54" s="51"/>
      <c r="G54" s="52"/>
    </row>
    <row r="55" spans="1:7" s="36" customFormat="1" ht="12.75" customHeight="1" hidden="1">
      <c r="A55" s="46" t="s">
        <v>30</v>
      </c>
      <c r="B55" s="49">
        <v>4520</v>
      </c>
      <c r="C55" s="94" t="s">
        <v>306</v>
      </c>
      <c r="D55" s="51"/>
      <c r="E55" s="52"/>
      <c r="F55" s="51"/>
      <c r="G55" s="52"/>
    </row>
    <row r="56" spans="1:7" s="36" customFormat="1" ht="12.75" customHeight="1" hidden="1">
      <c r="A56" s="46" t="s">
        <v>30</v>
      </c>
      <c r="B56" s="49">
        <v>4580</v>
      </c>
      <c r="C56" s="50" t="s">
        <v>27</v>
      </c>
      <c r="D56" s="51"/>
      <c r="E56" s="52"/>
      <c r="F56" s="51"/>
      <c r="G56" s="52"/>
    </row>
    <row r="57" spans="1:7" s="36" customFormat="1" ht="12.75" customHeight="1" hidden="1">
      <c r="A57" s="46" t="s">
        <v>30</v>
      </c>
      <c r="B57" s="49">
        <v>4700</v>
      </c>
      <c r="C57" s="54" t="s">
        <v>269</v>
      </c>
      <c r="D57" s="51"/>
      <c r="E57" s="52"/>
      <c r="F57" s="51"/>
      <c r="G57" s="52"/>
    </row>
    <row r="58" spans="1:7" s="45" customFormat="1" ht="24.75" customHeight="1" hidden="1">
      <c r="A58" s="39" t="s">
        <v>30</v>
      </c>
      <c r="B58" s="64">
        <v>4740</v>
      </c>
      <c r="C58" s="55" t="s">
        <v>282</v>
      </c>
      <c r="D58" s="42"/>
      <c r="E58" s="43"/>
      <c r="F58" s="42"/>
      <c r="G58" s="43"/>
    </row>
    <row r="59" spans="1:7" s="45" customFormat="1" ht="12.75" customHeight="1" hidden="1">
      <c r="A59" s="46" t="s">
        <v>30</v>
      </c>
      <c r="B59" s="49">
        <v>4750</v>
      </c>
      <c r="C59" s="55" t="s">
        <v>270</v>
      </c>
      <c r="D59" s="42"/>
      <c r="E59" s="43"/>
      <c r="F59" s="42"/>
      <c r="G59" s="43"/>
    </row>
    <row r="60" spans="1:7" s="36" customFormat="1" ht="12.75" customHeight="1" hidden="1">
      <c r="A60" s="46" t="s">
        <v>30</v>
      </c>
      <c r="B60" s="49">
        <v>4810</v>
      </c>
      <c r="C60" s="50" t="s">
        <v>11</v>
      </c>
      <c r="D60" s="51"/>
      <c r="E60" s="52"/>
      <c r="F60" s="51"/>
      <c r="G60" s="52"/>
    </row>
    <row r="61" spans="1:7" s="36" customFormat="1" ht="12.75" customHeight="1" hidden="1">
      <c r="A61" s="46" t="s">
        <v>30</v>
      </c>
      <c r="B61" s="49">
        <v>6050</v>
      </c>
      <c r="C61" s="50" t="s">
        <v>28</v>
      </c>
      <c r="D61" s="51"/>
      <c r="E61" s="52"/>
      <c r="F61" s="51"/>
      <c r="G61" s="52"/>
    </row>
    <row r="62" spans="1:7" s="36" customFormat="1" ht="12.75" customHeight="1" hidden="1">
      <c r="A62" s="46" t="s">
        <v>30</v>
      </c>
      <c r="B62" s="49">
        <v>6058</v>
      </c>
      <c r="C62" s="50" t="s">
        <v>283</v>
      </c>
      <c r="D62" s="51"/>
      <c r="E62" s="52"/>
      <c r="F62" s="51"/>
      <c r="G62" s="52"/>
    </row>
    <row r="63" spans="1:7" s="36" customFormat="1" ht="12.75" customHeight="1" hidden="1">
      <c r="A63" s="46" t="s">
        <v>30</v>
      </c>
      <c r="B63" s="49">
        <v>6059</v>
      </c>
      <c r="C63" s="50" t="s">
        <v>28</v>
      </c>
      <c r="D63" s="51"/>
      <c r="E63" s="52"/>
      <c r="F63" s="51"/>
      <c r="G63" s="52"/>
    </row>
    <row r="64" spans="1:7" s="36" customFormat="1" ht="12.75" customHeight="1" hidden="1">
      <c r="A64" s="46" t="s">
        <v>30</v>
      </c>
      <c r="B64" s="49">
        <v>6060</v>
      </c>
      <c r="C64" s="50" t="s">
        <v>29</v>
      </c>
      <c r="D64" s="51"/>
      <c r="E64" s="52"/>
      <c r="F64" s="51"/>
      <c r="G64" s="52"/>
    </row>
    <row r="65" spans="1:7" s="36" customFormat="1" ht="12.75" customHeight="1" hidden="1">
      <c r="A65" s="46" t="s">
        <v>30</v>
      </c>
      <c r="B65" s="49">
        <v>6130</v>
      </c>
      <c r="C65" s="50" t="s">
        <v>284</v>
      </c>
      <c r="D65" s="51"/>
      <c r="E65" s="52"/>
      <c r="F65" s="51"/>
      <c r="G65" s="52"/>
    </row>
    <row r="66" spans="1:7" s="45" customFormat="1" ht="37.5" customHeight="1" hidden="1">
      <c r="A66" s="39" t="s">
        <v>30</v>
      </c>
      <c r="B66" s="40">
        <v>6210</v>
      </c>
      <c r="C66" s="41" t="s">
        <v>331</v>
      </c>
      <c r="D66" s="42"/>
      <c r="E66" s="43"/>
      <c r="F66" s="42"/>
      <c r="G66" s="43"/>
    </row>
    <row r="67" spans="1:7" s="45" customFormat="1" ht="37.5" customHeight="1" hidden="1">
      <c r="A67" s="39" t="s">
        <v>30</v>
      </c>
      <c r="B67" s="40">
        <v>6230</v>
      </c>
      <c r="C67" s="41" t="s">
        <v>307</v>
      </c>
      <c r="D67" s="42"/>
      <c r="E67" s="43"/>
      <c r="F67" s="42"/>
      <c r="G67" s="43"/>
    </row>
    <row r="68" spans="1:7" s="45" customFormat="1" ht="37.5" customHeight="1" hidden="1">
      <c r="A68" s="39" t="s">
        <v>30</v>
      </c>
      <c r="B68" s="40">
        <v>6300</v>
      </c>
      <c r="C68" s="41" t="s">
        <v>125</v>
      </c>
      <c r="D68" s="42"/>
      <c r="E68" s="43"/>
      <c r="F68" s="42"/>
      <c r="G68" s="43"/>
    </row>
    <row r="69" spans="1:7" s="45" customFormat="1" ht="37.5" customHeight="1" hidden="1">
      <c r="A69" s="39" t="s">
        <v>30</v>
      </c>
      <c r="B69" s="40">
        <v>6610</v>
      </c>
      <c r="C69" s="41" t="s">
        <v>285</v>
      </c>
      <c r="D69" s="42"/>
      <c r="E69" s="43"/>
      <c r="F69" s="42"/>
      <c r="G69" s="43"/>
    </row>
    <row r="70" spans="1:7" s="45" customFormat="1" ht="37.5" customHeight="1" hidden="1">
      <c r="A70" s="39" t="s">
        <v>30</v>
      </c>
      <c r="B70" s="40">
        <v>6620</v>
      </c>
      <c r="C70" s="41" t="s">
        <v>286</v>
      </c>
      <c r="D70" s="42"/>
      <c r="E70" s="43"/>
      <c r="F70" s="42"/>
      <c r="G70" s="43"/>
    </row>
    <row r="71" spans="1:7" s="45" customFormat="1" ht="37.5" customHeight="1" hidden="1">
      <c r="A71" s="39" t="s">
        <v>30</v>
      </c>
      <c r="B71" s="40">
        <v>6630</v>
      </c>
      <c r="C71" s="41" t="s">
        <v>287</v>
      </c>
      <c r="D71" s="42"/>
      <c r="E71" s="43"/>
      <c r="F71" s="42"/>
      <c r="G71" s="43"/>
    </row>
    <row r="72" spans="1:7" s="36" customFormat="1" ht="12.75" customHeight="1" hidden="1">
      <c r="A72" s="46" t="s">
        <v>30</v>
      </c>
      <c r="B72" s="49">
        <v>8550</v>
      </c>
      <c r="C72" s="50" t="s">
        <v>41</v>
      </c>
      <c r="D72" s="51"/>
      <c r="E72" s="52"/>
      <c r="F72" s="51"/>
      <c r="G72" s="52"/>
    </row>
    <row r="73" spans="1:7" s="60" customFormat="1" ht="15" customHeight="1">
      <c r="A73" s="56"/>
      <c r="B73" s="56"/>
      <c r="C73" s="57" t="s">
        <v>12</v>
      </c>
      <c r="D73" s="58">
        <f>SUM(D13:D72)</f>
        <v>30000</v>
      </c>
      <c r="E73" s="58">
        <f>SUM(E13:E72)</f>
        <v>0</v>
      </c>
      <c r="F73" s="58">
        <f>SUM(F13:F72)</f>
        <v>26000</v>
      </c>
      <c r="G73" s="58">
        <f>SUM(G13:G72)</f>
        <v>0</v>
      </c>
    </row>
    <row r="74" spans="1:7" ht="24" customHeight="1">
      <c r="A74" s="60"/>
      <c r="B74" s="60"/>
      <c r="C74" s="62" t="s">
        <v>117</v>
      </c>
      <c r="D74" s="72">
        <f>D73</f>
        <v>30000</v>
      </c>
      <c r="E74" s="72">
        <f>E73</f>
        <v>0</v>
      </c>
      <c r="F74" s="72">
        <f>F73</f>
        <v>26000</v>
      </c>
      <c r="G74" s="72">
        <f>G73</f>
        <v>0</v>
      </c>
    </row>
  </sheetData>
  <sheetProtection/>
  <mergeCells count="2">
    <mergeCell ref="D10:E10"/>
    <mergeCell ref="F10:G10"/>
  </mergeCells>
  <printOptions/>
  <pageMargins left="0.75" right="0.75" top="1" bottom="1" header="0.5" footer="0.5"/>
  <pageSetup horizontalDpi="360" verticalDpi="360" orientation="portrait" paperSize="9" scale="58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2:G73"/>
  <sheetViews>
    <sheetView view="pageBreakPreview" zoomScaleSheetLayoutView="100" zoomScalePageLayoutView="0" workbookViewId="0" topLeftCell="A2">
      <selection activeCell="C6" sqref="C6"/>
    </sheetView>
  </sheetViews>
  <sheetFormatPr defaultColWidth="9.00390625" defaultRowHeight="12.75"/>
  <cols>
    <col min="1" max="1" width="3.875" style="60" customWidth="1"/>
    <col min="2" max="2" width="5.25390625" style="60" customWidth="1"/>
    <col min="3" max="3" width="51.375" style="60" customWidth="1"/>
    <col min="4" max="4" width="11.125" style="60" customWidth="1"/>
    <col min="5" max="5" width="10.75390625" style="60" customWidth="1"/>
    <col min="6" max="6" width="11.125" style="60" hidden="1" customWidth="1"/>
    <col min="7" max="7" width="10.75390625" style="60" hidden="1" customWidth="1"/>
    <col min="8" max="8" width="3.375" style="60" customWidth="1"/>
    <col min="9" max="9" width="2.875" style="60" customWidth="1"/>
    <col min="10" max="10" width="3.875" style="60" customWidth="1"/>
    <col min="11" max="16384" width="9.125" style="60" customWidth="1"/>
  </cols>
  <sheetData>
    <row r="1" s="26" customFormat="1" ht="12.75" hidden="1"/>
    <row r="2" s="26" customFormat="1" ht="12.75">
      <c r="D2" s="34" t="str">
        <f>'010.01008'!D2</f>
        <v>Zał. Nr 2d</v>
      </c>
    </row>
    <row r="3" spans="1:3" s="36" customFormat="1" ht="27.75" customHeight="1">
      <c r="A3" s="35" t="str">
        <f>'010.01008'!A3</f>
        <v>Plan wydatków budżetu na 2014 r.</v>
      </c>
      <c r="B3" s="35"/>
      <c r="C3" s="35"/>
    </row>
    <row r="4" spans="4:5" s="36" customFormat="1" ht="12.75">
      <c r="D4" s="37" t="s">
        <v>135</v>
      </c>
      <c r="E4" s="96">
        <f>'854,85412'!E4+1</f>
        <v>54</v>
      </c>
    </row>
    <row r="5" spans="3:5" s="36" customFormat="1" ht="11.25" customHeight="1" hidden="1">
      <c r="C5" s="18"/>
      <c r="E5" s="36" t="s">
        <v>16</v>
      </c>
    </row>
    <row r="7" spans="1:3" s="36" customFormat="1" ht="12.75">
      <c r="A7" s="18" t="s">
        <v>0</v>
      </c>
      <c r="B7" s="18"/>
      <c r="C7" s="36" t="s">
        <v>92</v>
      </c>
    </row>
    <row r="9" spans="1:3" s="36" customFormat="1" ht="12.75">
      <c r="A9" s="18" t="s">
        <v>1</v>
      </c>
      <c r="B9" s="18"/>
      <c r="C9" s="36" t="s">
        <v>302</v>
      </c>
    </row>
    <row r="10" spans="4:7" s="36" customFormat="1" ht="12.75">
      <c r="D10" s="339" t="s">
        <v>15</v>
      </c>
      <c r="E10" s="339"/>
      <c r="F10" s="338" t="s">
        <v>332</v>
      </c>
      <c r="G10" s="338"/>
    </row>
    <row r="11" spans="4:7" s="36" customFormat="1" ht="12.75">
      <c r="D11" s="18" t="s">
        <v>13</v>
      </c>
      <c r="E11" s="97" t="s">
        <v>14</v>
      </c>
      <c r="F11" s="36" t="s">
        <v>13</v>
      </c>
      <c r="G11" s="38" t="s">
        <v>14</v>
      </c>
    </row>
    <row r="13" spans="1:7" s="45" customFormat="1" ht="37.5" customHeight="1" hidden="1">
      <c r="A13" s="39" t="s">
        <v>30</v>
      </c>
      <c r="B13" s="40">
        <v>2310</v>
      </c>
      <c r="C13" s="41" t="s">
        <v>31</v>
      </c>
      <c r="D13" s="42"/>
      <c r="E13" s="43"/>
      <c r="F13" s="42"/>
      <c r="G13" s="43"/>
    </row>
    <row r="14" spans="1:7" s="45" customFormat="1" ht="37.5" customHeight="1" hidden="1">
      <c r="A14" s="39" t="s">
        <v>30</v>
      </c>
      <c r="B14" s="40">
        <v>2320</v>
      </c>
      <c r="C14" s="41" t="s">
        <v>278</v>
      </c>
      <c r="D14" s="42"/>
      <c r="E14" s="43"/>
      <c r="F14" s="42"/>
      <c r="G14" s="43"/>
    </row>
    <row r="15" spans="1:7" s="45" customFormat="1" ht="37.5" customHeight="1" hidden="1">
      <c r="A15" s="39" t="s">
        <v>30</v>
      </c>
      <c r="B15" s="40">
        <v>2330</v>
      </c>
      <c r="C15" s="41" t="s">
        <v>279</v>
      </c>
      <c r="D15" s="42"/>
      <c r="E15" s="43"/>
      <c r="F15" s="42"/>
      <c r="G15" s="43"/>
    </row>
    <row r="16" spans="1:7" s="45" customFormat="1" ht="12.75" customHeight="1" hidden="1">
      <c r="A16" s="46" t="s">
        <v>30</v>
      </c>
      <c r="B16" s="40">
        <v>2480</v>
      </c>
      <c r="C16" s="41" t="s">
        <v>124</v>
      </c>
      <c r="D16" s="42"/>
      <c r="E16" s="43"/>
      <c r="F16" s="42"/>
      <c r="G16" s="43"/>
    </row>
    <row r="17" spans="1:7" s="45" customFormat="1" ht="12.75" customHeight="1" hidden="1">
      <c r="A17" s="46" t="s">
        <v>30</v>
      </c>
      <c r="B17" s="40">
        <v>2560</v>
      </c>
      <c r="C17" s="41" t="s">
        <v>277</v>
      </c>
      <c r="D17" s="42"/>
      <c r="E17" s="43"/>
      <c r="F17" s="42"/>
      <c r="G17" s="43"/>
    </row>
    <row r="18" spans="1:7" s="45" customFormat="1" ht="12.75" customHeight="1" hidden="1">
      <c r="A18" s="46" t="s">
        <v>30</v>
      </c>
      <c r="B18" s="47">
        <v>2650</v>
      </c>
      <c r="C18" s="41" t="s">
        <v>35</v>
      </c>
      <c r="D18" s="42"/>
      <c r="E18" s="43"/>
      <c r="F18" s="42"/>
      <c r="G18" s="43"/>
    </row>
    <row r="19" spans="1:7" s="45" customFormat="1" ht="22.5" customHeight="1" hidden="1">
      <c r="A19" s="46" t="s">
        <v>30</v>
      </c>
      <c r="B19" s="40">
        <v>2710</v>
      </c>
      <c r="C19" s="41" t="s">
        <v>42</v>
      </c>
      <c r="D19" s="42"/>
      <c r="E19" s="43"/>
      <c r="F19" s="42"/>
      <c r="G19" s="43"/>
    </row>
    <row r="20" spans="1:7" s="45" customFormat="1" ht="25.5" customHeight="1" hidden="1">
      <c r="A20" s="39" t="s">
        <v>30</v>
      </c>
      <c r="B20" s="40">
        <v>2820</v>
      </c>
      <c r="C20" s="48" t="s">
        <v>280</v>
      </c>
      <c r="D20" s="42"/>
      <c r="E20" s="43"/>
      <c r="F20" s="42"/>
      <c r="G20" s="43"/>
    </row>
    <row r="21" spans="1:7" s="45" customFormat="1" ht="37.5" customHeight="1" hidden="1">
      <c r="A21" s="39" t="s">
        <v>30</v>
      </c>
      <c r="B21" s="40">
        <v>2830</v>
      </c>
      <c r="C21" s="48" t="s">
        <v>18</v>
      </c>
      <c r="D21" s="42"/>
      <c r="E21" s="43"/>
      <c r="F21" s="42"/>
      <c r="G21" s="43"/>
    </row>
    <row r="22" spans="1:7" s="45" customFormat="1" ht="12.75" customHeight="1" hidden="1">
      <c r="A22" s="46" t="s">
        <v>30</v>
      </c>
      <c r="B22" s="47">
        <v>2850</v>
      </c>
      <c r="C22" s="48" t="s">
        <v>33</v>
      </c>
      <c r="D22" s="42"/>
      <c r="E22" s="43"/>
      <c r="F22" s="42"/>
      <c r="G22" s="43"/>
    </row>
    <row r="23" spans="1:7" s="45" customFormat="1" ht="12.75" customHeight="1" hidden="1">
      <c r="A23" s="46" t="s">
        <v>30</v>
      </c>
      <c r="B23" s="47">
        <v>3000</v>
      </c>
      <c r="C23" s="48" t="s">
        <v>276</v>
      </c>
      <c r="D23" s="42"/>
      <c r="E23" s="43"/>
      <c r="F23" s="42"/>
      <c r="G23" s="43"/>
    </row>
    <row r="24" spans="1:7" s="36" customFormat="1" ht="12.75" customHeight="1" hidden="1">
      <c r="A24" s="46" t="s">
        <v>30</v>
      </c>
      <c r="B24" s="49">
        <v>3020</v>
      </c>
      <c r="C24" s="50" t="s">
        <v>38</v>
      </c>
      <c r="D24" s="51"/>
      <c r="E24" s="52"/>
      <c r="F24" s="51"/>
      <c r="G24" s="52"/>
    </row>
    <row r="25" spans="1:7" s="36" customFormat="1" ht="12.75" customHeight="1" hidden="1">
      <c r="A25" s="46" t="s">
        <v>30</v>
      </c>
      <c r="B25" s="49">
        <v>3030</v>
      </c>
      <c r="C25" s="50" t="s">
        <v>5</v>
      </c>
      <c r="D25" s="51"/>
      <c r="E25" s="52"/>
      <c r="F25" s="51"/>
      <c r="G25" s="52"/>
    </row>
    <row r="26" spans="1:7" s="36" customFormat="1" ht="12.75" customHeight="1" hidden="1">
      <c r="A26" s="46" t="s">
        <v>30</v>
      </c>
      <c r="B26" s="49">
        <v>3110</v>
      </c>
      <c r="C26" s="50" t="s">
        <v>4</v>
      </c>
      <c r="D26" s="51"/>
      <c r="E26" s="52"/>
      <c r="F26" s="51"/>
      <c r="G26" s="52"/>
    </row>
    <row r="27" spans="1:7" s="36" customFormat="1" ht="12.75" customHeight="1" hidden="1">
      <c r="A27" s="46" t="s">
        <v>30</v>
      </c>
      <c r="B27" s="49">
        <v>3240</v>
      </c>
      <c r="C27" s="50" t="s">
        <v>39</v>
      </c>
      <c r="D27" s="51"/>
      <c r="E27" s="52"/>
      <c r="F27" s="51"/>
      <c r="G27" s="52"/>
    </row>
    <row r="28" spans="1:7" s="36" customFormat="1" ht="12.75" customHeight="1" hidden="1">
      <c r="A28" s="46" t="s">
        <v>30</v>
      </c>
      <c r="B28" s="49">
        <v>3260</v>
      </c>
      <c r="C28" s="50" t="s">
        <v>305</v>
      </c>
      <c r="D28" s="51"/>
      <c r="E28" s="52"/>
      <c r="F28" s="51"/>
      <c r="G28" s="52"/>
    </row>
    <row r="29" spans="1:7" s="36" customFormat="1" ht="12.75" customHeight="1" hidden="1">
      <c r="A29" s="46" t="s">
        <v>30</v>
      </c>
      <c r="B29" s="49">
        <v>4010</v>
      </c>
      <c r="C29" s="50" t="s">
        <v>2</v>
      </c>
      <c r="D29" s="51"/>
      <c r="E29" s="52"/>
      <c r="F29" s="51"/>
      <c r="G29" s="52"/>
    </row>
    <row r="30" spans="1:7" s="36" customFormat="1" ht="12.75" customHeight="1" hidden="1">
      <c r="A30" s="46" t="s">
        <v>30</v>
      </c>
      <c r="B30" s="49">
        <v>4040</v>
      </c>
      <c r="C30" s="50" t="s">
        <v>3</v>
      </c>
      <c r="D30" s="51"/>
      <c r="E30" s="52"/>
      <c r="F30" s="51"/>
      <c r="G30" s="52"/>
    </row>
    <row r="31" spans="1:7" s="36" customFormat="1" ht="12.75" customHeight="1" hidden="1">
      <c r="A31" s="46" t="s">
        <v>30</v>
      </c>
      <c r="B31" s="49">
        <v>4110</v>
      </c>
      <c r="C31" s="50" t="s">
        <v>9</v>
      </c>
      <c r="D31" s="51"/>
      <c r="E31" s="52"/>
      <c r="F31" s="51"/>
      <c r="G31" s="52"/>
    </row>
    <row r="32" spans="1:7" s="36" customFormat="1" ht="12.75" customHeight="1" hidden="1">
      <c r="A32" s="46" t="s">
        <v>30</v>
      </c>
      <c r="B32" s="49">
        <v>4120</v>
      </c>
      <c r="C32" s="50" t="s">
        <v>10</v>
      </c>
      <c r="D32" s="51"/>
      <c r="E32" s="52"/>
      <c r="F32" s="51"/>
      <c r="G32" s="52"/>
    </row>
    <row r="33" spans="1:7" s="36" customFormat="1" ht="12.75" customHeight="1" hidden="1">
      <c r="A33" s="46" t="s">
        <v>30</v>
      </c>
      <c r="B33" s="49">
        <v>4130</v>
      </c>
      <c r="C33" s="50" t="s">
        <v>19</v>
      </c>
      <c r="D33" s="51"/>
      <c r="E33" s="52"/>
      <c r="F33" s="51"/>
      <c r="G33" s="52"/>
    </row>
    <row r="34" spans="1:7" s="36" customFormat="1" ht="12.75" customHeight="1" hidden="1">
      <c r="A34" s="46" t="s">
        <v>30</v>
      </c>
      <c r="B34" s="49">
        <v>4140</v>
      </c>
      <c r="C34" s="50" t="s">
        <v>32</v>
      </c>
      <c r="D34" s="51"/>
      <c r="E34" s="52"/>
      <c r="F34" s="51"/>
      <c r="G34" s="52"/>
    </row>
    <row r="35" spans="1:7" s="36" customFormat="1" ht="12.75" customHeight="1" hidden="1">
      <c r="A35" s="46" t="s">
        <v>30</v>
      </c>
      <c r="B35" s="49">
        <v>4170</v>
      </c>
      <c r="C35" s="50" t="s">
        <v>36</v>
      </c>
      <c r="D35" s="51"/>
      <c r="E35" s="52"/>
      <c r="F35" s="51"/>
      <c r="G35" s="52"/>
    </row>
    <row r="36" spans="1:7" s="36" customFormat="1" ht="12.75" customHeight="1" hidden="1">
      <c r="A36" s="46" t="s">
        <v>30</v>
      </c>
      <c r="B36" s="49">
        <v>4210</v>
      </c>
      <c r="C36" s="50" t="s">
        <v>20</v>
      </c>
      <c r="D36" s="51"/>
      <c r="E36" s="52"/>
      <c r="F36" s="51"/>
      <c r="G36" s="52"/>
    </row>
    <row r="37" spans="1:7" s="36" customFormat="1" ht="12.75" customHeight="1" hidden="1">
      <c r="A37" s="46" t="s">
        <v>30</v>
      </c>
      <c r="B37" s="49">
        <v>4220</v>
      </c>
      <c r="C37" s="50" t="s">
        <v>21</v>
      </c>
      <c r="D37" s="51"/>
      <c r="E37" s="52"/>
      <c r="F37" s="51"/>
      <c r="G37" s="52"/>
    </row>
    <row r="38" spans="1:7" s="36" customFormat="1" ht="12.75" customHeight="1" hidden="1">
      <c r="A38" s="46" t="s">
        <v>30</v>
      </c>
      <c r="B38" s="49">
        <v>4240</v>
      </c>
      <c r="C38" s="50" t="s">
        <v>22</v>
      </c>
      <c r="D38" s="51"/>
      <c r="E38" s="52"/>
      <c r="F38" s="51"/>
      <c r="G38" s="52"/>
    </row>
    <row r="39" spans="1:7" s="36" customFormat="1" ht="12.75" customHeight="1" hidden="1">
      <c r="A39" s="46" t="s">
        <v>30</v>
      </c>
      <c r="B39" s="49">
        <v>4260</v>
      </c>
      <c r="C39" s="50" t="s">
        <v>23</v>
      </c>
      <c r="D39" s="51"/>
      <c r="E39" s="52"/>
      <c r="F39" s="51"/>
      <c r="G39" s="52"/>
    </row>
    <row r="40" spans="1:7" s="36" customFormat="1" ht="12.75" customHeight="1" hidden="1">
      <c r="A40" s="46" t="s">
        <v>30</v>
      </c>
      <c r="B40" s="49">
        <v>4270</v>
      </c>
      <c r="C40" s="50" t="s">
        <v>24</v>
      </c>
      <c r="D40" s="51"/>
      <c r="E40" s="52"/>
      <c r="F40" s="51"/>
      <c r="G40" s="52"/>
    </row>
    <row r="41" spans="1:7" s="36" customFormat="1" ht="12.75" customHeight="1" hidden="1">
      <c r="A41" s="46" t="s">
        <v>30</v>
      </c>
      <c r="B41" s="49">
        <v>4280</v>
      </c>
      <c r="C41" s="50" t="s">
        <v>281</v>
      </c>
      <c r="D41" s="51"/>
      <c r="E41" s="52"/>
      <c r="F41" s="51"/>
      <c r="G41" s="52"/>
    </row>
    <row r="42" spans="1:7" s="45" customFormat="1" ht="12.75" customHeight="1">
      <c r="A42" s="46" t="s">
        <v>30</v>
      </c>
      <c r="B42" s="49">
        <v>4300</v>
      </c>
      <c r="C42" s="53" t="s">
        <v>25</v>
      </c>
      <c r="D42" s="42"/>
      <c r="E42" s="43"/>
      <c r="F42" s="42">
        <v>103500</v>
      </c>
      <c r="G42" s="43"/>
    </row>
    <row r="43" spans="1:7" s="45" customFormat="1" ht="12.75" customHeight="1" hidden="1">
      <c r="A43" s="46" t="s">
        <v>30</v>
      </c>
      <c r="B43" s="49">
        <v>4308</v>
      </c>
      <c r="C43" s="53" t="s">
        <v>25</v>
      </c>
      <c r="D43" s="42"/>
      <c r="E43" s="43"/>
      <c r="F43" s="42"/>
      <c r="G43" s="43"/>
    </row>
    <row r="44" spans="1:7" s="45" customFormat="1" ht="12.75" customHeight="1" hidden="1">
      <c r="A44" s="46" t="s">
        <v>30</v>
      </c>
      <c r="B44" s="49">
        <v>4309</v>
      </c>
      <c r="C44" s="53" t="s">
        <v>25</v>
      </c>
      <c r="D44" s="42"/>
      <c r="E44" s="43"/>
      <c r="F44" s="42"/>
      <c r="G44" s="43"/>
    </row>
    <row r="45" spans="1:7" s="45" customFormat="1" ht="12.75" customHeight="1" hidden="1">
      <c r="A45" s="46" t="s">
        <v>30</v>
      </c>
      <c r="B45" s="49">
        <v>4330</v>
      </c>
      <c r="C45" s="53" t="s">
        <v>37</v>
      </c>
      <c r="D45" s="42"/>
      <c r="E45" s="43"/>
      <c r="F45" s="42"/>
      <c r="G45" s="43"/>
    </row>
    <row r="46" spans="1:7" s="45" customFormat="1" ht="12.75" customHeight="1" hidden="1">
      <c r="A46" s="46" t="s">
        <v>30</v>
      </c>
      <c r="B46" s="49">
        <v>4350</v>
      </c>
      <c r="C46" s="53" t="s">
        <v>40</v>
      </c>
      <c r="D46" s="42"/>
      <c r="E46" s="43"/>
      <c r="F46" s="42"/>
      <c r="G46" s="43"/>
    </row>
    <row r="47" spans="1:7" s="45" customFormat="1" ht="12.75" customHeight="1" hidden="1">
      <c r="A47" s="46" t="s">
        <v>30</v>
      </c>
      <c r="B47" s="49">
        <v>4360</v>
      </c>
      <c r="C47" s="53" t="s">
        <v>265</v>
      </c>
      <c r="D47" s="42"/>
      <c r="E47" s="43"/>
      <c r="F47" s="42"/>
      <c r="G47" s="43"/>
    </row>
    <row r="48" spans="1:7" s="45" customFormat="1" ht="12.75" customHeight="1" hidden="1">
      <c r="A48" s="46" t="s">
        <v>30</v>
      </c>
      <c r="B48" s="49">
        <v>4370</v>
      </c>
      <c r="C48" s="53" t="s">
        <v>266</v>
      </c>
      <c r="D48" s="42"/>
      <c r="E48" s="43"/>
      <c r="F48" s="42"/>
      <c r="G48" s="43"/>
    </row>
    <row r="49" spans="1:7" s="45" customFormat="1" ht="12.75" customHeight="1" hidden="1">
      <c r="A49" s="46" t="s">
        <v>30</v>
      </c>
      <c r="B49" s="49">
        <v>4390</v>
      </c>
      <c r="C49" s="53" t="s">
        <v>267</v>
      </c>
      <c r="D49" s="42"/>
      <c r="E49" s="43"/>
      <c r="F49" s="42"/>
      <c r="G49" s="43"/>
    </row>
    <row r="50" spans="1:7" s="45" customFormat="1" ht="12.75" customHeight="1" hidden="1">
      <c r="A50" s="46" t="s">
        <v>30</v>
      </c>
      <c r="B50" s="49">
        <v>4400</v>
      </c>
      <c r="C50" s="53" t="s">
        <v>268</v>
      </c>
      <c r="D50" s="42"/>
      <c r="E50" s="43"/>
      <c r="F50" s="42"/>
      <c r="G50" s="43"/>
    </row>
    <row r="51" spans="1:7" s="36" customFormat="1" ht="12.75" customHeight="1" hidden="1">
      <c r="A51" s="46" t="s">
        <v>30</v>
      </c>
      <c r="B51" s="49">
        <v>4410</v>
      </c>
      <c r="C51" s="50" t="s">
        <v>6</v>
      </c>
      <c r="D51" s="51"/>
      <c r="E51" s="52"/>
      <c r="F51" s="51"/>
      <c r="G51" s="52"/>
    </row>
    <row r="52" spans="1:7" s="36" customFormat="1" ht="12.75" customHeight="1" hidden="1">
      <c r="A52" s="46" t="s">
        <v>30</v>
      </c>
      <c r="B52" s="49">
        <v>4420</v>
      </c>
      <c r="C52" s="50" t="s">
        <v>7</v>
      </c>
      <c r="D52" s="51"/>
      <c r="E52" s="52"/>
      <c r="F52" s="51"/>
      <c r="G52" s="52"/>
    </row>
    <row r="53" spans="1:7" s="45" customFormat="1" ht="12.75" customHeight="1" hidden="1">
      <c r="A53" s="46" t="s">
        <v>30</v>
      </c>
      <c r="B53" s="49">
        <v>4430</v>
      </c>
      <c r="C53" s="53" t="s">
        <v>8</v>
      </c>
      <c r="D53" s="42"/>
      <c r="E53" s="43"/>
      <c r="F53" s="42"/>
      <c r="G53" s="43"/>
    </row>
    <row r="54" spans="1:7" s="36" customFormat="1" ht="12.75" customHeight="1" hidden="1">
      <c r="A54" s="46" t="s">
        <v>30</v>
      </c>
      <c r="B54" s="49">
        <v>4440</v>
      </c>
      <c r="C54" s="50" t="s">
        <v>26</v>
      </c>
      <c r="D54" s="51"/>
      <c r="E54" s="52"/>
      <c r="F54" s="51"/>
      <c r="G54" s="52"/>
    </row>
    <row r="55" spans="1:7" s="36" customFormat="1" ht="12.75" customHeight="1" hidden="1">
      <c r="A55" s="46" t="s">
        <v>30</v>
      </c>
      <c r="B55" s="49">
        <v>4520</v>
      </c>
      <c r="C55" s="94" t="s">
        <v>306</v>
      </c>
      <c r="D55" s="51"/>
      <c r="E55" s="52"/>
      <c r="F55" s="51"/>
      <c r="G55" s="52"/>
    </row>
    <row r="56" spans="1:7" s="36" customFormat="1" ht="12.75" customHeight="1" hidden="1">
      <c r="A56" s="46" t="s">
        <v>30</v>
      </c>
      <c r="B56" s="49">
        <v>4580</v>
      </c>
      <c r="C56" s="50" t="s">
        <v>27</v>
      </c>
      <c r="D56" s="51"/>
      <c r="E56" s="52"/>
      <c r="F56" s="51"/>
      <c r="G56" s="52"/>
    </row>
    <row r="57" spans="1:7" s="36" customFormat="1" ht="12.75" customHeight="1" hidden="1">
      <c r="A57" s="46" t="s">
        <v>30</v>
      </c>
      <c r="B57" s="49">
        <v>4700</v>
      </c>
      <c r="C57" s="54" t="s">
        <v>269</v>
      </c>
      <c r="D57" s="51"/>
      <c r="E57" s="52"/>
      <c r="F57" s="51"/>
      <c r="G57" s="52"/>
    </row>
    <row r="58" spans="1:7" s="45" customFormat="1" ht="24.75" customHeight="1" hidden="1">
      <c r="A58" s="39" t="s">
        <v>30</v>
      </c>
      <c r="B58" s="64">
        <v>4740</v>
      </c>
      <c r="C58" s="55" t="s">
        <v>282</v>
      </c>
      <c r="D58" s="42"/>
      <c r="E58" s="43"/>
      <c r="F58" s="42"/>
      <c r="G58" s="43"/>
    </row>
    <row r="59" spans="1:7" s="45" customFormat="1" ht="12.75" customHeight="1" hidden="1">
      <c r="A59" s="46" t="s">
        <v>30</v>
      </c>
      <c r="B59" s="49">
        <v>4750</v>
      </c>
      <c r="C59" s="55" t="s">
        <v>270</v>
      </c>
      <c r="D59" s="42"/>
      <c r="E59" s="43"/>
      <c r="F59" s="42"/>
      <c r="G59" s="43"/>
    </row>
    <row r="60" spans="1:7" s="36" customFormat="1" ht="12.75" customHeight="1" hidden="1">
      <c r="A60" s="46" t="s">
        <v>30</v>
      </c>
      <c r="B60" s="49">
        <v>4810</v>
      </c>
      <c r="C60" s="50" t="s">
        <v>11</v>
      </c>
      <c r="D60" s="51"/>
      <c r="E60" s="52"/>
      <c r="F60" s="51"/>
      <c r="G60" s="52"/>
    </row>
    <row r="61" spans="1:7" s="36" customFormat="1" ht="12.75" customHeight="1" hidden="1">
      <c r="A61" s="46" t="s">
        <v>30</v>
      </c>
      <c r="B61" s="49">
        <v>6050</v>
      </c>
      <c r="C61" s="50" t="s">
        <v>28</v>
      </c>
      <c r="D61" s="51"/>
      <c r="E61" s="52"/>
      <c r="F61" s="51"/>
      <c r="G61" s="52"/>
    </row>
    <row r="62" spans="1:7" s="36" customFormat="1" ht="12.75" customHeight="1" hidden="1">
      <c r="A62" s="46" t="s">
        <v>30</v>
      </c>
      <c r="B62" s="49">
        <v>6058</v>
      </c>
      <c r="C62" s="50" t="s">
        <v>283</v>
      </c>
      <c r="D62" s="51"/>
      <c r="E62" s="52"/>
      <c r="F62" s="51"/>
      <c r="G62" s="52"/>
    </row>
    <row r="63" spans="1:7" s="36" customFormat="1" ht="12.75" customHeight="1" hidden="1">
      <c r="A63" s="46" t="s">
        <v>30</v>
      </c>
      <c r="B63" s="49">
        <v>6059</v>
      </c>
      <c r="C63" s="50" t="s">
        <v>28</v>
      </c>
      <c r="D63" s="51"/>
      <c r="E63" s="52"/>
      <c r="F63" s="51"/>
      <c r="G63" s="52"/>
    </row>
    <row r="64" spans="1:7" s="36" customFormat="1" ht="12.75" customHeight="1" hidden="1">
      <c r="A64" s="46" t="s">
        <v>30</v>
      </c>
      <c r="B64" s="49">
        <v>6060</v>
      </c>
      <c r="C64" s="50" t="s">
        <v>29</v>
      </c>
      <c r="D64" s="51"/>
      <c r="E64" s="52"/>
      <c r="F64" s="51"/>
      <c r="G64" s="52"/>
    </row>
    <row r="65" spans="1:7" s="36" customFormat="1" ht="12.75" customHeight="1" hidden="1">
      <c r="A65" s="46" t="s">
        <v>30</v>
      </c>
      <c r="B65" s="49">
        <v>6130</v>
      </c>
      <c r="C65" s="50" t="s">
        <v>284</v>
      </c>
      <c r="D65" s="51"/>
      <c r="E65" s="52"/>
      <c r="F65" s="51"/>
      <c r="G65" s="52"/>
    </row>
    <row r="66" spans="1:7" s="45" customFormat="1" ht="37.5" customHeight="1" hidden="1">
      <c r="A66" s="39" t="s">
        <v>30</v>
      </c>
      <c r="B66" s="40">
        <v>6210</v>
      </c>
      <c r="C66" s="41" t="s">
        <v>331</v>
      </c>
      <c r="D66" s="42"/>
      <c r="E66" s="43"/>
      <c r="F66" s="42"/>
      <c r="G66" s="43"/>
    </row>
    <row r="67" spans="1:7" s="45" customFormat="1" ht="37.5" customHeight="1" hidden="1">
      <c r="A67" s="39" t="s">
        <v>30</v>
      </c>
      <c r="B67" s="40">
        <v>6230</v>
      </c>
      <c r="C67" s="41" t="s">
        <v>307</v>
      </c>
      <c r="D67" s="42"/>
      <c r="E67" s="43"/>
      <c r="F67" s="42"/>
      <c r="G67" s="43"/>
    </row>
    <row r="68" spans="1:7" s="45" customFormat="1" ht="37.5" customHeight="1" hidden="1">
      <c r="A68" s="39" t="s">
        <v>30</v>
      </c>
      <c r="B68" s="40">
        <v>6300</v>
      </c>
      <c r="C68" s="41" t="s">
        <v>125</v>
      </c>
      <c r="D68" s="42"/>
      <c r="E68" s="43"/>
      <c r="F68" s="42"/>
      <c r="G68" s="43"/>
    </row>
    <row r="69" spans="1:7" s="45" customFormat="1" ht="37.5" customHeight="1" hidden="1">
      <c r="A69" s="39" t="s">
        <v>30</v>
      </c>
      <c r="B69" s="40">
        <v>6610</v>
      </c>
      <c r="C69" s="41" t="s">
        <v>285</v>
      </c>
      <c r="D69" s="42"/>
      <c r="E69" s="43"/>
      <c r="F69" s="42"/>
      <c r="G69" s="43"/>
    </row>
    <row r="70" spans="1:7" s="45" customFormat="1" ht="37.5" customHeight="1" hidden="1">
      <c r="A70" s="39" t="s">
        <v>30</v>
      </c>
      <c r="B70" s="40">
        <v>6620</v>
      </c>
      <c r="C70" s="41" t="s">
        <v>286</v>
      </c>
      <c r="D70" s="42"/>
      <c r="E70" s="43"/>
      <c r="F70" s="42"/>
      <c r="G70" s="43"/>
    </row>
    <row r="71" spans="1:7" s="45" customFormat="1" ht="37.5" customHeight="1" hidden="1">
      <c r="A71" s="39" t="s">
        <v>30</v>
      </c>
      <c r="B71" s="40">
        <v>6630</v>
      </c>
      <c r="C71" s="41" t="s">
        <v>287</v>
      </c>
      <c r="D71" s="42"/>
      <c r="E71" s="43"/>
      <c r="F71" s="42"/>
      <c r="G71" s="43"/>
    </row>
    <row r="72" spans="1:7" s="36" customFormat="1" ht="12.75" customHeight="1" hidden="1">
      <c r="A72" s="46" t="s">
        <v>30</v>
      </c>
      <c r="B72" s="49">
        <v>8550</v>
      </c>
      <c r="C72" s="50" t="s">
        <v>41</v>
      </c>
      <c r="D72" s="51"/>
      <c r="E72" s="52"/>
      <c r="F72" s="51"/>
      <c r="G72" s="52"/>
    </row>
    <row r="73" spans="1:7" ht="15" customHeight="1">
      <c r="A73" s="56"/>
      <c r="B73" s="56"/>
      <c r="C73" s="57" t="s">
        <v>12</v>
      </c>
      <c r="D73" s="58">
        <f>SUM(D13:D72)</f>
        <v>0</v>
      </c>
      <c r="E73" s="58">
        <f>SUM(E13:E72)</f>
        <v>0</v>
      </c>
      <c r="F73" s="58">
        <f>SUM(F13:F72)</f>
        <v>103500</v>
      </c>
      <c r="G73" s="58">
        <f>SUM(G13:G72)</f>
        <v>0</v>
      </c>
    </row>
  </sheetData>
  <sheetProtection/>
  <mergeCells count="2">
    <mergeCell ref="D10:E10"/>
    <mergeCell ref="F10:G10"/>
  </mergeCells>
  <printOptions/>
  <pageMargins left="0.75" right="0.75" top="1" bottom="1" header="0.5" footer="0.5"/>
  <pageSetup horizontalDpi="600" verticalDpi="600" orientation="portrait" paperSize="9" scale="5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G73"/>
  <sheetViews>
    <sheetView view="pageBreakPreview" zoomScaleSheetLayoutView="100" zoomScalePageLayoutView="0" workbookViewId="0" topLeftCell="A2">
      <selection activeCell="C6" sqref="C6"/>
    </sheetView>
  </sheetViews>
  <sheetFormatPr defaultColWidth="9.00390625" defaultRowHeight="12.75"/>
  <cols>
    <col min="1" max="1" width="3.875" style="60" customWidth="1"/>
    <col min="2" max="2" width="5.25390625" style="60" customWidth="1"/>
    <col min="3" max="3" width="51.375" style="60" customWidth="1"/>
    <col min="4" max="4" width="11.125" style="60" customWidth="1"/>
    <col min="5" max="5" width="10.75390625" style="60" customWidth="1"/>
    <col min="6" max="6" width="11.125" style="60" hidden="1" customWidth="1"/>
    <col min="7" max="7" width="10.75390625" style="60" hidden="1" customWidth="1"/>
    <col min="8" max="8" width="3.375" style="60" customWidth="1"/>
    <col min="9" max="9" width="2.875" style="60" customWidth="1"/>
    <col min="10" max="10" width="3.875" style="60" customWidth="1"/>
    <col min="11" max="16384" width="9.125" style="60" customWidth="1"/>
  </cols>
  <sheetData>
    <row r="1" s="26" customFormat="1" ht="12.75" hidden="1"/>
    <row r="2" s="26" customFormat="1" ht="12.75">
      <c r="D2" s="34" t="str">
        <f>'010.01008'!D2</f>
        <v>Zał. Nr 2d</v>
      </c>
    </row>
    <row r="3" spans="1:3" s="36" customFormat="1" ht="27.75" customHeight="1">
      <c r="A3" s="35" t="str">
        <f>'010.01008'!A3</f>
        <v>Plan wydatków budżetu na 2014 r.</v>
      </c>
      <c r="B3" s="35"/>
      <c r="C3" s="35"/>
    </row>
    <row r="4" spans="4:5" s="36" customFormat="1" ht="12.75">
      <c r="D4" s="37" t="s">
        <v>135</v>
      </c>
      <c r="E4" s="96">
        <f>'900.90001'!E4</f>
        <v>54</v>
      </c>
    </row>
    <row r="5" spans="3:5" s="36" customFormat="1" ht="11.25" customHeight="1" hidden="1">
      <c r="C5" s="18"/>
      <c r="E5" s="36" t="s">
        <v>16</v>
      </c>
    </row>
    <row r="7" spans="1:3" s="36" customFormat="1" ht="12.75">
      <c r="A7" s="18" t="s">
        <v>0</v>
      </c>
      <c r="B7" s="18"/>
      <c r="C7" s="36" t="s">
        <v>92</v>
      </c>
    </row>
    <row r="9" spans="1:3" s="36" customFormat="1" ht="12.75">
      <c r="A9" s="18" t="s">
        <v>1</v>
      </c>
      <c r="B9" s="18"/>
      <c r="C9" s="36" t="s">
        <v>93</v>
      </c>
    </row>
    <row r="10" spans="4:7" s="36" customFormat="1" ht="12.75">
      <c r="D10" s="339" t="s">
        <v>15</v>
      </c>
      <c r="E10" s="339"/>
      <c r="F10" s="338" t="s">
        <v>332</v>
      </c>
      <c r="G10" s="338"/>
    </row>
    <row r="11" spans="4:7" s="36" customFormat="1" ht="12.75">
      <c r="D11" s="18" t="s">
        <v>13</v>
      </c>
      <c r="E11" s="97" t="s">
        <v>14</v>
      </c>
      <c r="F11" s="36" t="s">
        <v>13</v>
      </c>
      <c r="G11" s="38" t="s">
        <v>14</v>
      </c>
    </row>
    <row r="13" spans="1:7" s="45" customFormat="1" ht="37.5" customHeight="1" hidden="1">
      <c r="A13" s="39" t="s">
        <v>30</v>
      </c>
      <c r="B13" s="40">
        <v>2310</v>
      </c>
      <c r="C13" s="41" t="s">
        <v>31</v>
      </c>
      <c r="D13" s="42"/>
      <c r="E13" s="43"/>
      <c r="F13" s="42"/>
      <c r="G13" s="43"/>
    </row>
    <row r="14" spans="1:7" s="45" customFormat="1" ht="37.5" customHeight="1" hidden="1">
      <c r="A14" s="39" t="s">
        <v>30</v>
      </c>
      <c r="B14" s="40">
        <v>2320</v>
      </c>
      <c r="C14" s="41" t="s">
        <v>278</v>
      </c>
      <c r="D14" s="42"/>
      <c r="E14" s="43"/>
      <c r="F14" s="42"/>
      <c r="G14" s="43"/>
    </row>
    <row r="15" spans="1:7" s="45" customFormat="1" ht="37.5" customHeight="1" hidden="1">
      <c r="A15" s="39" t="s">
        <v>30</v>
      </c>
      <c r="B15" s="40">
        <v>2330</v>
      </c>
      <c r="C15" s="41" t="s">
        <v>279</v>
      </c>
      <c r="D15" s="42"/>
      <c r="E15" s="43"/>
      <c r="F15" s="42"/>
      <c r="G15" s="43"/>
    </row>
    <row r="16" spans="1:7" s="45" customFormat="1" ht="12.75" customHeight="1" hidden="1">
      <c r="A16" s="46" t="s">
        <v>30</v>
      </c>
      <c r="B16" s="40">
        <v>2480</v>
      </c>
      <c r="C16" s="41" t="s">
        <v>124</v>
      </c>
      <c r="D16" s="42"/>
      <c r="E16" s="43"/>
      <c r="F16" s="42"/>
      <c r="G16" s="43"/>
    </row>
    <row r="17" spans="1:7" s="45" customFormat="1" ht="12.75" customHeight="1" hidden="1">
      <c r="A17" s="46" t="s">
        <v>30</v>
      </c>
      <c r="B17" s="40">
        <v>2560</v>
      </c>
      <c r="C17" s="41" t="s">
        <v>277</v>
      </c>
      <c r="D17" s="42"/>
      <c r="E17" s="43"/>
      <c r="F17" s="42"/>
      <c r="G17" s="43"/>
    </row>
    <row r="18" spans="1:7" s="45" customFormat="1" ht="12.75" customHeight="1" hidden="1">
      <c r="A18" s="46" t="s">
        <v>30</v>
      </c>
      <c r="B18" s="47">
        <v>2650</v>
      </c>
      <c r="C18" s="41" t="s">
        <v>35</v>
      </c>
      <c r="D18" s="42"/>
      <c r="E18" s="43"/>
      <c r="F18" s="42"/>
      <c r="G18" s="43"/>
    </row>
    <row r="19" spans="1:7" s="45" customFormat="1" ht="22.5" customHeight="1" hidden="1">
      <c r="A19" s="46" t="s">
        <v>30</v>
      </c>
      <c r="B19" s="40">
        <v>2710</v>
      </c>
      <c r="C19" s="41" t="s">
        <v>42</v>
      </c>
      <c r="D19" s="42"/>
      <c r="E19" s="43"/>
      <c r="F19" s="42"/>
      <c r="G19" s="43"/>
    </row>
    <row r="20" spans="1:7" s="45" customFormat="1" ht="25.5" customHeight="1" hidden="1">
      <c r="A20" s="39" t="s">
        <v>30</v>
      </c>
      <c r="B20" s="40">
        <v>2820</v>
      </c>
      <c r="C20" s="48" t="s">
        <v>280</v>
      </c>
      <c r="D20" s="42"/>
      <c r="E20" s="43"/>
      <c r="F20" s="42"/>
      <c r="G20" s="43"/>
    </row>
    <row r="21" spans="1:7" s="45" customFormat="1" ht="37.5" customHeight="1" hidden="1">
      <c r="A21" s="39" t="s">
        <v>30</v>
      </c>
      <c r="B21" s="40">
        <v>2830</v>
      </c>
      <c r="C21" s="48" t="s">
        <v>18</v>
      </c>
      <c r="D21" s="42"/>
      <c r="E21" s="43"/>
      <c r="F21" s="42"/>
      <c r="G21" s="43"/>
    </row>
    <row r="22" spans="1:7" s="45" customFormat="1" ht="12.75" customHeight="1" hidden="1">
      <c r="A22" s="46" t="s">
        <v>30</v>
      </c>
      <c r="B22" s="47">
        <v>2850</v>
      </c>
      <c r="C22" s="48" t="s">
        <v>33</v>
      </c>
      <c r="D22" s="42"/>
      <c r="E22" s="43"/>
      <c r="F22" s="42"/>
      <c r="G22" s="43"/>
    </row>
    <row r="23" spans="1:7" s="45" customFormat="1" ht="12.75" customHeight="1" hidden="1">
      <c r="A23" s="46" t="s">
        <v>30</v>
      </c>
      <c r="B23" s="47">
        <v>3000</v>
      </c>
      <c r="C23" s="48" t="s">
        <v>276</v>
      </c>
      <c r="D23" s="42"/>
      <c r="E23" s="43"/>
      <c r="F23" s="42"/>
      <c r="G23" s="43"/>
    </row>
    <row r="24" spans="1:7" s="36" customFormat="1" ht="12.75" customHeight="1" hidden="1">
      <c r="A24" s="46" t="s">
        <v>30</v>
      </c>
      <c r="B24" s="49">
        <v>3020</v>
      </c>
      <c r="C24" s="50" t="s">
        <v>38</v>
      </c>
      <c r="D24" s="51"/>
      <c r="E24" s="52"/>
      <c r="F24" s="51"/>
      <c r="G24" s="52"/>
    </row>
    <row r="25" spans="1:7" s="36" customFormat="1" ht="12.75" customHeight="1" hidden="1">
      <c r="A25" s="46" t="s">
        <v>30</v>
      </c>
      <c r="B25" s="49">
        <v>3030</v>
      </c>
      <c r="C25" s="50" t="s">
        <v>5</v>
      </c>
      <c r="D25" s="51"/>
      <c r="E25" s="52"/>
      <c r="F25" s="51"/>
      <c r="G25" s="52"/>
    </row>
    <row r="26" spans="1:7" s="36" customFormat="1" ht="12.75" customHeight="1" hidden="1">
      <c r="A26" s="46" t="s">
        <v>30</v>
      </c>
      <c r="B26" s="49">
        <v>3110</v>
      </c>
      <c r="C26" s="50" t="s">
        <v>4</v>
      </c>
      <c r="D26" s="51"/>
      <c r="E26" s="52"/>
      <c r="F26" s="51"/>
      <c r="G26" s="52"/>
    </row>
    <row r="27" spans="1:7" s="36" customFormat="1" ht="12.75" customHeight="1" hidden="1">
      <c r="A27" s="46" t="s">
        <v>30</v>
      </c>
      <c r="B27" s="49">
        <v>3240</v>
      </c>
      <c r="C27" s="50" t="s">
        <v>39</v>
      </c>
      <c r="D27" s="51"/>
      <c r="E27" s="52"/>
      <c r="F27" s="51"/>
      <c r="G27" s="52"/>
    </row>
    <row r="28" spans="1:7" s="36" customFormat="1" ht="12.75" customHeight="1" hidden="1">
      <c r="A28" s="46" t="s">
        <v>30</v>
      </c>
      <c r="B28" s="49">
        <v>3260</v>
      </c>
      <c r="C28" s="50" t="s">
        <v>305</v>
      </c>
      <c r="D28" s="51"/>
      <c r="E28" s="52"/>
      <c r="F28" s="51"/>
      <c r="G28" s="52"/>
    </row>
    <row r="29" spans="1:7" s="36" customFormat="1" ht="12.75" customHeight="1">
      <c r="A29" s="46" t="s">
        <v>30</v>
      </c>
      <c r="B29" s="49">
        <v>4010</v>
      </c>
      <c r="C29" s="50" t="s">
        <v>2</v>
      </c>
      <c r="D29" s="51">
        <v>79000</v>
      </c>
      <c r="E29" s="52"/>
      <c r="F29" s="51"/>
      <c r="G29" s="52"/>
    </row>
    <row r="30" spans="1:7" s="36" customFormat="1" ht="12.75" customHeight="1">
      <c r="A30" s="46" t="s">
        <v>30</v>
      </c>
      <c r="B30" s="49">
        <v>4040</v>
      </c>
      <c r="C30" s="50" t="s">
        <v>3</v>
      </c>
      <c r="D30" s="51">
        <v>6500</v>
      </c>
      <c r="E30" s="52"/>
      <c r="F30" s="51"/>
      <c r="G30" s="52"/>
    </row>
    <row r="31" spans="1:7" s="36" customFormat="1" ht="12.75" customHeight="1">
      <c r="A31" s="46" t="s">
        <v>30</v>
      </c>
      <c r="B31" s="49">
        <v>4110</v>
      </c>
      <c r="C31" s="50" t="s">
        <v>9</v>
      </c>
      <c r="D31" s="51">
        <v>20000</v>
      </c>
      <c r="E31" s="52"/>
      <c r="F31" s="51"/>
      <c r="G31" s="52"/>
    </row>
    <row r="32" spans="1:7" s="36" customFormat="1" ht="12.75" customHeight="1">
      <c r="A32" s="46" t="s">
        <v>30</v>
      </c>
      <c r="B32" s="49">
        <v>4120</v>
      </c>
      <c r="C32" s="50" t="s">
        <v>10</v>
      </c>
      <c r="D32" s="51">
        <v>4000</v>
      </c>
      <c r="E32" s="52"/>
      <c r="F32" s="51"/>
      <c r="G32" s="52"/>
    </row>
    <row r="33" spans="1:7" s="36" customFormat="1" ht="12.75" customHeight="1" hidden="1">
      <c r="A33" s="46" t="s">
        <v>30</v>
      </c>
      <c r="B33" s="49">
        <v>4130</v>
      </c>
      <c r="C33" s="50" t="s">
        <v>19</v>
      </c>
      <c r="D33" s="51"/>
      <c r="E33" s="52"/>
      <c r="F33" s="51"/>
      <c r="G33" s="52"/>
    </row>
    <row r="34" spans="1:7" s="36" customFormat="1" ht="12.75" customHeight="1" hidden="1">
      <c r="A34" s="46" t="s">
        <v>30</v>
      </c>
      <c r="B34" s="49">
        <v>4140</v>
      </c>
      <c r="C34" s="50" t="s">
        <v>32</v>
      </c>
      <c r="D34" s="51"/>
      <c r="E34" s="52"/>
      <c r="F34" s="51"/>
      <c r="G34" s="52"/>
    </row>
    <row r="35" spans="1:7" s="36" customFormat="1" ht="12.75" customHeight="1">
      <c r="A35" s="46" t="s">
        <v>30</v>
      </c>
      <c r="B35" s="49">
        <v>4170</v>
      </c>
      <c r="C35" s="50" t="s">
        <v>36</v>
      </c>
      <c r="D35" s="51">
        <v>15000</v>
      </c>
      <c r="E35" s="52"/>
      <c r="F35" s="51"/>
      <c r="G35" s="52"/>
    </row>
    <row r="36" spans="1:7" s="36" customFormat="1" ht="12.75" customHeight="1">
      <c r="A36" s="46" t="s">
        <v>30</v>
      </c>
      <c r="B36" s="49">
        <v>4210</v>
      </c>
      <c r="C36" s="50" t="s">
        <v>20</v>
      </c>
      <c r="D36" s="51">
        <v>15000</v>
      </c>
      <c r="E36" s="52"/>
      <c r="F36" s="51">
        <v>500</v>
      </c>
      <c r="G36" s="52"/>
    </row>
    <row r="37" spans="1:7" s="36" customFormat="1" ht="12.75" customHeight="1" hidden="1">
      <c r="A37" s="46" t="s">
        <v>30</v>
      </c>
      <c r="B37" s="49">
        <v>4220</v>
      </c>
      <c r="C37" s="50" t="s">
        <v>21</v>
      </c>
      <c r="D37" s="51"/>
      <c r="E37" s="52"/>
      <c r="F37" s="51"/>
      <c r="G37" s="52"/>
    </row>
    <row r="38" spans="1:7" s="36" customFormat="1" ht="12.75" customHeight="1">
      <c r="A38" s="46" t="s">
        <v>30</v>
      </c>
      <c r="B38" s="49">
        <v>4240</v>
      </c>
      <c r="C38" s="50" t="s">
        <v>22</v>
      </c>
      <c r="D38" s="51">
        <v>2000</v>
      </c>
      <c r="E38" s="52"/>
      <c r="F38" s="51"/>
      <c r="G38" s="52"/>
    </row>
    <row r="39" spans="1:7" s="36" customFormat="1" ht="12.75" customHeight="1" hidden="1">
      <c r="A39" s="46" t="s">
        <v>30</v>
      </c>
      <c r="B39" s="49">
        <v>4260</v>
      </c>
      <c r="C39" s="50" t="s">
        <v>23</v>
      </c>
      <c r="D39" s="51"/>
      <c r="E39" s="52"/>
      <c r="F39" s="51"/>
      <c r="G39" s="52"/>
    </row>
    <row r="40" spans="1:7" s="36" customFormat="1" ht="12.75" customHeight="1" hidden="1">
      <c r="A40" s="46" t="s">
        <v>30</v>
      </c>
      <c r="B40" s="49">
        <v>4270</v>
      </c>
      <c r="C40" s="50" t="s">
        <v>24</v>
      </c>
      <c r="D40" s="51"/>
      <c r="E40" s="52"/>
      <c r="F40" s="51"/>
      <c r="G40" s="52"/>
    </row>
    <row r="41" spans="1:7" s="36" customFormat="1" ht="12.75" customHeight="1" hidden="1">
      <c r="A41" s="46" t="s">
        <v>30</v>
      </c>
      <c r="B41" s="49">
        <v>4280</v>
      </c>
      <c r="C41" s="50" t="s">
        <v>281</v>
      </c>
      <c r="D41" s="51"/>
      <c r="E41" s="52"/>
      <c r="F41" s="51"/>
      <c r="G41" s="52"/>
    </row>
    <row r="42" spans="1:7" s="45" customFormat="1" ht="12.75" customHeight="1">
      <c r="A42" s="46" t="s">
        <v>30</v>
      </c>
      <c r="B42" s="49">
        <v>4300</v>
      </c>
      <c r="C42" s="53" t="s">
        <v>25</v>
      </c>
      <c r="D42" s="42">
        <v>840000</v>
      </c>
      <c r="E42" s="43"/>
      <c r="F42" s="42">
        <v>162500</v>
      </c>
      <c r="G42" s="43"/>
    </row>
    <row r="43" spans="1:7" s="45" customFormat="1" ht="12.75" customHeight="1" hidden="1">
      <c r="A43" s="46" t="s">
        <v>30</v>
      </c>
      <c r="B43" s="49">
        <v>4308</v>
      </c>
      <c r="C43" s="53" t="s">
        <v>25</v>
      </c>
      <c r="D43" s="42"/>
      <c r="E43" s="43"/>
      <c r="F43" s="42"/>
      <c r="G43" s="43"/>
    </row>
    <row r="44" spans="1:7" s="45" customFormat="1" ht="12.75" customHeight="1" hidden="1">
      <c r="A44" s="46" t="s">
        <v>30</v>
      </c>
      <c r="B44" s="49">
        <v>4309</v>
      </c>
      <c r="C44" s="53" t="s">
        <v>25</v>
      </c>
      <c r="D44" s="42"/>
      <c r="E44" s="43"/>
      <c r="F44" s="42"/>
      <c r="G44" s="43"/>
    </row>
    <row r="45" spans="1:7" s="45" customFormat="1" ht="12.75" customHeight="1" hidden="1">
      <c r="A45" s="46" t="s">
        <v>30</v>
      </c>
      <c r="B45" s="49">
        <v>4330</v>
      </c>
      <c r="C45" s="53" t="s">
        <v>37</v>
      </c>
      <c r="D45" s="42"/>
      <c r="E45" s="43"/>
      <c r="F45" s="42"/>
      <c r="G45" s="43"/>
    </row>
    <row r="46" spans="1:7" s="45" customFormat="1" ht="12.75" customHeight="1" hidden="1">
      <c r="A46" s="46" t="s">
        <v>30</v>
      </c>
      <c r="B46" s="49">
        <v>4350</v>
      </c>
      <c r="C46" s="53" t="s">
        <v>40</v>
      </c>
      <c r="D46" s="42"/>
      <c r="E46" s="43"/>
      <c r="F46" s="42"/>
      <c r="G46" s="43"/>
    </row>
    <row r="47" spans="1:7" s="45" customFormat="1" ht="12.75" customHeight="1" hidden="1">
      <c r="A47" s="46" t="s">
        <v>30</v>
      </c>
      <c r="B47" s="49">
        <v>4360</v>
      </c>
      <c r="C47" s="53" t="s">
        <v>265</v>
      </c>
      <c r="D47" s="42"/>
      <c r="E47" s="43"/>
      <c r="F47" s="42"/>
      <c r="G47" s="43"/>
    </row>
    <row r="48" spans="1:7" s="45" customFormat="1" ht="12.75" customHeight="1" hidden="1">
      <c r="A48" s="46" t="s">
        <v>30</v>
      </c>
      <c r="B48" s="49">
        <v>4370</v>
      </c>
      <c r="C48" s="53" t="s">
        <v>266</v>
      </c>
      <c r="D48" s="42"/>
      <c r="E48" s="43"/>
      <c r="F48" s="42"/>
      <c r="G48" s="43"/>
    </row>
    <row r="49" spans="1:7" s="45" customFormat="1" ht="12.75" customHeight="1" hidden="1">
      <c r="A49" s="46" t="s">
        <v>30</v>
      </c>
      <c r="B49" s="49">
        <v>4390</v>
      </c>
      <c r="C49" s="53" t="s">
        <v>267</v>
      </c>
      <c r="D49" s="42"/>
      <c r="E49" s="43"/>
      <c r="F49" s="42"/>
      <c r="G49" s="43"/>
    </row>
    <row r="50" spans="1:7" s="45" customFormat="1" ht="12.75" customHeight="1" hidden="1">
      <c r="A50" s="46" t="s">
        <v>30</v>
      </c>
      <c r="B50" s="49">
        <v>4400</v>
      </c>
      <c r="C50" s="53" t="s">
        <v>268</v>
      </c>
      <c r="D50" s="42"/>
      <c r="E50" s="43"/>
      <c r="F50" s="42"/>
      <c r="G50" s="43"/>
    </row>
    <row r="51" spans="1:7" s="36" customFormat="1" ht="12.75" customHeight="1">
      <c r="A51" s="46" t="s">
        <v>30</v>
      </c>
      <c r="B51" s="49">
        <v>4410</v>
      </c>
      <c r="C51" s="50" t="s">
        <v>6</v>
      </c>
      <c r="D51" s="51">
        <v>1000</v>
      </c>
      <c r="E51" s="52"/>
      <c r="F51" s="51"/>
      <c r="G51" s="52"/>
    </row>
    <row r="52" spans="1:7" s="36" customFormat="1" ht="12.75" customHeight="1" hidden="1">
      <c r="A52" s="46" t="s">
        <v>30</v>
      </c>
      <c r="B52" s="49">
        <v>4420</v>
      </c>
      <c r="C52" s="50" t="s">
        <v>7</v>
      </c>
      <c r="D52" s="51"/>
      <c r="E52" s="52"/>
      <c r="F52" s="51"/>
      <c r="G52" s="52"/>
    </row>
    <row r="53" spans="1:7" s="45" customFormat="1" ht="12.75" customHeight="1" hidden="1">
      <c r="A53" s="46" t="s">
        <v>30</v>
      </c>
      <c r="B53" s="49">
        <v>4430</v>
      </c>
      <c r="C53" s="53" t="s">
        <v>8</v>
      </c>
      <c r="D53" s="42"/>
      <c r="E53" s="43"/>
      <c r="F53" s="42"/>
      <c r="G53" s="43"/>
    </row>
    <row r="54" spans="1:7" s="36" customFormat="1" ht="12.75" customHeight="1">
      <c r="A54" s="46" t="s">
        <v>30</v>
      </c>
      <c r="B54" s="49">
        <v>4440</v>
      </c>
      <c r="C54" s="50" t="s">
        <v>26</v>
      </c>
      <c r="D54" s="51">
        <v>1500</v>
      </c>
      <c r="E54" s="52"/>
      <c r="F54" s="51"/>
      <c r="G54" s="52"/>
    </row>
    <row r="55" spans="1:7" s="36" customFormat="1" ht="12.75" customHeight="1" hidden="1">
      <c r="A55" s="46" t="s">
        <v>30</v>
      </c>
      <c r="B55" s="49">
        <v>4520</v>
      </c>
      <c r="C55" s="94" t="s">
        <v>306</v>
      </c>
      <c r="D55" s="51"/>
      <c r="E55" s="52"/>
      <c r="F55" s="51"/>
      <c r="G55" s="52"/>
    </row>
    <row r="56" spans="1:7" s="36" customFormat="1" ht="12.75" customHeight="1" hidden="1">
      <c r="A56" s="46" t="s">
        <v>30</v>
      </c>
      <c r="B56" s="49">
        <v>4580</v>
      </c>
      <c r="C56" s="50" t="s">
        <v>27</v>
      </c>
      <c r="D56" s="51"/>
      <c r="E56" s="52"/>
      <c r="F56" s="51"/>
      <c r="G56" s="52"/>
    </row>
    <row r="57" spans="1:7" s="36" customFormat="1" ht="12.75" customHeight="1">
      <c r="A57" s="46" t="s">
        <v>30</v>
      </c>
      <c r="B57" s="49">
        <v>4700</v>
      </c>
      <c r="C57" s="54" t="s">
        <v>269</v>
      </c>
      <c r="D57" s="51">
        <v>3000</v>
      </c>
      <c r="E57" s="52"/>
      <c r="F57" s="51"/>
      <c r="G57" s="52"/>
    </row>
    <row r="58" spans="1:7" s="45" customFormat="1" ht="24.75" customHeight="1" hidden="1">
      <c r="A58" s="39" t="s">
        <v>30</v>
      </c>
      <c r="B58" s="64">
        <v>4740</v>
      </c>
      <c r="C58" s="55" t="s">
        <v>282</v>
      </c>
      <c r="D58" s="42"/>
      <c r="E58" s="43"/>
      <c r="F58" s="42"/>
      <c r="G58" s="43"/>
    </row>
    <row r="59" spans="1:7" s="45" customFormat="1" ht="12.75" customHeight="1" hidden="1">
      <c r="A59" s="46" t="s">
        <v>30</v>
      </c>
      <c r="B59" s="49">
        <v>4750</v>
      </c>
      <c r="C59" s="55" t="s">
        <v>270</v>
      </c>
      <c r="D59" s="42"/>
      <c r="E59" s="43"/>
      <c r="F59" s="42"/>
      <c r="G59" s="43"/>
    </row>
    <row r="60" spans="1:7" s="36" customFormat="1" ht="12.75" customHeight="1" hidden="1">
      <c r="A60" s="46" t="s">
        <v>30</v>
      </c>
      <c r="B60" s="49">
        <v>4810</v>
      </c>
      <c r="C60" s="50" t="s">
        <v>11</v>
      </c>
      <c r="D60" s="51"/>
      <c r="E60" s="52"/>
      <c r="F60" s="51"/>
      <c r="G60" s="52"/>
    </row>
    <row r="61" spans="1:7" s="36" customFormat="1" ht="12.75" customHeight="1" hidden="1">
      <c r="A61" s="46" t="s">
        <v>30</v>
      </c>
      <c r="B61" s="49">
        <v>6050</v>
      </c>
      <c r="C61" s="50" t="s">
        <v>28</v>
      </c>
      <c r="D61" s="51"/>
      <c r="E61" s="52"/>
      <c r="F61" s="51"/>
      <c r="G61" s="52"/>
    </row>
    <row r="62" spans="1:7" s="36" customFormat="1" ht="12.75" customHeight="1" hidden="1">
      <c r="A62" s="46" t="s">
        <v>30</v>
      </c>
      <c r="B62" s="49">
        <v>6058</v>
      </c>
      <c r="C62" s="50" t="s">
        <v>283</v>
      </c>
      <c r="D62" s="51"/>
      <c r="E62" s="52"/>
      <c r="F62" s="51"/>
      <c r="G62" s="52"/>
    </row>
    <row r="63" spans="1:7" s="36" customFormat="1" ht="12.75" customHeight="1" hidden="1">
      <c r="A63" s="46" t="s">
        <v>30</v>
      </c>
      <c r="B63" s="49">
        <v>6059</v>
      </c>
      <c r="C63" s="50" t="s">
        <v>28</v>
      </c>
      <c r="D63" s="51"/>
      <c r="E63" s="52"/>
      <c r="F63" s="51"/>
      <c r="G63" s="52"/>
    </row>
    <row r="64" spans="1:7" s="36" customFormat="1" ht="12.75" customHeight="1" hidden="1">
      <c r="A64" s="46" t="s">
        <v>30</v>
      </c>
      <c r="B64" s="49">
        <v>6060</v>
      </c>
      <c r="C64" s="50" t="s">
        <v>29</v>
      </c>
      <c r="D64" s="51"/>
      <c r="E64" s="52"/>
      <c r="F64" s="51"/>
      <c r="G64" s="52"/>
    </row>
    <row r="65" spans="1:7" s="36" customFormat="1" ht="12.75" customHeight="1" hidden="1">
      <c r="A65" s="46" t="s">
        <v>30</v>
      </c>
      <c r="B65" s="49">
        <v>6130</v>
      </c>
      <c r="C65" s="50" t="s">
        <v>284</v>
      </c>
      <c r="D65" s="51"/>
      <c r="E65" s="52"/>
      <c r="F65" s="51"/>
      <c r="G65" s="52"/>
    </row>
    <row r="66" spans="1:7" s="45" customFormat="1" ht="37.5" customHeight="1" hidden="1">
      <c r="A66" s="39" t="s">
        <v>30</v>
      </c>
      <c r="B66" s="40">
        <v>6210</v>
      </c>
      <c r="C66" s="41" t="s">
        <v>331</v>
      </c>
      <c r="D66" s="42"/>
      <c r="E66" s="43"/>
      <c r="F66" s="42"/>
      <c r="G66" s="43"/>
    </row>
    <row r="67" spans="1:7" s="45" customFormat="1" ht="37.5" customHeight="1" hidden="1">
      <c r="A67" s="39" t="s">
        <v>30</v>
      </c>
      <c r="B67" s="40">
        <v>6230</v>
      </c>
      <c r="C67" s="41" t="s">
        <v>307</v>
      </c>
      <c r="D67" s="42"/>
      <c r="E67" s="43"/>
      <c r="F67" s="42"/>
      <c r="G67" s="43"/>
    </row>
    <row r="68" spans="1:7" s="45" customFormat="1" ht="37.5" customHeight="1" hidden="1">
      <c r="A68" s="39" t="s">
        <v>30</v>
      </c>
      <c r="B68" s="40">
        <v>6300</v>
      </c>
      <c r="C68" s="41" t="s">
        <v>125</v>
      </c>
      <c r="D68" s="42"/>
      <c r="E68" s="43"/>
      <c r="F68" s="42"/>
      <c r="G68" s="43"/>
    </row>
    <row r="69" spans="1:7" s="45" customFormat="1" ht="37.5" customHeight="1" hidden="1">
      <c r="A69" s="39" t="s">
        <v>30</v>
      </c>
      <c r="B69" s="40">
        <v>6610</v>
      </c>
      <c r="C69" s="41" t="s">
        <v>285</v>
      </c>
      <c r="D69" s="42"/>
      <c r="E69" s="43"/>
      <c r="F69" s="42"/>
      <c r="G69" s="43"/>
    </row>
    <row r="70" spans="1:7" s="45" customFormat="1" ht="37.5" customHeight="1" hidden="1">
      <c r="A70" s="39" t="s">
        <v>30</v>
      </c>
      <c r="B70" s="40">
        <v>6620</v>
      </c>
      <c r="C70" s="41" t="s">
        <v>286</v>
      </c>
      <c r="D70" s="42"/>
      <c r="E70" s="43"/>
      <c r="F70" s="42"/>
      <c r="G70" s="43"/>
    </row>
    <row r="71" spans="1:7" s="45" customFormat="1" ht="37.5" customHeight="1" hidden="1">
      <c r="A71" s="39" t="s">
        <v>30</v>
      </c>
      <c r="B71" s="40">
        <v>6630</v>
      </c>
      <c r="C71" s="41" t="s">
        <v>287</v>
      </c>
      <c r="D71" s="42"/>
      <c r="E71" s="43"/>
      <c r="F71" s="42"/>
      <c r="G71" s="43"/>
    </row>
    <row r="72" spans="1:7" s="36" customFormat="1" ht="12.75" customHeight="1" hidden="1">
      <c r="A72" s="46" t="s">
        <v>30</v>
      </c>
      <c r="B72" s="49">
        <v>8550</v>
      </c>
      <c r="C72" s="50" t="s">
        <v>41</v>
      </c>
      <c r="D72" s="51"/>
      <c r="E72" s="52"/>
      <c r="F72" s="51"/>
      <c r="G72" s="52"/>
    </row>
    <row r="73" spans="1:7" ht="15" customHeight="1">
      <c r="A73" s="56"/>
      <c r="B73" s="56"/>
      <c r="C73" s="57" t="s">
        <v>12</v>
      </c>
      <c r="D73" s="58">
        <f>SUM(D13:D72)</f>
        <v>987000</v>
      </c>
      <c r="E73" s="58">
        <f>SUM(E13:E72)</f>
        <v>0</v>
      </c>
      <c r="F73" s="58">
        <f>SUM(F13:F72)</f>
        <v>163000</v>
      </c>
      <c r="G73" s="58">
        <f>SUM(G13:G72)</f>
        <v>0</v>
      </c>
    </row>
  </sheetData>
  <sheetProtection/>
  <mergeCells count="2">
    <mergeCell ref="D10:E10"/>
    <mergeCell ref="F10:G10"/>
  </mergeCells>
  <printOptions/>
  <pageMargins left="0.75" right="0.75" top="1" bottom="1" header="0.5" footer="0.5"/>
  <pageSetup horizontalDpi="360" verticalDpi="36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74"/>
  <sheetViews>
    <sheetView view="pageBreakPreview" zoomScaleSheetLayoutView="100" zoomScalePageLayoutView="0" workbookViewId="0" topLeftCell="A2">
      <selection activeCell="K86" sqref="K86"/>
    </sheetView>
  </sheetViews>
  <sheetFormatPr defaultColWidth="9.00390625" defaultRowHeight="12.75"/>
  <cols>
    <col min="1" max="1" width="3.875" style="63" customWidth="1"/>
    <col min="2" max="2" width="5.25390625" style="63" customWidth="1"/>
    <col min="3" max="3" width="51.375" style="63" customWidth="1"/>
    <col min="4" max="4" width="11.125" style="63" customWidth="1"/>
    <col min="5" max="5" width="10.75390625" style="63" customWidth="1"/>
    <col min="6" max="6" width="11.125" style="63" hidden="1" customWidth="1"/>
    <col min="7" max="7" width="10.75390625" style="63" hidden="1" customWidth="1"/>
    <col min="8" max="8" width="3.375" style="63" customWidth="1"/>
    <col min="9" max="9" width="2.875" style="63" customWidth="1"/>
    <col min="10" max="10" width="3.875" style="63" customWidth="1"/>
    <col min="11" max="16384" width="9.125" style="63" customWidth="1"/>
  </cols>
  <sheetData>
    <row r="1" s="26" customFormat="1" ht="12.75" hidden="1"/>
    <row r="2" s="26" customFormat="1" ht="12.75">
      <c r="D2" s="34" t="str">
        <f>'010.01030'!D2</f>
        <v>Zał. Nr 2d</v>
      </c>
    </row>
    <row r="3" spans="1:3" s="36" customFormat="1" ht="27.75" customHeight="1">
      <c r="A3" s="35" t="str">
        <f>'010.01008'!A3</f>
        <v>Plan wydatków budżetu na 2014 r.</v>
      </c>
      <c r="B3" s="35"/>
      <c r="C3" s="35"/>
    </row>
    <row r="4" spans="4:5" s="36" customFormat="1" ht="12.75">
      <c r="D4" s="37" t="s">
        <v>135</v>
      </c>
      <c r="E4" s="36">
        <f>'010.01030'!E4+1</f>
        <v>4</v>
      </c>
    </row>
    <row r="5" spans="3:5" s="36" customFormat="1" ht="11.25" customHeight="1" hidden="1">
      <c r="C5" s="18"/>
      <c r="E5" s="36" t="s">
        <v>16</v>
      </c>
    </row>
    <row r="7" spans="1:3" s="36" customFormat="1" ht="12.75">
      <c r="A7" s="18" t="s">
        <v>0</v>
      </c>
      <c r="B7" s="18"/>
      <c r="C7" s="36" t="s">
        <v>17</v>
      </c>
    </row>
    <row r="9" spans="1:3" s="36" customFormat="1" ht="12.75">
      <c r="A9" s="18" t="s">
        <v>1</v>
      </c>
      <c r="B9" s="18"/>
      <c r="C9" s="36" t="s">
        <v>44</v>
      </c>
    </row>
    <row r="10" spans="4:7" s="36" customFormat="1" ht="12.75">
      <c r="D10" s="339" t="s">
        <v>15</v>
      </c>
      <c r="E10" s="339"/>
      <c r="F10" s="338" t="s">
        <v>333</v>
      </c>
      <c r="G10" s="338"/>
    </row>
    <row r="11" spans="4:7" s="36" customFormat="1" ht="12.75">
      <c r="D11" s="18" t="s">
        <v>13</v>
      </c>
      <c r="E11" s="97" t="s">
        <v>14</v>
      </c>
      <c r="F11" s="36" t="s">
        <v>13</v>
      </c>
      <c r="G11" s="38" t="s">
        <v>14</v>
      </c>
    </row>
    <row r="13" spans="1:7" s="45" customFormat="1" ht="37.5" customHeight="1" hidden="1">
      <c r="A13" s="39" t="s">
        <v>30</v>
      </c>
      <c r="B13" s="40">
        <v>2310</v>
      </c>
      <c r="C13" s="41" t="s">
        <v>31</v>
      </c>
      <c r="D13" s="42"/>
      <c r="E13" s="43"/>
      <c r="F13" s="42"/>
      <c r="G13" s="43"/>
    </row>
    <row r="14" spans="1:7" s="45" customFormat="1" ht="37.5" customHeight="1" hidden="1">
      <c r="A14" s="39" t="s">
        <v>30</v>
      </c>
      <c r="B14" s="40">
        <v>2320</v>
      </c>
      <c r="C14" s="41" t="s">
        <v>278</v>
      </c>
      <c r="D14" s="42"/>
      <c r="E14" s="43"/>
      <c r="F14" s="42"/>
      <c r="G14" s="43"/>
    </row>
    <row r="15" spans="1:7" s="45" customFormat="1" ht="37.5" customHeight="1" hidden="1">
      <c r="A15" s="39" t="s">
        <v>30</v>
      </c>
      <c r="B15" s="40">
        <v>2330</v>
      </c>
      <c r="C15" s="41" t="s">
        <v>279</v>
      </c>
      <c r="D15" s="42"/>
      <c r="E15" s="43"/>
      <c r="F15" s="42"/>
      <c r="G15" s="43"/>
    </row>
    <row r="16" spans="1:7" s="45" customFormat="1" ht="12.75" customHeight="1" hidden="1">
      <c r="A16" s="46" t="s">
        <v>30</v>
      </c>
      <c r="B16" s="40">
        <v>2480</v>
      </c>
      <c r="C16" s="41" t="s">
        <v>124</v>
      </c>
      <c r="D16" s="42"/>
      <c r="E16" s="43"/>
      <c r="F16" s="42"/>
      <c r="G16" s="43"/>
    </row>
    <row r="17" spans="1:7" s="45" customFormat="1" ht="12.75" customHeight="1" hidden="1">
      <c r="A17" s="46" t="s">
        <v>30</v>
      </c>
      <c r="B17" s="40">
        <v>2560</v>
      </c>
      <c r="C17" s="41" t="s">
        <v>277</v>
      </c>
      <c r="D17" s="42"/>
      <c r="E17" s="43"/>
      <c r="F17" s="42"/>
      <c r="G17" s="43"/>
    </row>
    <row r="18" spans="1:7" s="45" customFormat="1" ht="12.75" customHeight="1" hidden="1">
      <c r="A18" s="46" t="s">
        <v>30</v>
      </c>
      <c r="B18" s="47">
        <v>2650</v>
      </c>
      <c r="C18" s="41" t="s">
        <v>35</v>
      </c>
      <c r="D18" s="42"/>
      <c r="E18" s="43"/>
      <c r="F18" s="42"/>
      <c r="G18" s="43"/>
    </row>
    <row r="19" spans="1:7" s="45" customFormat="1" ht="22.5" customHeight="1" hidden="1">
      <c r="A19" s="46" t="s">
        <v>30</v>
      </c>
      <c r="B19" s="40">
        <v>2710</v>
      </c>
      <c r="C19" s="41" t="s">
        <v>42</v>
      </c>
      <c r="D19" s="42"/>
      <c r="E19" s="43"/>
      <c r="F19" s="42"/>
      <c r="G19" s="43"/>
    </row>
    <row r="20" spans="1:7" s="45" customFormat="1" ht="25.5" customHeight="1" hidden="1">
      <c r="A20" s="39" t="s">
        <v>30</v>
      </c>
      <c r="B20" s="40">
        <v>2820</v>
      </c>
      <c r="C20" s="48" t="s">
        <v>280</v>
      </c>
      <c r="D20" s="42"/>
      <c r="E20" s="43"/>
      <c r="F20" s="42"/>
      <c r="G20" s="43"/>
    </row>
    <row r="21" spans="1:7" s="45" customFormat="1" ht="37.5" customHeight="1" hidden="1">
      <c r="A21" s="39" t="s">
        <v>30</v>
      </c>
      <c r="B21" s="40">
        <v>2830</v>
      </c>
      <c r="C21" s="48" t="s">
        <v>18</v>
      </c>
      <c r="D21" s="42"/>
      <c r="E21" s="43"/>
      <c r="F21" s="42"/>
      <c r="G21" s="43"/>
    </row>
    <row r="22" spans="1:7" s="45" customFormat="1" ht="12.75" customHeight="1" hidden="1">
      <c r="A22" s="46" t="s">
        <v>30</v>
      </c>
      <c r="B22" s="47">
        <v>2850</v>
      </c>
      <c r="C22" s="48" t="s">
        <v>33</v>
      </c>
      <c r="D22" s="42"/>
      <c r="E22" s="43"/>
      <c r="F22" s="42"/>
      <c r="G22" s="43"/>
    </row>
    <row r="23" spans="1:7" s="45" customFormat="1" ht="12.75" customHeight="1" hidden="1">
      <c r="A23" s="46" t="s">
        <v>30</v>
      </c>
      <c r="B23" s="47">
        <v>3000</v>
      </c>
      <c r="C23" s="48" t="s">
        <v>276</v>
      </c>
      <c r="D23" s="42"/>
      <c r="E23" s="43"/>
      <c r="F23" s="42"/>
      <c r="G23" s="43"/>
    </row>
    <row r="24" spans="1:7" s="36" customFormat="1" ht="12.75" customHeight="1" hidden="1">
      <c r="A24" s="46" t="s">
        <v>30</v>
      </c>
      <c r="B24" s="49">
        <v>3020</v>
      </c>
      <c r="C24" s="50" t="s">
        <v>38</v>
      </c>
      <c r="D24" s="51"/>
      <c r="E24" s="52"/>
      <c r="F24" s="51"/>
      <c r="G24" s="52"/>
    </row>
    <row r="25" spans="1:7" s="36" customFormat="1" ht="12.75" customHeight="1" hidden="1">
      <c r="A25" s="46" t="s">
        <v>30</v>
      </c>
      <c r="B25" s="49">
        <v>3030</v>
      </c>
      <c r="C25" s="50" t="s">
        <v>5</v>
      </c>
      <c r="D25" s="51"/>
      <c r="E25" s="52"/>
      <c r="F25" s="51"/>
      <c r="G25" s="52"/>
    </row>
    <row r="26" spans="1:7" s="36" customFormat="1" ht="12.75" customHeight="1" hidden="1">
      <c r="A26" s="46" t="s">
        <v>30</v>
      </c>
      <c r="B26" s="49">
        <v>3110</v>
      </c>
      <c r="C26" s="50" t="s">
        <v>4</v>
      </c>
      <c r="D26" s="51"/>
      <c r="E26" s="52"/>
      <c r="F26" s="51"/>
      <c r="G26" s="52"/>
    </row>
    <row r="27" spans="1:7" s="36" customFormat="1" ht="12.75" customHeight="1" hidden="1">
      <c r="A27" s="46" t="s">
        <v>30</v>
      </c>
      <c r="B27" s="49">
        <v>3240</v>
      </c>
      <c r="C27" s="50" t="s">
        <v>39</v>
      </c>
      <c r="D27" s="51"/>
      <c r="E27" s="52"/>
      <c r="F27" s="51"/>
      <c r="G27" s="52"/>
    </row>
    <row r="28" spans="1:7" s="36" customFormat="1" ht="12.75" customHeight="1" hidden="1">
      <c r="A28" s="46" t="s">
        <v>30</v>
      </c>
      <c r="B28" s="49">
        <v>3260</v>
      </c>
      <c r="C28" s="50" t="s">
        <v>305</v>
      </c>
      <c r="D28" s="51"/>
      <c r="E28" s="52"/>
      <c r="F28" s="51"/>
      <c r="G28" s="52"/>
    </row>
    <row r="29" spans="1:7" s="36" customFormat="1" ht="12.75" customHeight="1" hidden="1">
      <c r="A29" s="46" t="s">
        <v>30</v>
      </c>
      <c r="B29" s="49">
        <v>4010</v>
      </c>
      <c r="C29" s="50" t="s">
        <v>2</v>
      </c>
      <c r="D29" s="51"/>
      <c r="E29" s="52"/>
      <c r="F29" s="51"/>
      <c r="G29" s="52"/>
    </row>
    <row r="30" spans="1:7" s="36" customFormat="1" ht="12.75" customHeight="1" hidden="1">
      <c r="A30" s="46" t="s">
        <v>30</v>
      </c>
      <c r="B30" s="49">
        <v>4040</v>
      </c>
      <c r="C30" s="50" t="s">
        <v>3</v>
      </c>
      <c r="D30" s="51"/>
      <c r="E30" s="52"/>
      <c r="F30" s="51"/>
      <c r="G30" s="52"/>
    </row>
    <row r="31" spans="1:7" s="36" customFormat="1" ht="12.75" customHeight="1" hidden="1">
      <c r="A31" s="46" t="s">
        <v>30</v>
      </c>
      <c r="B31" s="49">
        <v>4110</v>
      </c>
      <c r="C31" s="50" t="s">
        <v>9</v>
      </c>
      <c r="D31" s="51"/>
      <c r="E31" s="52"/>
      <c r="F31" s="51"/>
      <c r="G31" s="52"/>
    </row>
    <row r="32" spans="1:7" s="36" customFormat="1" ht="12.75" customHeight="1" hidden="1">
      <c r="A32" s="46" t="s">
        <v>30</v>
      </c>
      <c r="B32" s="49">
        <v>4120</v>
      </c>
      <c r="C32" s="50" t="s">
        <v>10</v>
      </c>
      <c r="D32" s="51"/>
      <c r="E32" s="52"/>
      <c r="F32" s="51"/>
      <c r="G32" s="52"/>
    </row>
    <row r="33" spans="1:7" s="36" customFormat="1" ht="12.75" customHeight="1" hidden="1">
      <c r="A33" s="46" t="s">
        <v>30</v>
      </c>
      <c r="B33" s="49">
        <v>4130</v>
      </c>
      <c r="C33" s="50" t="s">
        <v>19</v>
      </c>
      <c r="D33" s="51"/>
      <c r="E33" s="52"/>
      <c r="F33" s="51"/>
      <c r="G33" s="52"/>
    </row>
    <row r="34" spans="1:7" s="36" customFormat="1" ht="12.75" customHeight="1" hidden="1">
      <c r="A34" s="46" t="s">
        <v>30</v>
      </c>
      <c r="B34" s="49">
        <v>4140</v>
      </c>
      <c r="C34" s="50" t="s">
        <v>32</v>
      </c>
      <c r="D34" s="51"/>
      <c r="E34" s="52"/>
      <c r="F34" s="51"/>
      <c r="G34" s="52"/>
    </row>
    <row r="35" spans="1:7" s="36" customFormat="1" ht="12.75" customHeight="1" hidden="1">
      <c r="A35" s="46" t="s">
        <v>30</v>
      </c>
      <c r="B35" s="49">
        <v>4170</v>
      </c>
      <c r="C35" s="50" t="s">
        <v>36</v>
      </c>
      <c r="D35" s="51"/>
      <c r="E35" s="52"/>
      <c r="F35" s="51"/>
      <c r="G35" s="52"/>
    </row>
    <row r="36" spans="1:7" s="36" customFormat="1" ht="12.75" customHeight="1">
      <c r="A36" s="46" t="s">
        <v>30</v>
      </c>
      <c r="B36" s="49">
        <v>4210</v>
      </c>
      <c r="C36" s="50" t="s">
        <v>20</v>
      </c>
      <c r="D36" s="51">
        <v>500</v>
      </c>
      <c r="E36" s="52"/>
      <c r="F36" s="51">
        <v>500</v>
      </c>
      <c r="G36" s="52"/>
    </row>
    <row r="37" spans="1:7" s="36" customFormat="1" ht="12.75" customHeight="1" hidden="1">
      <c r="A37" s="46" t="s">
        <v>30</v>
      </c>
      <c r="B37" s="49">
        <v>4220</v>
      </c>
      <c r="C37" s="50" t="s">
        <v>21</v>
      </c>
      <c r="D37" s="51"/>
      <c r="E37" s="52"/>
      <c r="F37" s="51"/>
      <c r="G37" s="52"/>
    </row>
    <row r="38" spans="1:7" s="36" customFormat="1" ht="12.75" customHeight="1" hidden="1">
      <c r="A38" s="46" t="s">
        <v>30</v>
      </c>
      <c r="B38" s="49">
        <v>4240</v>
      </c>
      <c r="C38" s="50" t="s">
        <v>22</v>
      </c>
      <c r="D38" s="51"/>
      <c r="E38" s="52"/>
      <c r="F38" s="51"/>
      <c r="G38" s="52"/>
    </row>
    <row r="39" spans="1:7" s="36" customFormat="1" ht="12.75" customHeight="1" hidden="1">
      <c r="A39" s="46" t="s">
        <v>30</v>
      </c>
      <c r="B39" s="49">
        <v>4260</v>
      </c>
      <c r="C39" s="50" t="s">
        <v>23</v>
      </c>
      <c r="D39" s="51"/>
      <c r="E39" s="52"/>
      <c r="F39" s="51"/>
      <c r="G39" s="52"/>
    </row>
    <row r="40" spans="1:7" s="36" customFormat="1" ht="12.75" customHeight="1" hidden="1">
      <c r="A40" s="46" t="s">
        <v>30</v>
      </c>
      <c r="B40" s="49">
        <v>4270</v>
      </c>
      <c r="C40" s="50" t="s">
        <v>24</v>
      </c>
      <c r="D40" s="51"/>
      <c r="E40" s="52"/>
      <c r="F40" s="51"/>
      <c r="G40" s="52"/>
    </row>
    <row r="41" spans="1:7" s="36" customFormat="1" ht="12.75" customHeight="1" hidden="1">
      <c r="A41" s="46" t="s">
        <v>30</v>
      </c>
      <c r="B41" s="49">
        <v>4280</v>
      </c>
      <c r="C41" s="50" t="s">
        <v>281</v>
      </c>
      <c r="D41" s="51"/>
      <c r="E41" s="52"/>
      <c r="F41" s="51"/>
      <c r="G41" s="52"/>
    </row>
    <row r="42" spans="1:7" s="45" customFormat="1" ht="12.75" customHeight="1">
      <c r="A42" s="46" t="s">
        <v>30</v>
      </c>
      <c r="B42" s="49">
        <v>4300</v>
      </c>
      <c r="C42" s="53" t="s">
        <v>25</v>
      </c>
      <c r="D42" s="42">
        <v>1000</v>
      </c>
      <c r="E42" s="43"/>
      <c r="F42" s="42">
        <v>500</v>
      </c>
      <c r="G42" s="43"/>
    </row>
    <row r="43" spans="1:7" s="45" customFormat="1" ht="12.75" customHeight="1" hidden="1">
      <c r="A43" s="46" t="s">
        <v>30</v>
      </c>
      <c r="B43" s="49">
        <v>4308</v>
      </c>
      <c r="C43" s="53" t="s">
        <v>25</v>
      </c>
      <c r="D43" s="42"/>
      <c r="E43" s="43"/>
      <c r="F43" s="42"/>
      <c r="G43" s="43"/>
    </row>
    <row r="44" spans="1:7" s="45" customFormat="1" ht="12.75" customHeight="1" hidden="1">
      <c r="A44" s="46" t="s">
        <v>30</v>
      </c>
      <c r="B44" s="49">
        <v>4309</v>
      </c>
      <c r="C44" s="53" t="s">
        <v>25</v>
      </c>
      <c r="D44" s="42"/>
      <c r="E44" s="43"/>
      <c r="F44" s="42"/>
      <c r="G44" s="43"/>
    </row>
    <row r="45" spans="1:7" s="45" customFormat="1" ht="12.75" customHeight="1" hidden="1">
      <c r="A45" s="46" t="s">
        <v>30</v>
      </c>
      <c r="B45" s="49">
        <v>4330</v>
      </c>
      <c r="C45" s="53" t="s">
        <v>37</v>
      </c>
      <c r="D45" s="42"/>
      <c r="E45" s="43"/>
      <c r="F45" s="42"/>
      <c r="G45" s="43"/>
    </row>
    <row r="46" spans="1:7" s="45" customFormat="1" ht="12.75" customHeight="1" hidden="1">
      <c r="A46" s="46" t="s">
        <v>30</v>
      </c>
      <c r="B46" s="49">
        <v>4350</v>
      </c>
      <c r="C46" s="53" t="s">
        <v>40</v>
      </c>
      <c r="D46" s="42"/>
      <c r="E46" s="43"/>
      <c r="F46" s="42"/>
      <c r="G46" s="43"/>
    </row>
    <row r="47" spans="1:7" s="45" customFormat="1" ht="12.75" customHeight="1" hidden="1">
      <c r="A47" s="46" t="s">
        <v>30</v>
      </c>
      <c r="B47" s="49">
        <v>4360</v>
      </c>
      <c r="C47" s="53" t="s">
        <v>265</v>
      </c>
      <c r="D47" s="42"/>
      <c r="E47" s="43"/>
      <c r="F47" s="42"/>
      <c r="G47" s="43"/>
    </row>
    <row r="48" spans="1:7" s="45" customFormat="1" ht="12.75" customHeight="1" hidden="1">
      <c r="A48" s="46" t="s">
        <v>30</v>
      </c>
      <c r="B48" s="49">
        <v>4370</v>
      </c>
      <c r="C48" s="53" t="s">
        <v>266</v>
      </c>
      <c r="D48" s="42"/>
      <c r="E48" s="43"/>
      <c r="F48" s="42"/>
      <c r="G48" s="43"/>
    </row>
    <row r="49" spans="1:7" s="45" customFormat="1" ht="12.75" customHeight="1" hidden="1">
      <c r="A49" s="46" t="s">
        <v>30</v>
      </c>
      <c r="B49" s="49">
        <v>4390</v>
      </c>
      <c r="C49" s="53" t="s">
        <v>267</v>
      </c>
      <c r="D49" s="42"/>
      <c r="E49" s="43"/>
      <c r="F49" s="42"/>
      <c r="G49" s="43"/>
    </row>
    <row r="50" spans="1:7" s="45" customFormat="1" ht="12.75" customHeight="1" hidden="1">
      <c r="A50" s="46" t="s">
        <v>30</v>
      </c>
      <c r="B50" s="49">
        <v>4400</v>
      </c>
      <c r="C50" s="53" t="s">
        <v>268</v>
      </c>
      <c r="D50" s="42"/>
      <c r="E50" s="43"/>
      <c r="F50" s="42"/>
      <c r="G50" s="43"/>
    </row>
    <row r="51" spans="1:7" s="36" customFormat="1" ht="12.75" customHeight="1" hidden="1">
      <c r="A51" s="46" t="s">
        <v>30</v>
      </c>
      <c r="B51" s="49">
        <v>4410</v>
      </c>
      <c r="C51" s="50" t="s">
        <v>6</v>
      </c>
      <c r="D51" s="51"/>
      <c r="E51" s="52"/>
      <c r="F51" s="51"/>
      <c r="G51" s="52"/>
    </row>
    <row r="52" spans="1:7" s="36" customFormat="1" ht="12.75" customHeight="1" hidden="1">
      <c r="A52" s="46" t="s">
        <v>30</v>
      </c>
      <c r="B52" s="49">
        <v>4420</v>
      </c>
      <c r="C52" s="50" t="s">
        <v>7</v>
      </c>
      <c r="D52" s="51"/>
      <c r="E52" s="52"/>
      <c r="F52" s="51"/>
      <c r="G52" s="52"/>
    </row>
    <row r="53" spans="1:7" s="45" customFormat="1" ht="12.75" customHeight="1" hidden="1">
      <c r="A53" s="46" t="s">
        <v>30</v>
      </c>
      <c r="B53" s="49">
        <v>4430</v>
      </c>
      <c r="C53" s="53" t="s">
        <v>8</v>
      </c>
      <c r="D53" s="42"/>
      <c r="E53" s="43"/>
      <c r="F53" s="42"/>
      <c r="G53" s="43"/>
    </row>
    <row r="54" spans="1:7" s="36" customFormat="1" ht="12.75" customHeight="1" hidden="1">
      <c r="A54" s="46" t="s">
        <v>30</v>
      </c>
      <c r="B54" s="49">
        <v>4440</v>
      </c>
      <c r="C54" s="50" t="s">
        <v>26</v>
      </c>
      <c r="D54" s="51"/>
      <c r="E54" s="52"/>
      <c r="F54" s="51"/>
      <c r="G54" s="52"/>
    </row>
    <row r="55" spans="1:7" s="36" customFormat="1" ht="12.75" customHeight="1" hidden="1">
      <c r="A55" s="46" t="s">
        <v>30</v>
      </c>
      <c r="B55" s="49">
        <v>4520</v>
      </c>
      <c r="C55" s="94" t="s">
        <v>306</v>
      </c>
      <c r="D55" s="51"/>
      <c r="E55" s="52"/>
      <c r="F55" s="51"/>
      <c r="G55" s="52"/>
    </row>
    <row r="56" spans="1:7" s="36" customFormat="1" ht="12.75" customHeight="1" hidden="1">
      <c r="A56" s="46" t="s">
        <v>30</v>
      </c>
      <c r="B56" s="49">
        <v>4580</v>
      </c>
      <c r="C56" s="50" t="s">
        <v>27</v>
      </c>
      <c r="D56" s="51"/>
      <c r="E56" s="52"/>
      <c r="F56" s="51"/>
      <c r="G56" s="52"/>
    </row>
    <row r="57" spans="1:7" s="36" customFormat="1" ht="12.75" customHeight="1" hidden="1">
      <c r="A57" s="46" t="s">
        <v>30</v>
      </c>
      <c r="B57" s="49">
        <v>4700</v>
      </c>
      <c r="C57" s="54" t="s">
        <v>269</v>
      </c>
      <c r="D57" s="51"/>
      <c r="E57" s="52"/>
      <c r="F57" s="51"/>
      <c r="G57" s="52"/>
    </row>
    <row r="58" spans="1:7" s="45" customFormat="1" ht="24.75" customHeight="1" hidden="1">
      <c r="A58" s="39" t="s">
        <v>30</v>
      </c>
      <c r="B58" s="64">
        <v>4740</v>
      </c>
      <c r="C58" s="55" t="s">
        <v>282</v>
      </c>
      <c r="D58" s="42"/>
      <c r="E58" s="43"/>
      <c r="F58" s="42"/>
      <c r="G58" s="43"/>
    </row>
    <row r="59" spans="1:7" s="45" customFormat="1" ht="12.75" customHeight="1" hidden="1">
      <c r="A59" s="46" t="s">
        <v>30</v>
      </c>
      <c r="B59" s="49">
        <v>4750</v>
      </c>
      <c r="C59" s="55" t="s">
        <v>270</v>
      </c>
      <c r="D59" s="42"/>
      <c r="E59" s="43"/>
      <c r="F59" s="42"/>
      <c r="G59" s="43"/>
    </row>
    <row r="60" spans="1:7" s="36" customFormat="1" ht="12.75" customHeight="1" hidden="1">
      <c r="A60" s="46" t="s">
        <v>30</v>
      </c>
      <c r="B60" s="49">
        <v>4810</v>
      </c>
      <c r="C60" s="50" t="s">
        <v>11</v>
      </c>
      <c r="D60" s="51"/>
      <c r="E60" s="52"/>
      <c r="F60" s="51"/>
      <c r="G60" s="52"/>
    </row>
    <row r="61" spans="1:7" s="36" customFormat="1" ht="12.75" customHeight="1" hidden="1">
      <c r="A61" s="46" t="s">
        <v>30</v>
      </c>
      <c r="B61" s="49">
        <v>6050</v>
      </c>
      <c r="C61" s="50" t="s">
        <v>28</v>
      </c>
      <c r="D61" s="51"/>
      <c r="E61" s="52"/>
      <c r="F61" s="51"/>
      <c r="G61" s="52"/>
    </row>
    <row r="62" spans="1:7" s="36" customFormat="1" ht="12.75" customHeight="1" hidden="1">
      <c r="A62" s="46" t="s">
        <v>30</v>
      </c>
      <c r="B62" s="49">
        <v>6058</v>
      </c>
      <c r="C62" s="50" t="s">
        <v>283</v>
      </c>
      <c r="D62" s="51"/>
      <c r="E62" s="52"/>
      <c r="F62" s="51"/>
      <c r="G62" s="52"/>
    </row>
    <row r="63" spans="1:7" s="36" customFormat="1" ht="12.75" customHeight="1" hidden="1">
      <c r="A63" s="46" t="s">
        <v>30</v>
      </c>
      <c r="B63" s="49">
        <v>6059</v>
      </c>
      <c r="C63" s="50" t="s">
        <v>28</v>
      </c>
      <c r="D63" s="51"/>
      <c r="E63" s="52"/>
      <c r="F63" s="51"/>
      <c r="G63" s="52"/>
    </row>
    <row r="64" spans="1:7" s="36" customFormat="1" ht="12.75" customHeight="1" hidden="1">
      <c r="A64" s="46" t="s">
        <v>30</v>
      </c>
      <c r="B64" s="49">
        <v>6060</v>
      </c>
      <c r="C64" s="50" t="s">
        <v>29</v>
      </c>
      <c r="D64" s="51"/>
      <c r="E64" s="52"/>
      <c r="F64" s="51"/>
      <c r="G64" s="52"/>
    </row>
    <row r="65" spans="1:7" s="36" customFormat="1" ht="12.75" customHeight="1" hidden="1">
      <c r="A65" s="46" t="s">
        <v>30</v>
      </c>
      <c r="B65" s="49">
        <v>6130</v>
      </c>
      <c r="C65" s="50" t="s">
        <v>284</v>
      </c>
      <c r="D65" s="51"/>
      <c r="E65" s="52"/>
      <c r="F65" s="51"/>
      <c r="G65" s="52"/>
    </row>
    <row r="66" spans="1:7" s="45" customFormat="1" ht="37.5" customHeight="1" hidden="1">
      <c r="A66" s="39" t="s">
        <v>30</v>
      </c>
      <c r="B66" s="40">
        <v>6210</v>
      </c>
      <c r="C66" s="41" t="s">
        <v>331</v>
      </c>
      <c r="D66" s="42"/>
      <c r="E66" s="43"/>
      <c r="F66" s="42"/>
      <c r="G66" s="43"/>
    </row>
    <row r="67" spans="1:7" s="45" customFormat="1" ht="37.5" customHeight="1" hidden="1">
      <c r="A67" s="39" t="s">
        <v>30</v>
      </c>
      <c r="B67" s="40">
        <v>6230</v>
      </c>
      <c r="C67" s="41" t="s">
        <v>307</v>
      </c>
      <c r="D67" s="42"/>
      <c r="E67" s="43"/>
      <c r="F67" s="42"/>
      <c r="G67" s="43"/>
    </row>
    <row r="68" spans="1:7" s="45" customFormat="1" ht="37.5" customHeight="1" hidden="1">
      <c r="A68" s="39" t="s">
        <v>30</v>
      </c>
      <c r="B68" s="40">
        <v>6300</v>
      </c>
      <c r="C68" s="41" t="s">
        <v>125</v>
      </c>
      <c r="D68" s="42"/>
      <c r="E68" s="43"/>
      <c r="F68" s="42"/>
      <c r="G68" s="43"/>
    </row>
    <row r="69" spans="1:7" s="45" customFormat="1" ht="37.5" customHeight="1" hidden="1">
      <c r="A69" s="39" t="s">
        <v>30</v>
      </c>
      <c r="B69" s="40">
        <v>6610</v>
      </c>
      <c r="C69" s="41" t="s">
        <v>285</v>
      </c>
      <c r="D69" s="42"/>
      <c r="E69" s="43"/>
      <c r="F69" s="42"/>
      <c r="G69" s="43"/>
    </row>
    <row r="70" spans="1:7" s="45" customFormat="1" ht="37.5" customHeight="1" hidden="1">
      <c r="A70" s="39" t="s">
        <v>30</v>
      </c>
      <c r="B70" s="40">
        <v>6620</v>
      </c>
      <c r="C70" s="41" t="s">
        <v>286</v>
      </c>
      <c r="D70" s="42"/>
      <c r="E70" s="43"/>
      <c r="F70" s="42"/>
      <c r="G70" s="43"/>
    </row>
    <row r="71" spans="1:7" s="45" customFormat="1" ht="37.5" customHeight="1" hidden="1">
      <c r="A71" s="39" t="s">
        <v>30</v>
      </c>
      <c r="B71" s="40">
        <v>6630</v>
      </c>
      <c r="C71" s="41" t="s">
        <v>287</v>
      </c>
      <c r="D71" s="42"/>
      <c r="E71" s="43"/>
      <c r="F71" s="42"/>
      <c r="G71" s="43"/>
    </row>
    <row r="72" spans="1:7" s="36" customFormat="1" ht="12.75" customHeight="1" hidden="1">
      <c r="A72" s="46" t="s">
        <v>30</v>
      </c>
      <c r="B72" s="49">
        <v>8550</v>
      </c>
      <c r="C72" s="50" t="s">
        <v>41</v>
      </c>
      <c r="D72" s="51"/>
      <c r="E72" s="52"/>
      <c r="F72" s="51"/>
      <c r="G72" s="52"/>
    </row>
    <row r="73" spans="1:7" s="60" customFormat="1" ht="15" customHeight="1">
      <c r="A73" s="56"/>
      <c r="B73" s="56"/>
      <c r="C73" s="57" t="s">
        <v>12</v>
      </c>
      <c r="D73" s="58">
        <f>SUM(D13:D72)</f>
        <v>1500</v>
      </c>
      <c r="E73" s="58">
        <f>SUM(E13:E72)</f>
        <v>0</v>
      </c>
      <c r="F73" s="58">
        <f>SUM(F13:F72)</f>
        <v>1000</v>
      </c>
      <c r="G73" s="58">
        <f>SUM(G13:G72)</f>
        <v>0</v>
      </c>
    </row>
    <row r="74" spans="1:7" ht="24" customHeight="1">
      <c r="A74" s="60"/>
      <c r="B74" s="60"/>
      <c r="C74" s="62" t="s">
        <v>104</v>
      </c>
      <c r="D74" s="72">
        <f>'010.01008'!D73+'010.01009'!D73+'010.01010'!D73+'010.01030'!D73+D73</f>
        <v>276500</v>
      </c>
      <c r="E74" s="72">
        <f>'010.01008'!E73+'010.01010'!E73+'010.01030'!E73+E73</f>
        <v>0</v>
      </c>
      <c r="F74" s="72">
        <f>'010.01008'!F73+'010.01009'!F73+'010.01010'!F73+'010.01030'!F73+F73</f>
        <v>7437691</v>
      </c>
      <c r="G74" s="72">
        <f>'010.01008'!G73+'010.01010'!G73+'010.01030'!G73+G73</f>
        <v>0</v>
      </c>
    </row>
  </sheetData>
  <sheetProtection/>
  <mergeCells count="2">
    <mergeCell ref="D10:E10"/>
    <mergeCell ref="F10:G10"/>
  </mergeCells>
  <printOptions/>
  <pageMargins left="0.75" right="0.75" top="1" bottom="1" header="0.5" footer="0.5"/>
  <pageSetup horizontalDpi="360" verticalDpi="360" orientation="portrait" paperSize="9" scale="58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2:G73"/>
  <sheetViews>
    <sheetView view="pageBreakPreview" zoomScaleSheetLayoutView="100" zoomScalePageLayoutView="0" workbookViewId="0" topLeftCell="A2">
      <selection activeCell="C6" sqref="C6"/>
    </sheetView>
  </sheetViews>
  <sheetFormatPr defaultColWidth="9.00390625" defaultRowHeight="12.75"/>
  <cols>
    <col min="1" max="1" width="3.875" style="60" customWidth="1"/>
    <col min="2" max="2" width="5.25390625" style="60" customWidth="1"/>
    <col min="3" max="3" width="51.375" style="60" customWidth="1"/>
    <col min="4" max="4" width="11.125" style="60" customWidth="1"/>
    <col min="5" max="5" width="10.75390625" style="60" customWidth="1"/>
    <col min="6" max="6" width="11.125" style="60" hidden="1" customWidth="1"/>
    <col min="7" max="7" width="10.75390625" style="60" hidden="1" customWidth="1"/>
    <col min="8" max="8" width="3.375" style="60" customWidth="1"/>
    <col min="9" max="9" width="2.875" style="60" customWidth="1"/>
    <col min="10" max="10" width="3.875" style="60" customWidth="1"/>
    <col min="11" max="16384" width="9.125" style="60" customWidth="1"/>
  </cols>
  <sheetData>
    <row r="1" s="26" customFormat="1" ht="12.75" hidden="1"/>
    <row r="2" s="26" customFormat="1" ht="12.75">
      <c r="D2" s="34" t="str">
        <f>'010.01008'!D2</f>
        <v>Zał. Nr 2d</v>
      </c>
    </row>
    <row r="3" spans="1:3" s="36" customFormat="1" ht="27.75" customHeight="1">
      <c r="A3" s="35" t="str">
        <f>'010.01008'!A3</f>
        <v>Plan wydatków budżetu na 2014 r.</v>
      </c>
      <c r="B3" s="35"/>
      <c r="C3" s="35"/>
    </row>
    <row r="4" spans="4:5" s="36" customFormat="1" ht="12.75">
      <c r="D4" s="37" t="s">
        <v>135</v>
      </c>
      <c r="E4" s="18">
        <f>'900,90002'!E4+1</f>
        <v>55</v>
      </c>
    </row>
    <row r="5" spans="3:5" s="36" customFormat="1" ht="11.25" customHeight="1" hidden="1">
      <c r="C5" s="18"/>
      <c r="E5" s="36" t="s">
        <v>16</v>
      </c>
    </row>
    <row r="7" spans="1:3" s="36" customFormat="1" ht="12.75">
      <c r="A7" s="18" t="s">
        <v>0</v>
      </c>
      <c r="B7" s="18"/>
      <c r="C7" s="36" t="s">
        <v>92</v>
      </c>
    </row>
    <row r="9" spans="1:3" s="36" customFormat="1" ht="12.75">
      <c r="A9" s="18" t="s">
        <v>1</v>
      </c>
      <c r="B9" s="18"/>
      <c r="C9" s="36" t="s">
        <v>94</v>
      </c>
    </row>
    <row r="10" spans="4:7" s="36" customFormat="1" ht="12.75">
      <c r="D10" s="339" t="s">
        <v>15</v>
      </c>
      <c r="E10" s="339"/>
      <c r="F10" s="338" t="s">
        <v>332</v>
      </c>
      <c r="G10" s="338"/>
    </row>
    <row r="11" spans="4:7" s="36" customFormat="1" ht="12.75">
      <c r="D11" s="18" t="s">
        <v>13</v>
      </c>
      <c r="E11" s="97" t="s">
        <v>14</v>
      </c>
      <c r="F11" s="36" t="s">
        <v>13</v>
      </c>
      <c r="G11" s="38" t="s">
        <v>14</v>
      </c>
    </row>
    <row r="13" spans="1:7" s="45" customFormat="1" ht="37.5" customHeight="1" hidden="1">
      <c r="A13" s="39" t="s">
        <v>30</v>
      </c>
      <c r="B13" s="40">
        <v>2310</v>
      </c>
      <c r="C13" s="41" t="s">
        <v>31</v>
      </c>
      <c r="D13" s="42"/>
      <c r="E13" s="43"/>
      <c r="F13" s="42"/>
      <c r="G13" s="43"/>
    </row>
    <row r="14" spans="1:7" s="45" customFormat="1" ht="37.5" customHeight="1" hidden="1">
      <c r="A14" s="39" t="s">
        <v>30</v>
      </c>
      <c r="B14" s="40">
        <v>2320</v>
      </c>
      <c r="C14" s="41" t="s">
        <v>278</v>
      </c>
      <c r="D14" s="42"/>
      <c r="E14" s="43"/>
      <c r="F14" s="42"/>
      <c r="G14" s="43"/>
    </row>
    <row r="15" spans="1:7" s="45" customFormat="1" ht="37.5" customHeight="1" hidden="1">
      <c r="A15" s="39" t="s">
        <v>30</v>
      </c>
      <c r="B15" s="40">
        <v>2330</v>
      </c>
      <c r="C15" s="41" t="s">
        <v>279</v>
      </c>
      <c r="D15" s="42"/>
      <c r="E15" s="43"/>
      <c r="F15" s="42"/>
      <c r="G15" s="43"/>
    </row>
    <row r="16" spans="1:7" s="45" customFormat="1" ht="12.75" customHeight="1" hidden="1">
      <c r="A16" s="46" t="s">
        <v>30</v>
      </c>
      <c r="B16" s="40">
        <v>2480</v>
      </c>
      <c r="C16" s="41" t="s">
        <v>124</v>
      </c>
      <c r="D16" s="42"/>
      <c r="E16" s="43"/>
      <c r="F16" s="42"/>
      <c r="G16" s="43"/>
    </row>
    <row r="17" spans="1:7" s="45" customFormat="1" ht="12.75" customHeight="1" hidden="1">
      <c r="A17" s="46" t="s">
        <v>30</v>
      </c>
      <c r="B17" s="40">
        <v>2560</v>
      </c>
      <c r="C17" s="41" t="s">
        <v>277</v>
      </c>
      <c r="D17" s="42"/>
      <c r="E17" s="43"/>
      <c r="F17" s="42"/>
      <c r="G17" s="43"/>
    </row>
    <row r="18" spans="1:7" s="45" customFormat="1" ht="12.75" customHeight="1" hidden="1">
      <c r="A18" s="46" t="s">
        <v>30</v>
      </c>
      <c r="B18" s="47">
        <v>2650</v>
      </c>
      <c r="C18" s="41" t="s">
        <v>35</v>
      </c>
      <c r="D18" s="42"/>
      <c r="E18" s="43"/>
      <c r="F18" s="42"/>
      <c r="G18" s="43"/>
    </row>
    <row r="19" spans="1:7" s="45" customFormat="1" ht="22.5" customHeight="1" hidden="1">
      <c r="A19" s="46" t="s">
        <v>30</v>
      </c>
      <c r="B19" s="40">
        <v>2710</v>
      </c>
      <c r="C19" s="41" t="s">
        <v>42</v>
      </c>
      <c r="D19" s="42"/>
      <c r="E19" s="43"/>
      <c r="F19" s="42"/>
      <c r="G19" s="43"/>
    </row>
    <row r="20" spans="1:7" s="45" customFormat="1" ht="25.5" customHeight="1" hidden="1">
      <c r="A20" s="39" t="s">
        <v>30</v>
      </c>
      <c r="B20" s="40">
        <v>2820</v>
      </c>
      <c r="C20" s="48" t="s">
        <v>280</v>
      </c>
      <c r="D20" s="42"/>
      <c r="E20" s="43"/>
      <c r="F20" s="42"/>
      <c r="G20" s="43"/>
    </row>
    <row r="21" spans="1:7" s="45" customFormat="1" ht="37.5" customHeight="1" hidden="1">
      <c r="A21" s="39" t="s">
        <v>30</v>
      </c>
      <c r="B21" s="40">
        <v>2830</v>
      </c>
      <c r="C21" s="48" t="s">
        <v>18</v>
      </c>
      <c r="D21" s="42"/>
      <c r="E21" s="43"/>
      <c r="F21" s="42"/>
      <c r="G21" s="43"/>
    </row>
    <row r="22" spans="1:7" s="45" customFormat="1" ht="12.75" customHeight="1" hidden="1">
      <c r="A22" s="46" t="s">
        <v>30</v>
      </c>
      <c r="B22" s="47">
        <v>2850</v>
      </c>
      <c r="C22" s="48" t="s">
        <v>33</v>
      </c>
      <c r="D22" s="42"/>
      <c r="E22" s="43"/>
      <c r="F22" s="42"/>
      <c r="G22" s="43"/>
    </row>
    <row r="23" spans="1:7" s="45" customFormat="1" ht="12.75" customHeight="1" hidden="1">
      <c r="A23" s="46" t="s">
        <v>30</v>
      </c>
      <c r="B23" s="47">
        <v>3000</v>
      </c>
      <c r="C23" s="48" t="s">
        <v>276</v>
      </c>
      <c r="D23" s="42"/>
      <c r="E23" s="43"/>
      <c r="F23" s="42"/>
      <c r="G23" s="43"/>
    </row>
    <row r="24" spans="1:7" s="36" customFormat="1" ht="12.75" customHeight="1" hidden="1">
      <c r="A24" s="46" t="s">
        <v>30</v>
      </c>
      <c r="B24" s="49">
        <v>3020</v>
      </c>
      <c r="C24" s="50" t="s">
        <v>38</v>
      </c>
      <c r="D24" s="51"/>
      <c r="E24" s="52"/>
      <c r="F24" s="51"/>
      <c r="G24" s="52"/>
    </row>
    <row r="25" spans="1:7" s="36" customFormat="1" ht="12.75" customHeight="1" hidden="1">
      <c r="A25" s="46" t="s">
        <v>30</v>
      </c>
      <c r="B25" s="49">
        <v>3030</v>
      </c>
      <c r="C25" s="50" t="s">
        <v>5</v>
      </c>
      <c r="D25" s="51"/>
      <c r="E25" s="52"/>
      <c r="F25" s="51"/>
      <c r="G25" s="52"/>
    </row>
    <row r="26" spans="1:7" s="36" customFormat="1" ht="12.75" customHeight="1" hidden="1">
      <c r="A26" s="46" t="s">
        <v>30</v>
      </c>
      <c r="B26" s="49">
        <v>3110</v>
      </c>
      <c r="C26" s="50" t="s">
        <v>4</v>
      </c>
      <c r="D26" s="51"/>
      <c r="E26" s="52"/>
      <c r="F26" s="51"/>
      <c r="G26" s="52"/>
    </row>
    <row r="27" spans="1:7" s="36" customFormat="1" ht="12.75" customHeight="1" hidden="1">
      <c r="A27" s="46" t="s">
        <v>30</v>
      </c>
      <c r="B27" s="49">
        <v>3240</v>
      </c>
      <c r="C27" s="50" t="s">
        <v>39</v>
      </c>
      <c r="D27" s="51"/>
      <c r="E27" s="52"/>
      <c r="F27" s="51"/>
      <c r="G27" s="52"/>
    </row>
    <row r="28" spans="1:7" s="36" customFormat="1" ht="12.75" customHeight="1" hidden="1">
      <c r="A28" s="46" t="s">
        <v>30</v>
      </c>
      <c r="B28" s="49">
        <v>3260</v>
      </c>
      <c r="C28" s="50" t="s">
        <v>305</v>
      </c>
      <c r="D28" s="51"/>
      <c r="E28" s="52"/>
      <c r="F28" s="51"/>
      <c r="G28" s="52"/>
    </row>
    <row r="29" spans="1:7" s="36" customFormat="1" ht="12.75" customHeight="1" hidden="1">
      <c r="A29" s="46" t="s">
        <v>30</v>
      </c>
      <c r="B29" s="49">
        <v>4010</v>
      </c>
      <c r="C29" s="50" t="s">
        <v>2</v>
      </c>
      <c r="D29" s="51"/>
      <c r="E29" s="52"/>
      <c r="F29" s="51"/>
      <c r="G29" s="52"/>
    </row>
    <row r="30" spans="1:7" s="36" customFormat="1" ht="12.75" customHeight="1" hidden="1">
      <c r="A30" s="46" t="s">
        <v>30</v>
      </c>
      <c r="B30" s="49">
        <v>4040</v>
      </c>
      <c r="C30" s="50" t="s">
        <v>3</v>
      </c>
      <c r="D30" s="51"/>
      <c r="E30" s="52"/>
      <c r="F30" s="51"/>
      <c r="G30" s="52"/>
    </row>
    <row r="31" spans="1:7" s="36" customFormat="1" ht="12.75" customHeight="1" hidden="1">
      <c r="A31" s="46" t="s">
        <v>30</v>
      </c>
      <c r="B31" s="49">
        <v>4110</v>
      </c>
      <c r="C31" s="50" t="s">
        <v>9</v>
      </c>
      <c r="D31" s="51"/>
      <c r="E31" s="52"/>
      <c r="F31" s="51"/>
      <c r="G31" s="52"/>
    </row>
    <row r="32" spans="1:7" s="36" customFormat="1" ht="12.75" customHeight="1" hidden="1">
      <c r="A32" s="46" t="s">
        <v>30</v>
      </c>
      <c r="B32" s="49">
        <v>4120</v>
      </c>
      <c r="C32" s="50" t="s">
        <v>10</v>
      </c>
      <c r="D32" s="51"/>
      <c r="E32" s="52"/>
      <c r="F32" s="51"/>
      <c r="G32" s="52"/>
    </row>
    <row r="33" spans="1:7" s="36" customFormat="1" ht="12.75" customHeight="1" hidden="1">
      <c r="A33" s="46" t="s">
        <v>30</v>
      </c>
      <c r="B33" s="49">
        <v>4130</v>
      </c>
      <c r="C33" s="50" t="s">
        <v>19</v>
      </c>
      <c r="D33" s="51"/>
      <c r="E33" s="52"/>
      <c r="F33" s="51"/>
      <c r="G33" s="52"/>
    </row>
    <row r="34" spans="1:7" s="36" customFormat="1" ht="12.75" customHeight="1" hidden="1">
      <c r="A34" s="46" t="s">
        <v>30</v>
      </c>
      <c r="B34" s="49">
        <v>4140</v>
      </c>
      <c r="C34" s="50" t="s">
        <v>32</v>
      </c>
      <c r="D34" s="51"/>
      <c r="E34" s="52"/>
      <c r="F34" s="51"/>
      <c r="G34" s="52"/>
    </row>
    <row r="35" spans="1:7" s="36" customFormat="1" ht="12.75" customHeight="1" hidden="1">
      <c r="A35" s="46" t="s">
        <v>30</v>
      </c>
      <c r="B35" s="49">
        <v>4170</v>
      </c>
      <c r="C35" s="50" t="s">
        <v>36</v>
      </c>
      <c r="D35" s="51"/>
      <c r="E35" s="52"/>
      <c r="F35" s="51"/>
      <c r="G35" s="52"/>
    </row>
    <row r="36" spans="1:7" s="36" customFormat="1" ht="12.75" customHeight="1">
      <c r="A36" s="46" t="s">
        <v>30</v>
      </c>
      <c r="B36" s="49">
        <v>4210</v>
      </c>
      <c r="C36" s="50" t="s">
        <v>20</v>
      </c>
      <c r="D36" s="51">
        <v>1000</v>
      </c>
      <c r="E36" s="52"/>
      <c r="F36" s="51">
        <v>500</v>
      </c>
      <c r="G36" s="52"/>
    </row>
    <row r="37" spans="1:7" s="36" customFormat="1" ht="12.75" customHeight="1" hidden="1">
      <c r="A37" s="46" t="s">
        <v>30</v>
      </c>
      <c r="B37" s="49">
        <v>4220</v>
      </c>
      <c r="C37" s="50" t="s">
        <v>21</v>
      </c>
      <c r="D37" s="51"/>
      <c r="E37" s="52"/>
      <c r="F37" s="51"/>
      <c r="G37" s="52"/>
    </row>
    <row r="38" spans="1:7" s="36" customFormat="1" ht="12.75" customHeight="1" hidden="1">
      <c r="A38" s="46" t="s">
        <v>30</v>
      </c>
      <c r="B38" s="49">
        <v>4240</v>
      </c>
      <c r="C38" s="50" t="s">
        <v>22</v>
      </c>
      <c r="D38" s="51"/>
      <c r="E38" s="52"/>
      <c r="F38" s="51"/>
      <c r="G38" s="52"/>
    </row>
    <row r="39" spans="1:7" s="36" customFormat="1" ht="12.75" customHeight="1" hidden="1">
      <c r="A39" s="46" t="s">
        <v>30</v>
      </c>
      <c r="B39" s="49">
        <v>4260</v>
      </c>
      <c r="C39" s="50" t="s">
        <v>23</v>
      </c>
      <c r="D39" s="51"/>
      <c r="E39" s="52"/>
      <c r="F39" s="51"/>
      <c r="G39" s="52"/>
    </row>
    <row r="40" spans="1:7" s="36" customFormat="1" ht="12.75" customHeight="1" hidden="1">
      <c r="A40" s="46" t="s">
        <v>30</v>
      </c>
      <c r="B40" s="49">
        <v>4270</v>
      </c>
      <c r="C40" s="50" t="s">
        <v>24</v>
      </c>
      <c r="D40" s="51"/>
      <c r="E40" s="52"/>
      <c r="F40" s="51"/>
      <c r="G40" s="52"/>
    </row>
    <row r="41" spans="1:7" s="36" customFormat="1" ht="12.75" customHeight="1" hidden="1">
      <c r="A41" s="46" t="s">
        <v>30</v>
      </c>
      <c r="B41" s="49">
        <v>4280</v>
      </c>
      <c r="C41" s="50" t="s">
        <v>281</v>
      </c>
      <c r="D41" s="51"/>
      <c r="E41" s="52"/>
      <c r="F41" s="51"/>
      <c r="G41" s="52"/>
    </row>
    <row r="42" spans="1:7" s="45" customFormat="1" ht="12.75" customHeight="1">
      <c r="A42" s="46" t="s">
        <v>30</v>
      </c>
      <c r="B42" s="49">
        <v>4300</v>
      </c>
      <c r="C42" s="53" t="s">
        <v>25</v>
      </c>
      <c r="D42" s="332">
        <v>146000</v>
      </c>
      <c r="E42" s="43"/>
      <c r="F42" s="42">
        <v>85000</v>
      </c>
      <c r="G42" s="43"/>
    </row>
    <row r="43" spans="1:7" s="45" customFormat="1" ht="12.75" customHeight="1" hidden="1">
      <c r="A43" s="46" t="s">
        <v>30</v>
      </c>
      <c r="B43" s="49">
        <v>4308</v>
      </c>
      <c r="C43" s="53" t="s">
        <v>25</v>
      </c>
      <c r="D43" s="42"/>
      <c r="E43" s="43"/>
      <c r="F43" s="42"/>
      <c r="G43" s="43"/>
    </row>
    <row r="44" spans="1:7" s="45" customFormat="1" ht="12.75" customHeight="1" hidden="1">
      <c r="A44" s="46" t="s">
        <v>30</v>
      </c>
      <c r="B44" s="49">
        <v>4309</v>
      </c>
      <c r="C44" s="53" t="s">
        <v>25</v>
      </c>
      <c r="D44" s="42"/>
      <c r="E44" s="43"/>
      <c r="F44" s="42"/>
      <c r="G44" s="43"/>
    </row>
    <row r="45" spans="1:7" s="45" customFormat="1" ht="12.75" customHeight="1" hidden="1">
      <c r="A45" s="46" t="s">
        <v>30</v>
      </c>
      <c r="B45" s="49">
        <v>4330</v>
      </c>
      <c r="C45" s="53" t="s">
        <v>37</v>
      </c>
      <c r="D45" s="42"/>
      <c r="E45" s="43"/>
      <c r="F45" s="42"/>
      <c r="G45" s="43"/>
    </row>
    <row r="46" spans="1:7" s="45" customFormat="1" ht="12.75" customHeight="1" hidden="1">
      <c r="A46" s="46" t="s">
        <v>30</v>
      </c>
      <c r="B46" s="49">
        <v>4350</v>
      </c>
      <c r="C46" s="53" t="s">
        <v>40</v>
      </c>
      <c r="D46" s="42"/>
      <c r="E46" s="43"/>
      <c r="F46" s="42"/>
      <c r="G46" s="43"/>
    </row>
    <row r="47" spans="1:7" s="45" customFormat="1" ht="12.75" customHeight="1" hidden="1">
      <c r="A47" s="46" t="s">
        <v>30</v>
      </c>
      <c r="B47" s="49">
        <v>4360</v>
      </c>
      <c r="C47" s="53" t="s">
        <v>265</v>
      </c>
      <c r="D47" s="42"/>
      <c r="E47" s="43"/>
      <c r="F47" s="42"/>
      <c r="G47" s="43"/>
    </row>
    <row r="48" spans="1:7" s="45" customFormat="1" ht="12.75" customHeight="1" hidden="1">
      <c r="A48" s="46" t="s">
        <v>30</v>
      </c>
      <c r="B48" s="49">
        <v>4370</v>
      </c>
      <c r="C48" s="53" t="s">
        <v>266</v>
      </c>
      <c r="D48" s="42"/>
      <c r="E48" s="43"/>
      <c r="F48" s="42"/>
      <c r="G48" s="43"/>
    </row>
    <row r="49" spans="1:7" s="45" customFormat="1" ht="12.75" customHeight="1" hidden="1">
      <c r="A49" s="46" t="s">
        <v>30</v>
      </c>
      <c r="B49" s="49">
        <v>4390</v>
      </c>
      <c r="C49" s="53" t="s">
        <v>267</v>
      </c>
      <c r="D49" s="42"/>
      <c r="E49" s="43"/>
      <c r="F49" s="42"/>
      <c r="G49" s="43"/>
    </row>
    <row r="50" spans="1:7" s="45" customFormat="1" ht="12.75" customHeight="1" hidden="1">
      <c r="A50" s="46" t="s">
        <v>30</v>
      </c>
      <c r="B50" s="49">
        <v>4400</v>
      </c>
      <c r="C50" s="53" t="s">
        <v>268</v>
      </c>
      <c r="D50" s="42"/>
      <c r="E50" s="43"/>
      <c r="F50" s="42"/>
      <c r="G50" s="43"/>
    </row>
    <row r="51" spans="1:7" s="36" customFormat="1" ht="12.75" customHeight="1" hidden="1">
      <c r="A51" s="46" t="s">
        <v>30</v>
      </c>
      <c r="B51" s="49">
        <v>4410</v>
      </c>
      <c r="C51" s="50" t="s">
        <v>6</v>
      </c>
      <c r="D51" s="51"/>
      <c r="E51" s="52"/>
      <c r="F51" s="51"/>
      <c r="G51" s="52"/>
    </row>
    <row r="52" spans="1:7" s="36" customFormat="1" ht="12.75" customHeight="1" hidden="1">
      <c r="A52" s="46" t="s">
        <v>30</v>
      </c>
      <c r="B52" s="49">
        <v>4420</v>
      </c>
      <c r="C52" s="50" t="s">
        <v>7</v>
      </c>
      <c r="D52" s="51"/>
      <c r="E52" s="52"/>
      <c r="F52" s="51"/>
      <c r="G52" s="52"/>
    </row>
    <row r="53" spans="1:7" s="45" customFormat="1" ht="12.75" customHeight="1" hidden="1">
      <c r="A53" s="46" t="s">
        <v>30</v>
      </c>
      <c r="B53" s="49">
        <v>4430</v>
      </c>
      <c r="C53" s="53" t="s">
        <v>8</v>
      </c>
      <c r="D53" s="42"/>
      <c r="E53" s="43"/>
      <c r="F53" s="42"/>
      <c r="G53" s="43"/>
    </row>
    <row r="54" spans="1:7" s="36" customFormat="1" ht="12.75" customHeight="1" hidden="1">
      <c r="A54" s="46" t="s">
        <v>30</v>
      </c>
      <c r="B54" s="49">
        <v>4440</v>
      </c>
      <c r="C54" s="50" t="s">
        <v>26</v>
      </c>
      <c r="D54" s="51"/>
      <c r="E54" s="52"/>
      <c r="F54" s="51"/>
      <c r="G54" s="52"/>
    </row>
    <row r="55" spans="1:7" s="36" customFormat="1" ht="12.75" customHeight="1" hidden="1">
      <c r="A55" s="46" t="s">
        <v>30</v>
      </c>
      <c r="B55" s="49">
        <v>4520</v>
      </c>
      <c r="C55" s="94" t="s">
        <v>306</v>
      </c>
      <c r="D55" s="51"/>
      <c r="E55" s="52"/>
      <c r="F55" s="51"/>
      <c r="G55" s="52"/>
    </row>
    <row r="56" spans="1:7" s="36" customFormat="1" ht="12.75" customHeight="1" hidden="1">
      <c r="A56" s="46" t="s">
        <v>30</v>
      </c>
      <c r="B56" s="49">
        <v>4580</v>
      </c>
      <c r="C56" s="50" t="s">
        <v>27</v>
      </c>
      <c r="D56" s="51"/>
      <c r="E56" s="52"/>
      <c r="F56" s="51"/>
      <c r="G56" s="52"/>
    </row>
    <row r="57" spans="1:7" s="36" customFormat="1" ht="12.75" customHeight="1" hidden="1">
      <c r="A57" s="46" t="s">
        <v>30</v>
      </c>
      <c r="B57" s="49">
        <v>4700</v>
      </c>
      <c r="C57" s="54" t="s">
        <v>269</v>
      </c>
      <c r="D57" s="51"/>
      <c r="E57" s="52"/>
      <c r="F57" s="51"/>
      <c r="G57" s="52"/>
    </row>
    <row r="58" spans="1:7" s="45" customFormat="1" ht="24.75" customHeight="1" hidden="1">
      <c r="A58" s="39" t="s">
        <v>30</v>
      </c>
      <c r="B58" s="64">
        <v>4740</v>
      </c>
      <c r="C58" s="55" t="s">
        <v>282</v>
      </c>
      <c r="D58" s="42"/>
      <c r="E58" s="43"/>
      <c r="F58" s="42"/>
      <c r="G58" s="43"/>
    </row>
    <row r="59" spans="1:7" s="45" customFormat="1" ht="12.75" customHeight="1" hidden="1">
      <c r="A59" s="46" t="s">
        <v>30</v>
      </c>
      <c r="B59" s="49">
        <v>4750</v>
      </c>
      <c r="C59" s="55" t="s">
        <v>270</v>
      </c>
      <c r="D59" s="42"/>
      <c r="E59" s="43"/>
      <c r="F59" s="42"/>
      <c r="G59" s="43"/>
    </row>
    <row r="60" spans="1:7" s="36" customFormat="1" ht="12.75" customHeight="1" hidden="1">
      <c r="A60" s="46" t="s">
        <v>30</v>
      </c>
      <c r="B60" s="49">
        <v>4810</v>
      </c>
      <c r="C60" s="50" t="s">
        <v>11</v>
      </c>
      <c r="D60" s="51"/>
      <c r="E60" s="52"/>
      <c r="F60" s="51"/>
      <c r="G60" s="52"/>
    </row>
    <row r="61" spans="1:7" s="36" customFormat="1" ht="12.75" customHeight="1" hidden="1">
      <c r="A61" s="46" t="s">
        <v>30</v>
      </c>
      <c r="B61" s="49">
        <v>6050</v>
      </c>
      <c r="C61" s="50" t="s">
        <v>28</v>
      </c>
      <c r="D61" s="51"/>
      <c r="E61" s="52"/>
      <c r="F61" s="51"/>
      <c r="G61" s="52"/>
    </row>
    <row r="62" spans="1:7" s="36" customFormat="1" ht="12.75" customHeight="1" hidden="1">
      <c r="A62" s="46" t="s">
        <v>30</v>
      </c>
      <c r="B62" s="49">
        <v>6058</v>
      </c>
      <c r="C62" s="50" t="s">
        <v>283</v>
      </c>
      <c r="D62" s="51"/>
      <c r="E62" s="52"/>
      <c r="F62" s="51"/>
      <c r="G62" s="52"/>
    </row>
    <row r="63" spans="1:7" s="36" customFormat="1" ht="12.75" customHeight="1" hidden="1">
      <c r="A63" s="46" t="s">
        <v>30</v>
      </c>
      <c r="B63" s="49">
        <v>6059</v>
      </c>
      <c r="C63" s="50" t="s">
        <v>28</v>
      </c>
      <c r="D63" s="51"/>
      <c r="E63" s="52"/>
      <c r="F63" s="51"/>
      <c r="G63" s="52"/>
    </row>
    <row r="64" spans="1:7" s="36" customFormat="1" ht="12.75" customHeight="1" hidden="1">
      <c r="A64" s="46" t="s">
        <v>30</v>
      </c>
      <c r="B64" s="49">
        <v>6060</v>
      </c>
      <c r="C64" s="50" t="s">
        <v>29</v>
      </c>
      <c r="D64" s="51"/>
      <c r="E64" s="52"/>
      <c r="F64" s="51"/>
      <c r="G64" s="52"/>
    </row>
    <row r="65" spans="1:7" s="36" customFormat="1" ht="12.75" customHeight="1" hidden="1">
      <c r="A65" s="46" t="s">
        <v>30</v>
      </c>
      <c r="B65" s="49">
        <v>6130</v>
      </c>
      <c r="C65" s="50" t="s">
        <v>284</v>
      </c>
      <c r="D65" s="51"/>
      <c r="E65" s="52"/>
      <c r="F65" s="51"/>
      <c r="G65" s="52"/>
    </row>
    <row r="66" spans="1:7" s="45" customFormat="1" ht="37.5" customHeight="1" hidden="1">
      <c r="A66" s="39" t="s">
        <v>30</v>
      </c>
      <c r="B66" s="40">
        <v>6210</v>
      </c>
      <c r="C66" s="41" t="s">
        <v>331</v>
      </c>
      <c r="D66" s="42"/>
      <c r="E66" s="43"/>
      <c r="F66" s="42"/>
      <c r="G66" s="43"/>
    </row>
    <row r="67" spans="1:7" s="45" customFormat="1" ht="37.5" customHeight="1" hidden="1">
      <c r="A67" s="39" t="s">
        <v>30</v>
      </c>
      <c r="B67" s="40">
        <v>6230</v>
      </c>
      <c r="C67" s="41" t="s">
        <v>307</v>
      </c>
      <c r="D67" s="42"/>
      <c r="E67" s="43"/>
      <c r="F67" s="42"/>
      <c r="G67" s="43"/>
    </row>
    <row r="68" spans="1:7" s="45" customFormat="1" ht="37.5" customHeight="1" hidden="1">
      <c r="A68" s="39" t="s">
        <v>30</v>
      </c>
      <c r="B68" s="40">
        <v>6300</v>
      </c>
      <c r="C68" s="41" t="s">
        <v>125</v>
      </c>
      <c r="D68" s="42"/>
      <c r="E68" s="43"/>
      <c r="F68" s="42"/>
      <c r="G68" s="43"/>
    </row>
    <row r="69" spans="1:7" s="45" customFormat="1" ht="37.5" customHeight="1" hidden="1">
      <c r="A69" s="39" t="s">
        <v>30</v>
      </c>
      <c r="B69" s="40">
        <v>6610</v>
      </c>
      <c r="C69" s="41" t="s">
        <v>285</v>
      </c>
      <c r="D69" s="42"/>
      <c r="E69" s="43"/>
      <c r="F69" s="42"/>
      <c r="G69" s="43"/>
    </row>
    <row r="70" spans="1:7" s="45" customFormat="1" ht="37.5" customHeight="1" hidden="1">
      <c r="A70" s="39" t="s">
        <v>30</v>
      </c>
      <c r="B70" s="40">
        <v>6620</v>
      </c>
      <c r="C70" s="41" t="s">
        <v>286</v>
      </c>
      <c r="D70" s="42"/>
      <c r="E70" s="43"/>
      <c r="F70" s="42"/>
      <c r="G70" s="43"/>
    </row>
    <row r="71" spans="1:7" s="45" customFormat="1" ht="37.5" customHeight="1" hidden="1">
      <c r="A71" s="39" t="s">
        <v>30</v>
      </c>
      <c r="B71" s="40">
        <v>6630</v>
      </c>
      <c r="C71" s="41" t="s">
        <v>287</v>
      </c>
      <c r="D71" s="42"/>
      <c r="E71" s="43"/>
      <c r="F71" s="42"/>
      <c r="G71" s="43"/>
    </row>
    <row r="72" spans="1:7" s="36" customFormat="1" ht="12.75" customHeight="1" hidden="1">
      <c r="A72" s="46" t="s">
        <v>30</v>
      </c>
      <c r="B72" s="49">
        <v>8550</v>
      </c>
      <c r="C72" s="50" t="s">
        <v>41</v>
      </c>
      <c r="D72" s="51"/>
      <c r="E72" s="52"/>
      <c r="F72" s="51"/>
      <c r="G72" s="52"/>
    </row>
    <row r="73" spans="1:7" ht="15" customHeight="1">
      <c r="A73" s="56"/>
      <c r="B73" s="56"/>
      <c r="C73" s="57" t="s">
        <v>12</v>
      </c>
      <c r="D73" s="58">
        <f>SUM(D13:D72)</f>
        <v>147000</v>
      </c>
      <c r="E73" s="58">
        <f>SUM(E13:E72)</f>
        <v>0</v>
      </c>
      <c r="F73" s="58">
        <f>SUM(F13:F72)</f>
        <v>85500</v>
      </c>
      <c r="G73" s="58">
        <f>SUM(G13:G72)</f>
        <v>0</v>
      </c>
    </row>
  </sheetData>
  <sheetProtection/>
  <mergeCells count="2">
    <mergeCell ref="D10:E10"/>
    <mergeCell ref="F10:G10"/>
  </mergeCells>
  <printOptions/>
  <pageMargins left="0.75" right="0.75" top="1" bottom="1" header="0.5" footer="0.5"/>
  <pageSetup horizontalDpi="360" verticalDpi="360" orientation="portrait" paperSize="9" scale="5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2:G73"/>
  <sheetViews>
    <sheetView view="pageBreakPreview" zoomScaleSheetLayoutView="100" zoomScalePageLayoutView="0" workbookViewId="0" topLeftCell="A2">
      <selection activeCell="C6" sqref="C6"/>
    </sheetView>
  </sheetViews>
  <sheetFormatPr defaultColWidth="9.00390625" defaultRowHeight="12.75"/>
  <cols>
    <col min="1" max="1" width="3.875" style="60" customWidth="1"/>
    <col min="2" max="2" width="5.25390625" style="60" customWidth="1"/>
    <col min="3" max="3" width="51.375" style="60" customWidth="1"/>
    <col min="4" max="4" width="11.125" style="60" customWidth="1"/>
    <col min="5" max="5" width="10.75390625" style="60" customWidth="1"/>
    <col min="6" max="6" width="11.125" style="60" hidden="1" customWidth="1"/>
    <col min="7" max="7" width="10.75390625" style="60" hidden="1" customWidth="1"/>
    <col min="8" max="8" width="3.375" style="60" customWidth="1"/>
    <col min="9" max="9" width="2.875" style="60" customWidth="1"/>
    <col min="10" max="10" width="3.875" style="60" customWidth="1"/>
    <col min="11" max="16384" width="9.125" style="60" customWidth="1"/>
  </cols>
  <sheetData>
    <row r="1" s="26" customFormat="1" ht="12.75" hidden="1"/>
    <row r="2" s="26" customFormat="1" ht="12.75">
      <c r="D2" s="34" t="str">
        <f>'010.01008'!D2</f>
        <v>Zał. Nr 2d</v>
      </c>
    </row>
    <row r="3" spans="1:3" s="36" customFormat="1" ht="27.75" customHeight="1">
      <c r="A3" s="35" t="str">
        <f>'010.01008'!A3</f>
        <v>Plan wydatków budżetu na 2014 r.</v>
      </c>
      <c r="B3" s="35"/>
      <c r="C3" s="35"/>
    </row>
    <row r="4" spans="4:5" s="36" customFormat="1" ht="12.75">
      <c r="D4" s="37" t="s">
        <v>135</v>
      </c>
      <c r="E4" s="18">
        <f>'900,90003'!E4+1</f>
        <v>56</v>
      </c>
    </row>
    <row r="5" spans="3:5" s="36" customFormat="1" ht="11.25" customHeight="1" hidden="1">
      <c r="C5" s="18"/>
      <c r="E5" s="36" t="s">
        <v>16</v>
      </c>
    </row>
    <row r="7" spans="1:3" s="36" customFormat="1" ht="12.75">
      <c r="A7" s="18" t="s">
        <v>0</v>
      </c>
      <c r="B7" s="18"/>
      <c r="C7" s="36" t="s">
        <v>92</v>
      </c>
    </row>
    <row r="9" spans="1:3" s="36" customFormat="1" ht="12.75">
      <c r="A9" s="18" t="s">
        <v>1</v>
      </c>
      <c r="B9" s="18"/>
      <c r="C9" s="36" t="s">
        <v>95</v>
      </c>
    </row>
    <row r="10" spans="4:7" s="36" customFormat="1" ht="12.75">
      <c r="D10" s="339" t="s">
        <v>15</v>
      </c>
      <c r="E10" s="339"/>
      <c r="F10" s="338" t="s">
        <v>332</v>
      </c>
      <c r="G10" s="338"/>
    </row>
    <row r="11" spans="4:7" s="36" customFormat="1" ht="12.75">
      <c r="D11" s="18" t="s">
        <v>13</v>
      </c>
      <c r="E11" s="97" t="s">
        <v>14</v>
      </c>
      <c r="F11" s="36" t="s">
        <v>13</v>
      </c>
      <c r="G11" s="38" t="s">
        <v>14</v>
      </c>
    </row>
    <row r="13" spans="1:7" s="45" customFormat="1" ht="37.5" customHeight="1" hidden="1">
      <c r="A13" s="39" t="s">
        <v>30</v>
      </c>
      <c r="B13" s="40">
        <v>2310</v>
      </c>
      <c r="C13" s="41" t="s">
        <v>31</v>
      </c>
      <c r="D13" s="42"/>
      <c r="E13" s="43"/>
      <c r="F13" s="42"/>
      <c r="G13" s="43"/>
    </row>
    <row r="14" spans="1:7" s="45" customFormat="1" ht="37.5" customHeight="1" hidden="1">
      <c r="A14" s="39" t="s">
        <v>30</v>
      </c>
      <c r="B14" s="40">
        <v>2320</v>
      </c>
      <c r="C14" s="41" t="s">
        <v>278</v>
      </c>
      <c r="D14" s="42"/>
      <c r="E14" s="43"/>
      <c r="F14" s="42"/>
      <c r="G14" s="43"/>
    </row>
    <row r="15" spans="1:7" s="45" customFormat="1" ht="37.5" customHeight="1" hidden="1">
      <c r="A15" s="39" t="s">
        <v>30</v>
      </c>
      <c r="B15" s="40">
        <v>2330</v>
      </c>
      <c r="C15" s="41" t="s">
        <v>279</v>
      </c>
      <c r="D15" s="42"/>
      <c r="E15" s="43"/>
      <c r="F15" s="42"/>
      <c r="G15" s="43"/>
    </row>
    <row r="16" spans="1:7" s="45" customFormat="1" ht="12.75" customHeight="1" hidden="1">
      <c r="A16" s="46" t="s">
        <v>30</v>
      </c>
      <c r="B16" s="40">
        <v>2480</v>
      </c>
      <c r="C16" s="41" t="s">
        <v>124</v>
      </c>
      <c r="D16" s="42"/>
      <c r="E16" s="43"/>
      <c r="F16" s="42"/>
      <c r="G16" s="43"/>
    </row>
    <row r="17" spans="1:7" s="45" customFormat="1" ht="12.75" customHeight="1" hidden="1">
      <c r="A17" s="46" t="s">
        <v>30</v>
      </c>
      <c r="B17" s="40">
        <v>2560</v>
      </c>
      <c r="C17" s="41" t="s">
        <v>277</v>
      </c>
      <c r="D17" s="42"/>
      <c r="E17" s="43"/>
      <c r="F17" s="42"/>
      <c r="G17" s="43"/>
    </row>
    <row r="18" spans="1:7" s="45" customFormat="1" ht="12.75" customHeight="1" hidden="1">
      <c r="A18" s="46" t="s">
        <v>30</v>
      </c>
      <c r="B18" s="47">
        <v>2650</v>
      </c>
      <c r="C18" s="41" t="s">
        <v>35</v>
      </c>
      <c r="D18" s="42"/>
      <c r="E18" s="43"/>
      <c r="F18" s="42"/>
      <c r="G18" s="43"/>
    </row>
    <row r="19" spans="1:7" s="45" customFormat="1" ht="22.5" customHeight="1" hidden="1">
      <c r="A19" s="46" t="s">
        <v>30</v>
      </c>
      <c r="B19" s="40">
        <v>2710</v>
      </c>
      <c r="C19" s="41" t="s">
        <v>42</v>
      </c>
      <c r="D19" s="42"/>
      <c r="E19" s="43"/>
      <c r="F19" s="42"/>
      <c r="G19" s="43"/>
    </row>
    <row r="20" spans="1:7" s="45" customFormat="1" ht="25.5" customHeight="1" hidden="1">
      <c r="A20" s="39" t="s">
        <v>30</v>
      </c>
      <c r="B20" s="40">
        <v>2820</v>
      </c>
      <c r="C20" s="48" t="s">
        <v>280</v>
      </c>
      <c r="D20" s="42"/>
      <c r="E20" s="43"/>
      <c r="F20" s="42"/>
      <c r="G20" s="43"/>
    </row>
    <row r="21" spans="1:7" s="45" customFormat="1" ht="37.5" customHeight="1" hidden="1">
      <c r="A21" s="39" t="s">
        <v>30</v>
      </c>
      <c r="B21" s="40">
        <v>2830</v>
      </c>
      <c r="C21" s="48" t="s">
        <v>18</v>
      </c>
      <c r="D21" s="42"/>
      <c r="E21" s="43"/>
      <c r="F21" s="42"/>
      <c r="G21" s="43"/>
    </row>
    <row r="22" spans="1:7" s="45" customFormat="1" ht="12.75" customHeight="1" hidden="1">
      <c r="A22" s="46" t="s">
        <v>30</v>
      </c>
      <c r="B22" s="47">
        <v>2850</v>
      </c>
      <c r="C22" s="48" t="s">
        <v>33</v>
      </c>
      <c r="D22" s="42"/>
      <c r="E22" s="43"/>
      <c r="F22" s="42"/>
      <c r="G22" s="43"/>
    </row>
    <row r="23" spans="1:7" s="45" customFormat="1" ht="12.75" customHeight="1" hidden="1">
      <c r="A23" s="46" t="s">
        <v>30</v>
      </c>
      <c r="B23" s="47">
        <v>3000</v>
      </c>
      <c r="C23" s="48" t="s">
        <v>276</v>
      </c>
      <c r="D23" s="42"/>
      <c r="E23" s="43"/>
      <c r="F23" s="42"/>
      <c r="G23" s="43"/>
    </row>
    <row r="24" spans="1:7" s="36" customFormat="1" ht="12.75" customHeight="1" hidden="1">
      <c r="A24" s="46" t="s">
        <v>30</v>
      </c>
      <c r="B24" s="49">
        <v>3020</v>
      </c>
      <c r="C24" s="50" t="s">
        <v>38</v>
      </c>
      <c r="D24" s="51"/>
      <c r="E24" s="52"/>
      <c r="F24" s="51"/>
      <c r="G24" s="52"/>
    </row>
    <row r="25" spans="1:7" s="36" customFormat="1" ht="12.75" customHeight="1" hidden="1">
      <c r="A25" s="46" t="s">
        <v>30</v>
      </c>
      <c r="B25" s="49">
        <v>3030</v>
      </c>
      <c r="C25" s="50" t="s">
        <v>5</v>
      </c>
      <c r="D25" s="51"/>
      <c r="E25" s="52"/>
      <c r="F25" s="51"/>
      <c r="G25" s="52"/>
    </row>
    <row r="26" spans="1:7" s="36" customFormat="1" ht="12.75" customHeight="1" hidden="1">
      <c r="A26" s="46" t="s">
        <v>30</v>
      </c>
      <c r="B26" s="49">
        <v>3110</v>
      </c>
      <c r="C26" s="50" t="s">
        <v>4</v>
      </c>
      <c r="D26" s="51"/>
      <c r="E26" s="52"/>
      <c r="F26" s="51"/>
      <c r="G26" s="52"/>
    </row>
    <row r="27" spans="1:7" s="36" customFormat="1" ht="12.75" customHeight="1" hidden="1">
      <c r="A27" s="46" t="s">
        <v>30</v>
      </c>
      <c r="B27" s="49">
        <v>3240</v>
      </c>
      <c r="C27" s="50" t="s">
        <v>39</v>
      </c>
      <c r="D27" s="51"/>
      <c r="E27" s="52"/>
      <c r="F27" s="51"/>
      <c r="G27" s="52"/>
    </row>
    <row r="28" spans="1:7" s="36" customFormat="1" ht="12.75" customHeight="1" hidden="1">
      <c r="A28" s="46" t="s">
        <v>30</v>
      </c>
      <c r="B28" s="49">
        <v>3260</v>
      </c>
      <c r="C28" s="50" t="s">
        <v>305</v>
      </c>
      <c r="D28" s="51"/>
      <c r="E28" s="52"/>
      <c r="F28" s="51"/>
      <c r="G28" s="52"/>
    </row>
    <row r="29" spans="1:7" s="36" customFormat="1" ht="12.75" customHeight="1" hidden="1">
      <c r="A29" s="46" t="s">
        <v>30</v>
      </c>
      <c r="B29" s="49">
        <v>4010</v>
      </c>
      <c r="C29" s="50" t="s">
        <v>2</v>
      </c>
      <c r="D29" s="51"/>
      <c r="E29" s="52"/>
      <c r="F29" s="51"/>
      <c r="G29" s="52"/>
    </row>
    <row r="30" spans="1:7" s="36" customFormat="1" ht="12.75" customHeight="1" hidden="1">
      <c r="A30" s="46" t="s">
        <v>30</v>
      </c>
      <c r="B30" s="49">
        <v>4040</v>
      </c>
      <c r="C30" s="50" t="s">
        <v>3</v>
      </c>
      <c r="D30" s="51"/>
      <c r="E30" s="52"/>
      <c r="F30" s="51"/>
      <c r="G30" s="52"/>
    </row>
    <row r="31" spans="1:7" s="36" customFormat="1" ht="12.75" customHeight="1" hidden="1">
      <c r="A31" s="46" t="s">
        <v>30</v>
      </c>
      <c r="B31" s="49">
        <v>4110</v>
      </c>
      <c r="C31" s="50" t="s">
        <v>9</v>
      </c>
      <c r="D31" s="51"/>
      <c r="E31" s="52"/>
      <c r="F31" s="51"/>
      <c r="G31" s="52"/>
    </row>
    <row r="32" spans="1:7" s="36" customFormat="1" ht="12.75" customHeight="1" hidden="1">
      <c r="A32" s="46" t="s">
        <v>30</v>
      </c>
      <c r="B32" s="49">
        <v>4120</v>
      </c>
      <c r="C32" s="50" t="s">
        <v>10</v>
      </c>
      <c r="D32" s="51"/>
      <c r="E32" s="52"/>
      <c r="F32" s="51"/>
      <c r="G32" s="52"/>
    </row>
    <row r="33" spans="1:7" s="36" customFormat="1" ht="12.75" customHeight="1" hidden="1">
      <c r="A33" s="46" t="s">
        <v>30</v>
      </c>
      <c r="B33" s="49">
        <v>4130</v>
      </c>
      <c r="C33" s="50" t="s">
        <v>19</v>
      </c>
      <c r="D33" s="51"/>
      <c r="E33" s="52"/>
      <c r="F33" s="51"/>
      <c r="G33" s="52"/>
    </row>
    <row r="34" spans="1:7" s="36" customFormat="1" ht="12.75" customHeight="1" hidden="1">
      <c r="A34" s="46" t="s">
        <v>30</v>
      </c>
      <c r="B34" s="49">
        <v>4140</v>
      </c>
      <c r="C34" s="50" t="s">
        <v>32</v>
      </c>
      <c r="D34" s="51"/>
      <c r="E34" s="52"/>
      <c r="F34" s="51"/>
      <c r="G34" s="52"/>
    </row>
    <row r="35" spans="1:7" s="36" customFormat="1" ht="12.75" customHeight="1" hidden="1">
      <c r="A35" s="46" t="s">
        <v>30</v>
      </c>
      <c r="B35" s="49">
        <v>4170</v>
      </c>
      <c r="C35" s="50" t="s">
        <v>36</v>
      </c>
      <c r="D35" s="51"/>
      <c r="E35" s="52"/>
      <c r="F35" s="51"/>
      <c r="G35" s="52"/>
    </row>
    <row r="36" spans="1:7" s="36" customFormat="1" ht="12.75" customHeight="1">
      <c r="A36" s="46" t="s">
        <v>30</v>
      </c>
      <c r="B36" s="49">
        <v>4210</v>
      </c>
      <c r="C36" s="50" t="s">
        <v>20</v>
      </c>
      <c r="D36" s="51">
        <v>15000</v>
      </c>
      <c r="E36" s="52"/>
      <c r="F36" s="51">
        <v>20000</v>
      </c>
      <c r="G36" s="52"/>
    </row>
    <row r="37" spans="1:7" s="36" customFormat="1" ht="12.75" customHeight="1" hidden="1">
      <c r="A37" s="46" t="s">
        <v>30</v>
      </c>
      <c r="B37" s="49">
        <v>4220</v>
      </c>
      <c r="C37" s="50" t="s">
        <v>21</v>
      </c>
      <c r="D37" s="51"/>
      <c r="E37" s="52"/>
      <c r="F37" s="51"/>
      <c r="G37" s="52"/>
    </row>
    <row r="38" spans="1:7" s="36" customFormat="1" ht="12.75" customHeight="1" hidden="1">
      <c r="A38" s="46" t="s">
        <v>30</v>
      </c>
      <c r="B38" s="49">
        <v>4240</v>
      </c>
      <c r="C38" s="50" t="s">
        <v>22</v>
      </c>
      <c r="D38" s="51"/>
      <c r="E38" s="52"/>
      <c r="F38" s="51"/>
      <c r="G38" s="52"/>
    </row>
    <row r="39" spans="1:7" s="36" customFormat="1" ht="12.75" customHeight="1" hidden="1">
      <c r="A39" s="46" t="s">
        <v>30</v>
      </c>
      <c r="B39" s="49">
        <v>4260</v>
      </c>
      <c r="C39" s="50" t="s">
        <v>23</v>
      </c>
      <c r="D39" s="51"/>
      <c r="E39" s="52"/>
      <c r="F39" s="51"/>
      <c r="G39" s="52"/>
    </row>
    <row r="40" spans="1:7" s="36" customFormat="1" ht="12.75" customHeight="1" hidden="1">
      <c r="A40" s="46" t="s">
        <v>30</v>
      </c>
      <c r="B40" s="49">
        <v>4270</v>
      </c>
      <c r="C40" s="50" t="s">
        <v>24</v>
      </c>
      <c r="D40" s="51"/>
      <c r="E40" s="52"/>
      <c r="F40" s="51"/>
      <c r="G40" s="52"/>
    </row>
    <row r="41" spans="1:7" s="36" customFormat="1" ht="12.75" customHeight="1" hidden="1">
      <c r="A41" s="46" t="s">
        <v>30</v>
      </c>
      <c r="B41" s="49">
        <v>4280</v>
      </c>
      <c r="C41" s="50" t="s">
        <v>281</v>
      </c>
      <c r="D41" s="51"/>
      <c r="E41" s="52"/>
      <c r="F41" s="51"/>
      <c r="G41" s="52"/>
    </row>
    <row r="42" spans="1:7" s="45" customFormat="1" ht="12.75" customHeight="1">
      <c r="A42" s="46" t="s">
        <v>30</v>
      </c>
      <c r="B42" s="49">
        <v>4300</v>
      </c>
      <c r="C42" s="53" t="s">
        <v>25</v>
      </c>
      <c r="D42" s="332">
        <v>90000</v>
      </c>
      <c r="E42" s="43"/>
      <c r="F42" s="42">
        <v>50000</v>
      </c>
      <c r="G42" s="43"/>
    </row>
    <row r="43" spans="1:7" s="45" customFormat="1" ht="12.75" customHeight="1" hidden="1">
      <c r="A43" s="46" t="s">
        <v>30</v>
      </c>
      <c r="B43" s="49">
        <v>4308</v>
      </c>
      <c r="C43" s="53" t="s">
        <v>25</v>
      </c>
      <c r="D43" s="42"/>
      <c r="E43" s="43"/>
      <c r="F43" s="42"/>
      <c r="G43" s="43"/>
    </row>
    <row r="44" spans="1:7" s="45" customFormat="1" ht="12.75" customHeight="1" hidden="1">
      <c r="A44" s="46" t="s">
        <v>30</v>
      </c>
      <c r="B44" s="49">
        <v>4309</v>
      </c>
      <c r="C44" s="53" t="s">
        <v>25</v>
      </c>
      <c r="D44" s="42"/>
      <c r="E44" s="43"/>
      <c r="F44" s="42"/>
      <c r="G44" s="43"/>
    </row>
    <row r="45" spans="1:7" s="45" customFormat="1" ht="12.75" customHeight="1" hidden="1">
      <c r="A45" s="46" t="s">
        <v>30</v>
      </c>
      <c r="B45" s="49">
        <v>4330</v>
      </c>
      <c r="C45" s="53" t="s">
        <v>37</v>
      </c>
      <c r="D45" s="42"/>
      <c r="E45" s="43"/>
      <c r="F45" s="42"/>
      <c r="G45" s="43"/>
    </row>
    <row r="46" spans="1:7" s="45" customFormat="1" ht="12.75" customHeight="1" hidden="1">
      <c r="A46" s="46" t="s">
        <v>30</v>
      </c>
      <c r="B46" s="49">
        <v>4350</v>
      </c>
      <c r="C46" s="53" t="s">
        <v>40</v>
      </c>
      <c r="D46" s="42"/>
      <c r="E46" s="43"/>
      <c r="F46" s="42"/>
      <c r="G46" s="43"/>
    </row>
    <row r="47" spans="1:7" s="45" customFormat="1" ht="12.75" customHeight="1" hidden="1">
      <c r="A47" s="46" t="s">
        <v>30</v>
      </c>
      <c r="B47" s="49">
        <v>4360</v>
      </c>
      <c r="C47" s="53" t="s">
        <v>265</v>
      </c>
      <c r="D47" s="42"/>
      <c r="E47" s="43"/>
      <c r="F47" s="42"/>
      <c r="G47" s="43"/>
    </row>
    <row r="48" spans="1:7" s="45" customFormat="1" ht="12.75" customHeight="1" hidden="1">
      <c r="A48" s="46" t="s">
        <v>30</v>
      </c>
      <c r="B48" s="49">
        <v>4370</v>
      </c>
      <c r="C48" s="53" t="s">
        <v>266</v>
      </c>
      <c r="D48" s="42"/>
      <c r="E48" s="43"/>
      <c r="F48" s="42"/>
      <c r="G48" s="43"/>
    </row>
    <row r="49" spans="1:7" s="45" customFormat="1" ht="12.75" customHeight="1" hidden="1">
      <c r="A49" s="46" t="s">
        <v>30</v>
      </c>
      <c r="B49" s="49">
        <v>4390</v>
      </c>
      <c r="C49" s="53" t="s">
        <v>267</v>
      </c>
      <c r="D49" s="42"/>
      <c r="E49" s="43"/>
      <c r="F49" s="42"/>
      <c r="G49" s="43"/>
    </row>
    <row r="50" spans="1:7" s="45" customFormat="1" ht="12.75" customHeight="1" hidden="1">
      <c r="A50" s="46" t="s">
        <v>30</v>
      </c>
      <c r="B50" s="49">
        <v>4400</v>
      </c>
      <c r="C50" s="53" t="s">
        <v>268</v>
      </c>
      <c r="D50" s="42"/>
      <c r="E50" s="43"/>
      <c r="F50" s="42"/>
      <c r="G50" s="43"/>
    </row>
    <row r="51" spans="1:7" s="36" customFormat="1" ht="12.75" customHeight="1" hidden="1">
      <c r="A51" s="46" t="s">
        <v>30</v>
      </c>
      <c r="B51" s="49">
        <v>4410</v>
      </c>
      <c r="C51" s="50" t="s">
        <v>6</v>
      </c>
      <c r="D51" s="51"/>
      <c r="E51" s="52"/>
      <c r="F51" s="51"/>
      <c r="G51" s="52"/>
    </row>
    <row r="52" spans="1:7" s="36" customFormat="1" ht="12.75" customHeight="1" hidden="1">
      <c r="A52" s="46" t="s">
        <v>30</v>
      </c>
      <c r="B52" s="49">
        <v>4420</v>
      </c>
      <c r="C52" s="50" t="s">
        <v>7</v>
      </c>
      <c r="D52" s="51"/>
      <c r="E52" s="52"/>
      <c r="F52" s="51"/>
      <c r="G52" s="52"/>
    </row>
    <row r="53" spans="1:7" s="45" customFormat="1" ht="12.75" customHeight="1" hidden="1">
      <c r="A53" s="46" t="s">
        <v>30</v>
      </c>
      <c r="B53" s="49">
        <v>4430</v>
      </c>
      <c r="C53" s="53" t="s">
        <v>8</v>
      </c>
      <c r="D53" s="42"/>
      <c r="E53" s="43"/>
      <c r="F53" s="42"/>
      <c r="G53" s="43"/>
    </row>
    <row r="54" spans="1:7" s="36" customFormat="1" ht="12.75" customHeight="1" hidden="1">
      <c r="A54" s="46" t="s">
        <v>30</v>
      </c>
      <c r="B54" s="49">
        <v>4440</v>
      </c>
      <c r="C54" s="50" t="s">
        <v>26</v>
      </c>
      <c r="D54" s="51"/>
      <c r="E54" s="52"/>
      <c r="F54" s="51"/>
      <c r="G54" s="52"/>
    </row>
    <row r="55" spans="1:7" s="36" customFormat="1" ht="12.75" customHeight="1" hidden="1">
      <c r="A55" s="46" t="s">
        <v>30</v>
      </c>
      <c r="B55" s="49">
        <v>4520</v>
      </c>
      <c r="C55" s="94" t="s">
        <v>306</v>
      </c>
      <c r="D55" s="51"/>
      <c r="E55" s="52"/>
      <c r="F55" s="51"/>
      <c r="G55" s="52"/>
    </row>
    <row r="56" spans="1:7" s="36" customFormat="1" ht="12.75" customHeight="1" hidden="1">
      <c r="A56" s="46" t="s">
        <v>30</v>
      </c>
      <c r="B56" s="49">
        <v>4580</v>
      </c>
      <c r="C56" s="50" t="s">
        <v>27</v>
      </c>
      <c r="D56" s="51"/>
      <c r="E56" s="52"/>
      <c r="F56" s="51"/>
      <c r="G56" s="52"/>
    </row>
    <row r="57" spans="1:7" s="36" customFormat="1" ht="12.75" customHeight="1" hidden="1">
      <c r="A57" s="46" t="s">
        <v>30</v>
      </c>
      <c r="B57" s="49">
        <v>4700</v>
      </c>
      <c r="C57" s="54" t="s">
        <v>269</v>
      </c>
      <c r="D57" s="51"/>
      <c r="E57" s="52"/>
      <c r="F57" s="51"/>
      <c r="G57" s="52"/>
    </row>
    <row r="58" spans="1:7" s="45" customFormat="1" ht="24.75" customHeight="1" hidden="1">
      <c r="A58" s="39" t="s">
        <v>30</v>
      </c>
      <c r="B58" s="64">
        <v>4740</v>
      </c>
      <c r="C58" s="55" t="s">
        <v>282</v>
      </c>
      <c r="D58" s="42"/>
      <c r="E58" s="43"/>
      <c r="F58" s="42"/>
      <c r="G58" s="43"/>
    </row>
    <row r="59" spans="1:7" s="45" customFormat="1" ht="12.75" customHeight="1" hidden="1">
      <c r="A59" s="46" t="s">
        <v>30</v>
      </c>
      <c r="B59" s="49">
        <v>4750</v>
      </c>
      <c r="C59" s="55" t="s">
        <v>270</v>
      </c>
      <c r="D59" s="42"/>
      <c r="E59" s="43"/>
      <c r="F59" s="42"/>
      <c r="G59" s="43"/>
    </row>
    <row r="60" spans="1:7" s="36" customFormat="1" ht="12.75" customHeight="1" hidden="1">
      <c r="A60" s="46" t="s">
        <v>30</v>
      </c>
      <c r="B60" s="49">
        <v>4810</v>
      </c>
      <c r="C60" s="50" t="s">
        <v>11</v>
      </c>
      <c r="D60" s="51"/>
      <c r="E60" s="52"/>
      <c r="F60" s="51"/>
      <c r="G60" s="52"/>
    </row>
    <row r="61" spans="1:7" s="36" customFormat="1" ht="12.75" customHeight="1" hidden="1">
      <c r="A61" s="46" t="s">
        <v>30</v>
      </c>
      <c r="B61" s="49">
        <v>6050</v>
      </c>
      <c r="C61" s="50" t="s">
        <v>28</v>
      </c>
      <c r="D61" s="51"/>
      <c r="E61" s="52"/>
      <c r="F61" s="51"/>
      <c r="G61" s="52"/>
    </row>
    <row r="62" spans="1:7" s="36" customFormat="1" ht="12.75" customHeight="1" hidden="1">
      <c r="A62" s="46" t="s">
        <v>30</v>
      </c>
      <c r="B62" s="49">
        <v>6058</v>
      </c>
      <c r="C62" s="50" t="s">
        <v>283</v>
      </c>
      <c r="D62" s="51"/>
      <c r="E62" s="52"/>
      <c r="F62" s="51"/>
      <c r="G62" s="52"/>
    </row>
    <row r="63" spans="1:7" s="36" customFormat="1" ht="12.75" customHeight="1" hidden="1">
      <c r="A63" s="46" t="s">
        <v>30</v>
      </c>
      <c r="B63" s="49">
        <v>6059</v>
      </c>
      <c r="C63" s="50" t="s">
        <v>28</v>
      </c>
      <c r="D63" s="51"/>
      <c r="E63" s="52"/>
      <c r="F63" s="51"/>
      <c r="G63" s="52"/>
    </row>
    <row r="64" spans="1:7" s="36" customFormat="1" ht="12.75" customHeight="1" hidden="1">
      <c r="A64" s="46" t="s">
        <v>30</v>
      </c>
      <c r="B64" s="49">
        <v>6060</v>
      </c>
      <c r="C64" s="50" t="s">
        <v>29</v>
      </c>
      <c r="D64" s="51"/>
      <c r="E64" s="52"/>
      <c r="F64" s="51"/>
      <c r="G64" s="52"/>
    </row>
    <row r="65" spans="1:7" s="36" customFormat="1" ht="12.75" customHeight="1" hidden="1">
      <c r="A65" s="46" t="s">
        <v>30</v>
      </c>
      <c r="B65" s="49">
        <v>6130</v>
      </c>
      <c r="C65" s="50" t="s">
        <v>284</v>
      </c>
      <c r="D65" s="51"/>
      <c r="E65" s="52"/>
      <c r="F65" s="51"/>
      <c r="G65" s="52"/>
    </row>
    <row r="66" spans="1:7" s="45" customFormat="1" ht="37.5" customHeight="1" hidden="1">
      <c r="A66" s="39" t="s">
        <v>30</v>
      </c>
      <c r="B66" s="40">
        <v>6210</v>
      </c>
      <c r="C66" s="41" t="s">
        <v>331</v>
      </c>
      <c r="D66" s="42"/>
      <c r="E66" s="43"/>
      <c r="F66" s="42"/>
      <c r="G66" s="43"/>
    </row>
    <row r="67" spans="1:7" s="45" customFormat="1" ht="37.5" customHeight="1" hidden="1">
      <c r="A67" s="39" t="s">
        <v>30</v>
      </c>
      <c r="B67" s="40">
        <v>6230</v>
      </c>
      <c r="C67" s="41" t="s">
        <v>307</v>
      </c>
      <c r="D67" s="42"/>
      <c r="E67" s="43"/>
      <c r="F67" s="42"/>
      <c r="G67" s="43"/>
    </row>
    <row r="68" spans="1:7" s="45" customFormat="1" ht="37.5" customHeight="1" hidden="1">
      <c r="A68" s="39" t="s">
        <v>30</v>
      </c>
      <c r="B68" s="40">
        <v>6300</v>
      </c>
      <c r="C68" s="41" t="s">
        <v>125</v>
      </c>
      <c r="D68" s="42"/>
      <c r="E68" s="43"/>
      <c r="F68" s="42"/>
      <c r="G68" s="43"/>
    </row>
    <row r="69" spans="1:7" s="45" customFormat="1" ht="37.5" customHeight="1" hidden="1">
      <c r="A69" s="39" t="s">
        <v>30</v>
      </c>
      <c r="B69" s="40">
        <v>6610</v>
      </c>
      <c r="C69" s="41" t="s">
        <v>285</v>
      </c>
      <c r="D69" s="42"/>
      <c r="E69" s="43"/>
      <c r="F69" s="42"/>
      <c r="G69" s="43"/>
    </row>
    <row r="70" spans="1:7" s="45" customFormat="1" ht="37.5" customHeight="1" hidden="1">
      <c r="A70" s="39" t="s">
        <v>30</v>
      </c>
      <c r="B70" s="40">
        <v>6620</v>
      </c>
      <c r="C70" s="41" t="s">
        <v>286</v>
      </c>
      <c r="D70" s="42"/>
      <c r="E70" s="43"/>
      <c r="F70" s="42"/>
      <c r="G70" s="43"/>
    </row>
    <row r="71" spans="1:7" s="45" customFormat="1" ht="37.5" customHeight="1" hidden="1">
      <c r="A71" s="39" t="s">
        <v>30</v>
      </c>
      <c r="B71" s="40">
        <v>6630</v>
      </c>
      <c r="C71" s="41" t="s">
        <v>287</v>
      </c>
      <c r="D71" s="42"/>
      <c r="E71" s="43"/>
      <c r="F71" s="42"/>
      <c r="G71" s="43"/>
    </row>
    <row r="72" spans="1:7" s="36" customFormat="1" ht="12.75" customHeight="1" hidden="1">
      <c r="A72" s="46" t="s">
        <v>30</v>
      </c>
      <c r="B72" s="49">
        <v>8550</v>
      </c>
      <c r="C72" s="50" t="s">
        <v>41</v>
      </c>
      <c r="D72" s="51"/>
      <c r="E72" s="52"/>
      <c r="F72" s="51"/>
      <c r="G72" s="52"/>
    </row>
    <row r="73" spans="1:7" ht="15" customHeight="1">
      <c r="A73" s="56"/>
      <c r="B73" s="56"/>
      <c r="C73" s="57" t="s">
        <v>12</v>
      </c>
      <c r="D73" s="58">
        <f>SUM(D13:D72)</f>
        <v>105000</v>
      </c>
      <c r="E73" s="58">
        <f>SUM(E13:E72)</f>
        <v>0</v>
      </c>
      <c r="F73" s="58">
        <f>SUM(F13:F72)</f>
        <v>70000</v>
      </c>
      <c r="G73" s="58">
        <f>SUM(G13:G72)</f>
        <v>0</v>
      </c>
    </row>
  </sheetData>
  <sheetProtection/>
  <mergeCells count="2">
    <mergeCell ref="D10:E10"/>
    <mergeCell ref="F10:G10"/>
  </mergeCells>
  <printOptions/>
  <pageMargins left="0.75" right="0.75" top="1" bottom="1" header="0.5" footer="0.5"/>
  <pageSetup horizontalDpi="360" verticalDpi="360" orientation="portrait" paperSize="9" scale="5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E73"/>
  <sheetViews>
    <sheetView view="pageBreakPreview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3.875" style="60" customWidth="1"/>
    <col min="2" max="2" width="5.25390625" style="60" customWidth="1"/>
    <col min="3" max="3" width="51.375" style="60" customWidth="1"/>
    <col min="4" max="4" width="11.125" style="60" customWidth="1"/>
    <col min="5" max="5" width="10.75390625" style="60" customWidth="1"/>
  </cols>
  <sheetData>
    <row r="1" spans="1:5" ht="12.75">
      <c r="A1" s="26"/>
      <c r="B1" s="26"/>
      <c r="C1" s="26"/>
      <c r="D1" s="26"/>
      <c r="E1" s="26"/>
    </row>
    <row r="2" spans="1:5" ht="12.75">
      <c r="A2" s="26"/>
      <c r="B2" s="26"/>
      <c r="C2" s="26"/>
      <c r="D2" s="34" t="str">
        <f>'010.01008'!D2</f>
        <v>Zał. Nr 2d</v>
      </c>
      <c r="E2" s="26"/>
    </row>
    <row r="3" spans="1:5" ht="20.25">
      <c r="A3" s="35" t="str">
        <f>'010.01008'!A3</f>
        <v>Plan wydatków budżetu na 2014 r.</v>
      </c>
      <c r="B3" s="35"/>
      <c r="C3" s="35"/>
      <c r="D3" s="36"/>
      <c r="E3" s="36"/>
    </row>
    <row r="4" spans="1:5" ht="12.75">
      <c r="A4" s="36"/>
      <c r="B4" s="36"/>
      <c r="C4" s="36"/>
      <c r="D4" s="37" t="s">
        <v>135</v>
      </c>
      <c r="E4" s="36">
        <f>'900,90004'!E4+1</f>
        <v>57</v>
      </c>
    </row>
    <row r="5" spans="1:5" ht="12.75" hidden="1">
      <c r="A5" s="36"/>
      <c r="B5" s="36"/>
      <c r="C5" s="18"/>
      <c r="D5" s="36"/>
      <c r="E5" s="36" t="s">
        <v>16</v>
      </c>
    </row>
    <row r="7" spans="1:5" ht="12.75">
      <c r="A7" s="18" t="s">
        <v>0</v>
      </c>
      <c r="B7" s="18"/>
      <c r="C7" s="36" t="s">
        <v>92</v>
      </c>
      <c r="D7" s="36"/>
      <c r="E7" s="36"/>
    </row>
    <row r="9" spans="1:5" ht="12.75">
      <c r="A9" s="18" t="s">
        <v>1</v>
      </c>
      <c r="B9" s="18"/>
      <c r="C9" t="s">
        <v>336</v>
      </c>
      <c r="D9" s="36"/>
      <c r="E9" s="36"/>
    </row>
    <row r="10" spans="1:5" ht="12.75">
      <c r="A10" s="36"/>
      <c r="B10" s="36"/>
      <c r="C10" s="36"/>
      <c r="D10" s="339" t="s">
        <v>15</v>
      </c>
      <c r="E10" s="339"/>
    </row>
    <row r="11" spans="1:5" ht="12.75">
      <c r="A11" s="36"/>
      <c r="B11" s="36"/>
      <c r="C11" s="36"/>
      <c r="D11" s="18" t="s">
        <v>13</v>
      </c>
      <c r="E11" s="97" t="s">
        <v>14</v>
      </c>
    </row>
    <row r="13" spans="1:5" ht="36" hidden="1">
      <c r="A13" s="39" t="s">
        <v>30</v>
      </c>
      <c r="B13" s="40">
        <v>2310</v>
      </c>
      <c r="C13" s="41" t="s">
        <v>31</v>
      </c>
      <c r="D13" s="42"/>
      <c r="E13" s="43"/>
    </row>
    <row r="14" spans="1:5" ht="36" hidden="1">
      <c r="A14" s="39" t="s">
        <v>30</v>
      </c>
      <c r="B14" s="40">
        <v>2320</v>
      </c>
      <c r="C14" s="41" t="s">
        <v>278</v>
      </c>
      <c r="D14" s="42"/>
      <c r="E14" s="43"/>
    </row>
    <row r="15" spans="1:5" ht="36" hidden="1">
      <c r="A15" s="39" t="s">
        <v>30</v>
      </c>
      <c r="B15" s="40">
        <v>2330</v>
      </c>
      <c r="C15" s="41" t="s">
        <v>279</v>
      </c>
      <c r="D15" s="42"/>
      <c r="E15" s="43"/>
    </row>
    <row r="16" spans="1:5" ht="24" hidden="1">
      <c r="A16" s="46" t="s">
        <v>30</v>
      </c>
      <c r="B16" s="40">
        <v>2480</v>
      </c>
      <c r="C16" s="41" t="s">
        <v>124</v>
      </c>
      <c r="D16" s="42"/>
      <c r="E16" s="43"/>
    </row>
    <row r="17" spans="1:5" ht="24" hidden="1">
      <c r="A17" s="46" t="s">
        <v>30</v>
      </c>
      <c r="B17" s="40">
        <v>2560</v>
      </c>
      <c r="C17" s="41" t="s">
        <v>277</v>
      </c>
      <c r="D17" s="42"/>
      <c r="E17" s="43"/>
    </row>
    <row r="18" spans="1:5" ht="12.75" hidden="1">
      <c r="A18" s="46" t="s">
        <v>30</v>
      </c>
      <c r="B18" s="47">
        <v>2650</v>
      </c>
      <c r="C18" s="41" t="s">
        <v>35</v>
      </c>
      <c r="D18" s="42"/>
      <c r="E18" s="43"/>
    </row>
    <row r="19" spans="1:5" ht="24" hidden="1">
      <c r="A19" s="46" t="s">
        <v>30</v>
      </c>
      <c r="B19" s="40">
        <v>2710</v>
      </c>
      <c r="C19" s="41" t="s">
        <v>42</v>
      </c>
      <c r="D19" s="42"/>
      <c r="E19" s="43"/>
    </row>
    <row r="20" spans="1:5" ht="24" hidden="1">
      <c r="A20" s="39" t="s">
        <v>30</v>
      </c>
      <c r="B20" s="40">
        <v>2820</v>
      </c>
      <c r="C20" s="48" t="s">
        <v>280</v>
      </c>
      <c r="D20" s="42"/>
      <c r="E20" s="43"/>
    </row>
    <row r="21" spans="1:5" ht="36" hidden="1">
      <c r="A21" s="39" t="s">
        <v>30</v>
      </c>
      <c r="B21" s="40">
        <v>2830</v>
      </c>
      <c r="C21" s="48" t="s">
        <v>18</v>
      </c>
      <c r="D21" s="42"/>
      <c r="E21" s="43"/>
    </row>
    <row r="22" spans="1:5" ht="12.75" hidden="1">
      <c r="A22" s="46" t="s">
        <v>30</v>
      </c>
      <c r="B22" s="47">
        <v>2850</v>
      </c>
      <c r="C22" s="48" t="s">
        <v>33</v>
      </c>
      <c r="D22" s="42"/>
      <c r="E22" s="43"/>
    </row>
    <row r="23" spans="1:5" ht="12.75" hidden="1">
      <c r="A23" s="46" t="s">
        <v>30</v>
      </c>
      <c r="B23" s="47">
        <v>3000</v>
      </c>
      <c r="C23" s="48" t="s">
        <v>276</v>
      </c>
      <c r="D23" s="42"/>
      <c r="E23" s="43"/>
    </row>
    <row r="24" spans="1:5" ht="12.75" hidden="1">
      <c r="A24" s="46" t="s">
        <v>30</v>
      </c>
      <c r="B24" s="49">
        <v>3020</v>
      </c>
      <c r="C24" s="50" t="s">
        <v>38</v>
      </c>
      <c r="D24" s="51"/>
      <c r="E24" s="52"/>
    </row>
    <row r="25" spans="1:5" ht="12.75" hidden="1">
      <c r="A25" s="46" t="s">
        <v>30</v>
      </c>
      <c r="B25" s="49">
        <v>3030</v>
      </c>
      <c r="C25" s="50" t="s">
        <v>5</v>
      </c>
      <c r="D25" s="51"/>
      <c r="E25" s="52"/>
    </row>
    <row r="26" spans="1:5" ht="12.75" hidden="1">
      <c r="A26" s="46" t="s">
        <v>30</v>
      </c>
      <c r="B26" s="49">
        <v>3110</v>
      </c>
      <c r="C26" s="50" t="s">
        <v>4</v>
      </c>
      <c r="D26" s="51"/>
      <c r="E26" s="52"/>
    </row>
    <row r="27" spans="1:5" ht="12.75" hidden="1">
      <c r="A27" s="46" t="s">
        <v>30</v>
      </c>
      <c r="B27" s="49">
        <v>3240</v>
      </c>
      <c r="C27" s="50" t="s">
        <v>39</v>
      </c>
      <c r="D27" s="51"/>
      <c r="E27" s="52"/>
    </row>
    <row r="28" spans="1:5" ht="12.75" hidden="1">
      <c r="A28" s="46" t="s">
        <v>30</v>
      </c>
      <c r="B28" s="49">
        <v>3260</v>
      </c>
      <c r="C28" s="50" t="s">
        <v>305</v>
      </c>
      <c r="D28" s="51"/>
      <c r="E28" s="52"/>
    </row>
    <row r="29" spans="1:5" ht="12.75" hidden="1">
      <c r="A29" s="46" t="s">
        <v>30</v>
      </c>
      <c r="B29" s="49">
        <v>4010</v>
      </c>
      <c r="C29" s="50" t="s">
        <v>2</v>
      </c>
      <c r="D29" s="51"/>
      <c r="E29" s="52"/>
    </row>
    <row r="30" spans="1:5" ht="12.75" hidden="1">
      <c r="A30" s="46" t="s">
        <v>30</v>
      </c>
      <c r="B30" s="49">
        <v>4040</v>
      </c>
      <c r="C30" s="50" t="s">
        <v>3</v>
      </c>
      <c r="D30" s="51"/>
      <c r="E30" s="52"/>
    </row>
    <row r="31" spans="1:5" ht="12.75" hidden="1">
      <c r="A31" s="46" t="s">
        <v>30</v>
      </c>
      <c r="B31" s="49">
        <v>4110</v>
      </c>
      <c r="C31" s="50" t="s">
        <v>9</v>
      </c>
      <c r="D31" s="51"/>
      <c r="E31" s="52"/>
    </row>
    <row r="32" spans="1:5" ht="12.75" hidden="1">
      <c r="A32" s="46" t="s">
        <v>30</v>
      </c>
      <c r="B32" s="49">
        <v>4120</v>
      </c>
      <c r="C32" s="50" t="s">
        <v>10</v>
      </c>
      <c r="D32" s="51"/>
      <c r="E32" s="52"/>
    </row>
    <row r="33" spans="1:5" ht="12.75" hidden="1">
      <c r="A33" s="46" t="s">
        <v>30</v>
      </c>
      <c r="B33" s="49">
        <v>4130</v>
      </c>
      <c r="C33" s="50" t="s">
        <v>19</v>
      </c>
      <c r="D33" s="51"/>
      <c r="E33" s="52"/>
    </row>
    <row r="34" spans="1:5" ht="12.75" hidden="1">
      <c r="A34" s="46" t="s">
        <v>30</v>
      </c>
      <c r="B34" s="49">
        <v>4140</v>
      </c>
      <c r="C34" s="50" t="s">
        <v>32</v>
      </c>
      <c r="D34" s="51"/>
      <c r="E34" s="52"/>
    </row>
    <row r="35" spans="1:5" ht="12.75" hidden="1">
      <c r="A35" s="46" t="s">
        <v>30</v>
      </c>
      <c r="B35" s="49">
        <v>4170</v>
      </c>
      <c r="C35" s="50" t="s">
        <v>36</v>
      </c>
      <c r="D35" s="51"/>
      <c r="E35" s="52"/>
    </row>
    <row r="36" spans="1:5" ht="12.75" hidden="1">
      <c r="A36" s="46" t="s">
        <v>30</v>
      </c>
      <c r="B36" s="49">
        <v>4210</v>
      </c>
      <c r="C36" s="50" t="s">
        <v>20</v>
      </c>
      <c r="D36" s="51"/>
      <c r="E36" s="52"/>
    </row>
    <row r="37" spans="1:5" ht="12.75" hidden="1">
      <c r="A37" s="46" t="s">
        <v>30</v>
      </c>
      <c r="B37" s="49">
        <v>4220</v>
      </c>
      <c r="C37" s="50" t="s">
        <v>21</v>
      </c>
      <c r="D37" s="51"/>
      <c r="E37" s="52"/>
    </row>
    <row r="38" spans="1:5" ht="12.75" hidden="1">
      <c r="A38" s="46" t="s">
        <v>30</v>
      </c>
      <c r="B38" s="49">
        <v>4240</v>
      </c>
      <c r="C38" s="50" t="s">
        <v>22</v>
      </c>
      <c r="D38" s="51"/>
      <c r="E38" s="52"/>
    </row>
    <row r="39" spans="1:5" ht="12.75" hidden="1">
      <c r="A39" s="46" t="s">
        <v>30</v>
      </c>
      <c r="B39" s="49">
        <v>4260</v>
      </c>
      <c r="C39" s="50" t="s">
        <v>23</v>
      </c>
      <c r="D39" s="51"/>
      <c r="E39" s="52"/>
    </row>
    <row r="40" spans="1:5" ht="12.75" hidden="1">
      <c r="A40" s="46" t="s">
        <v>30</v>
      </c>
      <c r="B40" s="49">
        <v>4270</v>
      </c>
      <c r="C40" s="50" t="s">
        <v>24</v>
      </c>
      <c r="D40" s="51"/>
      <c r="E40" s="52"/>
    </row>
    <row r="41" spans="1:5" ht="12.75" hidden="1">
      <c r="A41" s="46" t="s">
        <v>30</v>
      </c>
      <c r="B41" s="49">
        <v>4280</v>
      </c>
      <c r="C41" s="50" t="s">
        <v>281</v>
      </c>
      <c r="D41" s="51"/>
      <c r="E41" s="52"/>
    </row>
    <row r="42" spans="1:5" ht="12.75">
      <c r="A42" s="46" t="s">
        <v>30</v>
      </c>
      <c r="B42" s="49">
        <v>4300</v>
      </c>
      <c r="C42" s="53" t="s">
        <v>25</v>
      </c>
      <c r="D42" s="332">
        <v>356200</v>
      </c>
      <c r="E42" s="43"/>
    </row>
    <row r="43" spans="1:5" ht="12.75" hidden="1">
      <c r="A43" s="46" t="s">
        <v>30</v>
      </c>
      <c r="B43" s="49">
        <v>4308</v>
      </c>
      <c r="C43" s="53" t="s">
        <v>25</v>
      </c>
      <c r="D43" s="42"/>
      <c r="E43" s="43"/>
    </row>
    <row r="44" spans="1:5" ht="12.75" hidden="1">
      <c r="A44" s="46" t="s">
        <v>30</v>
      </c>
      <c r="B44" s="49">
        <v>4309</v>
      </c>
      <c r="C44" s="53" t="s">
        <v>25</v>
      </c>
      <c r="D44" s="42"/>
      <c r="E44" s="43"/>
    </row>
    <row r="45" spans="1:5" ht="12.75" hidden="1">
      <c r="A45" s="46" t="s">
        <v>30</v>
      </c>
      <c r="B45" s="49">
        <v>4330</v>
      </c>
      <c r="C45" s="53" t="s">
        <v>37</v>
      </c>
      <c r="D45" s="42"/>
      <c r="E45" s="43"/>
    </row>
    <row r="46" spans="1:5" ht="12.75" hidden="1">
      <c r="A46" s="46" t="s">
        <v>30</v>
      </c>
      <c r="B46" s="49">
        <v>4350</v>
      </c>
      <c r="C46" s="53" t="s">
        <v>40</v>
      </c>
      <c r="D46" s="42"/>
      <c r="E46" s="43"/>
    </row>
    <row r="47" spans="1:5" ht="12.75" hidden="1">
      <c r="A47" s="46" t="s">
        <v>30</v>
      </c>
      <c r="B47" s="49">
        <v>4360</v>
      </c>
      <c r="C47" s="53" t="s">
        <v>265</v>
      </c>
      <c r="D47" s="42"/>
      <c r="E47" s="43"/>
    </row>
    <row r="48" spans="1:5" ht="12.75" hidden="1">
      <c r="A48" s="46" t="s">
        <v>30</v>
      </c>
      <c r="B48" s="49">
        <v>4370</v>
      </c>
      <c r="C48" s="53" t="s">
        <v>266</v>
      </c>
      <c r="D48" s="42"/>
      <c r="E48" s="43"/>
    </row>
    <row r="49" spans="1:5" ht="12.75" hidden="1">
      <c r="A49" s="46" t="s">
        <v>30</v>
      </c>
      <c r="B49" s="49">
        <v>4390</v>
      </c>
      <c r="C49" s="53" t="s">
        <v>267</v>
      </c>
      <c r="D49" s="42"/>
      <c r="E49" s="43"/>
    </row>
    <row r="50" spans="1:5" ht="12.75" hidden="1">
      <c r="A50" s="46" t="s">
        <v>30</v>
      </c>
      <c r="B50" s="49">
        <v>4400</v>
      </c>
      <c r="C50" s="53" t="s">
        <v>268</v>
      </c>
      <c r="D50" s="42"/>
      <c r="E50" s="43"/>
    </row>
    <row r="51" spans="1:5" ht="12.75" hidden="1">
      <c r="A51" s="46" t="s">
        <v>30</v>
      </c>
      <c r="B51" s="49">
        <v>4410</v>
      </c>
      <c r="C51" s="50" t="s">
        <v>6</v>
      </c>
      <c r="D51" s="51"/>
      <c r="E51" s="52"/>
    </row>
    <row r="52" spans="1:5" ht="12.75" hidden="1">
      <c r="A52" s="46" t="s">
        <v>30</v>
      </c>
      <c r="B52" s="49">
        <v>4420</v>
      </c>
      <c r="C52" s="50" t="s">
        <v>7</v>
      </c>
      <c r="D52" s="51"/>
      <c r="E52" s="52"/>
    </row>
    <row r="53" spans="1:5" ht="12.75" hidden="1">
      <c r="A53" s="46" t="s">
        <v>30</v>
      </c>
      <c r="B53" s="49">
        <v>4430</v>
      </c>
      <c r="C53" s="53" t="s">
        <v>8</v>
      </c>
      <c r="D53" s="42"/>
      <c r="E53" s="43"/>
    </row>
    <row r="54" spans="1:5" ht="12.75" hidden="1">
      <c r="A54" s="46" t="s">
        <v>30</v>
      </c>
      <c r="B54" s="49">
        <v>4440</v>
      </c>
      <c r="C54" s="50" t="s">
        <v>26</v>
      </c>
      <c r="D54" s="51"/>
      <c r="E54" s="52"/>
    </row>
    <row r="55" spans="1:5" ht="12.75" hidden="1">
      <c r="A55" s="46" t="s">
        <v>30</v>
      </c>
      <c r="B55" s="49">
        <v>4520</v>
      </c>
      <c r="C55" s="94" t="s">
        <v>306</v>
      </c>
      <c r="D55" s="51"/>
      <c r="E55" s="52"/>
    </row>
    <row r="56" spans="1:5" ht="12.75" hidden="1">
      <c r="A56" s="46" t="s">
        <v>30</v>
      </c>
      <c r="B56" s="49">
        <v>4580</v>
      </c>
      <c r="C56" s="50" t="s">
        <v>27</v>
      </c>
      <c r="D56" s="51"/>
      <c r="E56" s="52"/>
    </row>
    <row r="57" spans="1:5" ht="22.5" hidden="1">
      <c r="A57" s="46" t="s">
        <v>30</v>
      </c>
      <c r="B57" s="49">
        <v>4700</v>
      </c>
      <c r="C57" s="54" t="s">
        <v>269</v>
      </c>
      <c r="D57" s="51"/>
      <c r="E57" s="52"/>
    </row>
    <row r="58" spans="1:5" ht="24" hidden="1">
      <c r="A58" s="39" t="s">
        <v>30</v>
      </c>
      <c r="B58" s="64">
        <v>4740</v>
      </c>
      <c r="C58" s="55" t="s">
        <v>282</v>
      </c>
      <c r="D58" s="42"/>
      <c r="E58" s="43"/>
    </row>
    <row r="59" spans="1:5" ht="12.75" hidden="1">
      <c r="A59" s="46" t="s">
        <v>30</v>
      </c>
      <c r="B59" s="49">
        <v>4750</v>
      </c>
      <c r="C59" s="55" t="s">
        <v>270</v>
      </c>
      <c r="D59" s="42"/>
      <c r="E59" s="43"/>
    </row>
    <row r="60" spans="1:5" ht="12.75" hidden="1">
      <c r="A60" s="46" t="s">
        <v>30</v>
      </c>
      <c r="B60" s="49">
        <v>4810</v>
      </c>
      <c r="C60" s="50" t="s">
        <v>11</v>
      </c>
      <c r="D60" s="51"/>
      <c r="E60" s="52"/>
    </row>
    <row r="61" spans="1:5" ht="12.75" hidden="1">
      <c r="A61" s="46" t="s">
        <v>30</v>
      </c>
      <c r="B61" s="49">
        <v>6050</v>
      </c>
      <c r="C61" s="50" t="s">
        <v>28</v>
      </c>
      <c r="D61" s="51"/>
      <c r="E61" s="52"/>
    </row>
    <row r="62" spans="1:5" ht="12.75" hidden="1">
      <c r="A62" s="46" t="s">
        <v>30</v>
      </c>
      <c r="B62" s="49">
        <v>6058</v>
      </c>
      <c r="C62" s="50" t="s">
        <v>283</v>
      </c>
      <c r="D62" s="51"/>
      <c r="E62" s="52"/>
    </row>
    <row r="63" spans="1:5" ht="12.75" hidden="1">
      <c r="A63" s="46" t="s">
        <v>30</v>
      </c>
      <c r="B63" s="49">
        <v>6059</v>
      </c>
      <c r="C63" s="50" t="s">
        <v>28</v>
      </c>
      <c r="D63" s="51"/>
      <c r="E63" s="52"/>
    </row>
    <row r="64" spans="1:5" ht="12.75" hidden="1">
      <c r="A64" s="46" t="s">
        <v>30</v>
      </c>
      <c r="B64" s="49">
        <v>6060</v>
      </c>
      <c r="C64" s="50" t="s">
        <v>29</v>
      </c>
      <c r="D64" s="51"/>
      <c r="E64" s="52"/>
    </row>
    <row r="65" spans="1:5" ht="12.75" hidden="1">
      <c r="A65" s="46" t="s">
        <v>30</v>
      </c>
      <c r="B65" s="49">
        <v>6130</v>
      </c>
      <c r="C65" s="50" t="s">
        <v>284</v>
      </c>
      <c r="D65" s="51"/>
      <c r="E65" s="52"/>
    </row>
    <row r="66" spans="1:5" ht="36" hidden="1">
      <c r="A66" s="39" t="s">
        <v>30</v>
      </c>
      <c r="B66" s="40">
        <v>6210</v>
      </c>
      <c r="C66" s="41" t="s">
        <v>331</v>
      </c>
      <c r="D66" s="42"/>
      <c r="E66" s="43"/>
    </row>
    <row r="67" spans="1:5" ht="36" hidden="1">
      <c r="A67" s="39" t="s">
        <v>30</v>
      </c>
      <c r="B67" s="40">
        <v>6230</v>
      </c>
      <c r="C67" s="41" t="s">
        <v>307</v>
      </c>
      <c r="D67" s="42"/>
      <c r="E67" s="43"/>
    </row>
    <row r="68" spans="1:5" ht="36" hidden="1">
      <c r="A68" s="39" t="s">
        <v>30</v>
      </c>
      <c r="B68" s="40">
        <v>6300</v>
      </c>
      <c r="C68" s="41" t="s">
        <v>125</v>
      </c>
      <c r="D68" s="42"/>
      <c r="E68" s="43"/>
    </row>
    <row r="69" spans="1:5" ht="36" hidden="1">
      <c r="A69" s="39" t="s">
        <v>30</v>
      </c>
      <c r="B69" s="40">
        <v>6610</v>
      </c>
      <c r="C69" s="41" t="s">
        <v>285</v>
      </c>
      <c r="D69" s="42"/>
      <c r="E69" s="43"/>
    </row>
    <row r="70" spans="1:5" ht="36" hidden="1">
      <c r="A70" s="39" t="s">
        <v>30</v>
      </c>
      <c r="B70" s="40">
        <v>6620</v>
      </c>
      <c r="C70" s="41" t="s">
        <v>286</v>
      </c>
      <c r="D70" s="42"/>
      <c r="E70" s="43"/>
    </row>
    <row r="71" spans="1:5" ht="48" hidden="1">
      <c r="A71" s="39" t="s">
        <v>30</v>
      </c>
      <c r="B71" s="40">
        <v>6630</v>
      </c>
      <c r="C71" s="41" t="s">
        <v>287</v>
      </c>
      <c r="D71" s="42"/>
      <c r="E71" s="43"/>
    </row>
    <row r="72" spans="1:5" ht="12.75" hidden="1">
      <c r="A72" s="46" t="s">
        <v>30</v>
      </c>
      <c r="B72" s="49">
        <v>8550</v>
      </c>
      <c r="C72" s="50" t="s">
        <v>41</v>
      </c>
      <c r="D72" s="51"/>
      <c r="E72" s="52"/>
    </row>
    <row r="73" spans="1:5" ht="18">
      <c r="A73" s="56"/>
      <c r="B73" s="56"/>
      <c r="C73" s="57" t="s">
        <v>12</v>
      </c>
      <c r="D73" s="58">
        <f>SUM(D13:D72)</f>
        <v>356200</v>
      </c>
      <c r="E73" s="58">
        <f>SUM(E13:E72)</f>
        <v>0</v>
      </c>
    </row>
  </sheetData>
  <sheetProtection/>
  <mergeCells count="1">
    <mergeCell ref="D10:E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2:G73"/>
  <sheetViews>
    <sheetView view="pageBreakPreview" zoomScaleSheetLayoutView="100" zoomScalePageLayoutView="0" workbookViewId="0" topLeftCell="A3">
      <selection activeCell="C6" sqref="C6"/>
    </sheetView>
  </sheetViews>
  <sheetFormatPr defaultColWidth="9.00390625" defaultRowHeight="12.75"/>
  <cols>
    <col min="1" max="1" width="3.875" style="60" customWidth="1"/>
    <col min="2" max="2" width="5.25390625" style="60" customWidth="1"/>
    <col min="3" max="3" width="51.375" style="60" customWidth="1"/>
    <col min="4" max="4" width="11.125" style="60" customWidth="1"/>
    <col min="5" max="5" width="10.75390625" style="60" customWidth="1"/>
    <col min="6" max="6" width="11.125" style="60" hidden="1" customWidth="1"/>
    <col min="7" max="7" width="10.75390625" style="60" hidden="1" customWidth="1"/>
    <col min="8" max="8" width="3.375" style="60" customWidth="1"/>
    <col min="9" max="9" width="2.875" style="60" customWidth="1"/>
    <col min="10" max="10" width="3.875" style="60" customWidth="1"/>
    <col min="11" max="16384" width="9.125" style="60" customWidth="1"/>
  </cols>
  <sheetData>
    <row r="1" s="26" customFormat="1" ht="12.75" hidden="1"/>
    <row r="2" s="26" customFormat="1" ht="12.75">
      <c r="D2" s="34" t="str">
        <f>'010.01008'!D2</f>
        <v>Zał. Nr 2d</v>
      </c>
    </row>
    <row r="3" spans="1:3" s="36" customFormat="1" ht="27.75" customHeight="1">
      <c r="A3" s="35" t="str">
        <f>'010.01008'!A3</f>
        <v>Plan wydatków budżetu na 2014 r.</v>
      </c>
      <c r="B3" s="35"/>
      <c r="C3" s="35"/>
    </row>
    <row r="4" spans="4:5" s="36" customFormat="1" ht="12.75">
      <c r="D4" s="37" t="s">
        <v>135</v>
      </c>
      <c r="E4" s="96">
        <f>'900,90005'!E4+1</f>
        <v>58</v>
      </c>
    </row>
    <row r="5" spans="3:5" s="36" customFormat="1" ht="11.25" customHeight="1" hidden="1">
      <c r="C5" s="18"/>
      <c r="E5" s="36" t="s">
        <v>16</v>
      </c>
    </row>
    <row r="7" spans="1:3" s="36" customFormat="1" ht="12.75">
      <c r="A7" s="18" t="s">
        <v>0</v>
      </c>
      <c r="B7" s="18"/>
      <c r="C7" s="36" t="s">
        <v>92</v>
      </c>
    </row>
    <row r="9" spans="1:3" s="36" customFormat="1" ht="12.75">
      <c r="A9" s="18" t="s">
        <v>1</v>
      </c>
      <c r="B9" s="18"/>
      <c r="C9" s="36" t="s">
        <v>273</v>
      </c>
    </row>
    <row r="10" spans="4:7" s="36" customFormat="1" ht="12.75">
      <c r="D10" s="339" t="s">
        <v>15</v>
      </c>
      <c r="E10" s="339"/>
      <c r="F10" s="338" t="s">
        <v>332</v>
      </c>
      <c r="G10" s="338"/>
    </row>
    <row r="11" spans="4:7" s="36" customFormat="1" ht="12.75">
      <c r="D11" s="18" t="s">
        <v>13</v>
      </c>
      <c r="E11" s="97" t="s">
        <v>14</v>
      </c>
      <c r="F11" s="36" t="s">
        <v>13</v>
      </c>
      <c r="G11" s="38" t="s">
        <v>14</v>
      </c>
    </row>
    <row r="13" spans="1:7" s="45" customFormat="1" ht="37.5" customHeight="1" hidden="1">
      <c r="A13" s="39" t="s">
        <v>30</v>
      </c>
      <c r="B13" s="40">
        <v>2310</v>
      </c>
      <c r="C13" s="41" t="s">
        <v>31</v>
      </c>
      <c r="D13" s="42"/>
      <c r="E13" s="43"/>
      <c r="F13" s="42"/>
      <c r="G13" s="43"/>
    </row>
    <row r="14" spans="1:7" s="45" customFormat="1" ht="37.5" customHeight="1" hidden="1">
      <c r="A14" s="39" t="s">
        <v>30</v>
      </c>
      <c r="B14" s="40">
        <v>2320</v>
      </c>
      <c r="C14" s="41" t="s">
        <v>278</v>
      </c>
      <c r="D14" s="42"/>
      <c r="E14" s="43"/>
      <c r="F14" s="42"/>
      <c r="G14" s="43"/>
    </row>
    <row r="15" spans="1:7" s="45" customFormat="1" ht="37.5" customHeight="1" hidden="1">
      <c r="A15" s="39" t="s">
        <v>30</v>
      </c>
      <c r="B15" s="40">
        <v>2330</v>
      </c>
      <c r="C15" s="41" t="s">
        <v>279</v>
      </c>
      <c r="D15" s="42"/>
      <c r="E15" s="43"/>
      <c r="F15" s="42"/>
      <c r="G15" s="43"/>
    </row>
    <row r="16" spans="1:7" s="45" customFormat="1" ht="12.75" customHeight="1" hidden="1">
      <c r="A16" s="46" t="s">
        <v>30</v>
      </c>
      <c r="B16" s="40">
        <v>2480</v>
      </c>
      <c r="C16" s="41" t="s">
        <v>124</v>
      </c>
      <c r="D16" s="42"/>
      <c r="E16" s="43"/>
      <c r="F16" s="42"/>
      <c r="G16" s="43"/>
    </row>
    <row r="17" spans="1:7" s="45" customFormat="1" ht="12.75" customHeight="1" hidden="1">
      <c r="A17" s="46" t="s">
        <v>30</v>
      </c>
      <c r="B17" s="40">
        <v>2560</v>
      </c>
      <c r="C17" s="41" t="s">
        <v>277</v>
      </c>
      <c r="D17" s="42"/>
      <c r="E17" s="43"/>
      <c r="F17" s="42"/>
      <c r="G17" s="43"/>
    </row>
    <row r="18" spans="1:7" s="45" customFormat="1" ht="12.75" customHeight="1" hidden="1">
      <c r="A18" s="46" t="s">
        <v>30</v>
      </c>
      <c r="B18" s="47">
        <v>2650</v>
      </c>
      <c r="C18" s="41" t="s">
        <v>35</v>
      </c>
      <c r="D18" s="42"/>
      <c r="E18" s="43"/>
      <c r="F18" s="42"/>
      <c r="G18" s="43"/>
    </row>
    <row r="19" spans="1:7" s="45" customFormat="1" ht="22.5" customHeight="1" hidden="1">
      <c r="A19" s="46" t="s">
        <v>30</v>
      </c>
      <c r="B19" s="40">
        <v>2710</v>
      </c>
      <c r="C19" s="41" t="s">
        <v>42</v>
      </c>
      <c r="D19" s="42"/>
      <c r="E19" s="43"/>
      <c r="F19" s="42"/>
      <c r="G19" s="43"/>
    </row>
    <row r="20" spans="1:7" s="45" customFormat="1" ht="25.5" customHeight="1" hidden="1">
      <c r="A20" s="39" t="s">
        <v>30</v>
      </c>
      <c r="B20" s="40">
        <v>2820</v>
      </c>
      <c r="C20" s="48" t="s">
        <v>280</v>
      </c>
      <c r="D20" s="42"/>
      <c r="E20" s="43"/>
      <c r="F20" s="42"/>
      <c r="G20" s="43"/>
    </row>
    <row r="21" spans="1:7" s="45" customFormat="1" ht="37.5" customHeight="1" hidden="1">
      <c r="A21" s="39" t="s">
        <v>30</v>
      </c>
      <c r="B21" s="40">
        <v>2830</v>
      </c>
      <c r="C21" s="48" t="s">
        <v>18</v>
      </c>
      <c r="D21" s="42"/>
      <c r="E21" s="43"/>
      <c r="F21" s="42"/>
      <c r="G21" s="43"/>
    </row>
    <row r="22" spans="1:7" s="45" customFormat="1" ht="12.75" customHeight="1" hidden="1">
      <c r="A22" s="46" t="s">
        <v>30</v>
      </c>
      <c r="B22" s="47">
        <v>2850</v>
      </c>
      <c r="C22" s="48" t="s">
        <v>33</v>
      </c>
      <c r="D22" s="42"/>
      <c r="E22" s="43"/>
      <c r="F22" s="42"/>
      <c r="G22" s="43"/>
    </row>
    <row r="23" spans="1:7" s="45" customFormat="1" ht="12.75" customHeight="1" hidden="1">
      <c r="A23" s="46" t="s">
        <v>30</v>
      </c>
      <c r="B23" s="47">
        <v>3000</v>
      </c>
      <c r="C23" s="48" t="s">
        <v>276</v>
      </c>
      <c r="D23" s="42"/>
      <c r="E23" s="43"/>
      <c r="F23" s="42"/>
      <c r="G23" s="43"/>
    </row>
    <row r="24" spans="1:7" s="36" customFormat="1" ht="12.75" customHeight="1" hidden="1">
      <c r="A24" s="46" t="s">
        <v>30</v>
      </c>
      <c r="B24" s="49">
        <v>3020</v>
      </c>
      <c r="C24" s="50" t="s">
        <v>38</v>
      </c>
      <c r="D24" s="51"/>
      <c r="E24" s="52"/>
      <c r="F24" s="51"/>
      <c r="G24" s="52"/>
    </row>
    <row r="25" spans="1:7" s="36" customFormat="1" ht="12.75" customHeight="1" hidden="1">
      <c r="A25" s="46" t="s">
        <v>30</v>
      </c>
      <c r="B25" s="49">
        <v>3030</v>
      </c>
      <c r="C25" s="50" t="s">
        <v>5</v>
      </c>
      <c r="D25" s="51"/>
      <c r="E25" s="52"/>
      <c r="F25" s="51"/>
      <c r="G25" s="52"/>
    </row>
    <row r="26" spans="1:7" s="36" customFormat="1" ht="12.75" customHeight="1" hidden="1">
      <c r="A26" s="46" t="s">
        <v>30</v>
      </c>
      <c r="B26" s="49">
        <v>3110</v>
      </c>
      <c r="C26" s="50" t="s">
        <v>4</v>
      </c>
      <c r="D26" s="51"/>
      <c r="E26" s="52"/>
      <c r="F26" s="51"/>
      <c r="G26" s="52"/>
    </row>
    <row r="27" spans="1:7" s="36" customFormat="1" ht="12.75" customHeight="1" hidden="1">
      <c r="A27" s="46" t="s">
        <v>30</v>
      </c>
      <c r="B27" s="49">
        <v>3240</v>
      </c>
      <c r="C27" s="50" t="s">
        <v>39</v>
      </c>
      <c r="D27" s="51"/>
      <c r="E27" s="52"/>
      <c r="F27" s="51"/>
      <c r="G27" s="52"/>
    </row>
    <row r="28" spans="1:7" s="36" customFormat="1" ht="12.75" customHeight="1" hidden="1">
      <c r="A28" s="46" t="s">
        <v>30</v>
      </c>
      <c r="B28" s="49">
        <v>3260</v>
      </c>
      <c r="C28" s="50" t="s">
        <v>305</v>
      </c>
      <c r="D28" s="51"/>
      <c r="E28" s="52"/>
      <c r="F28" s="51"/>
      <c r="G28" s="52"/>
    </row>
    <row r="29" spans="1:7" s="36" customFormat="1" ht="12.75" customHeight="1" hidden="1">
      <c r="A29" s="46" t="s">
        <v>30</v>
      </c>
      <c r="B29" s="49">
        <v>4010</v>
      </c>
      <c r="C29" s="50" t="s">
        <v>2</v>
      </c>
      <c r="D29" s="51"/>
      <c r="E29" s="52"/>
      <c r="F29" s="51"/>
      <c r="G29" s="52"/>
    </row>
    <row r="30" spans="1:7" s="36" customFormat="1" ht="12.75" customHeight="1" hidden="1">
      <c r="A30" s="46" t="s">
        <v>30</v>
      </c>
      <c r="B30" s="49">
        <v>4040</v>
      </c>
      <c r="C30" s="50" t="s">
        <v>3</v>
      </c>
      <c r="D30" s="51"/>
      <c r="E30" s="52"/>
      <c r="F30" s="51"/>
      <c r="G30" s="52"/>
    </row>
    <row r="31" spans="1:7" s="36" customFormat="1" ht="12.75" customHeight="1" hidden="1">
      <c r="A31" s="46" t="s">
        <v>30</v>
      </c>
      <c r="B31" s="49">
        <v>4110</v>
      </c>
      <c r="C31" s="50" t="s">
        <v>9</v>
      </c>
      <c r="D31" s="51"/>
      <c r="E31" s="52"/>
      <c r="F31" s="51"/>
      <c r="G31" s="52"/>
    </row>
    <row r="32" spans="1:7" s="36" customFormat="1" ht="12.75" customHeight="1" hidden="1">
      <c r="A32" s="46" t="s">
        <v>30</v>
      </c>
      <c r="B32" s="49">
        <v>4120</v>
      </c>
      <c r="C32" s="50" t="s">
        <v>10</v>
      </c>
      <c r="D32" s="51"/>
      <c r="E32" s="52"/>
      <c r="F32" s="51"/>
      <c r="G32" s="52"/>
    </row>
    <row r="33" spans="1:7" s="36" customFormat="1" ht="12.75" customHeight="1" hidden="1">
      <c r="A33" s="46" t="s">
        <v>30</v>
      </c>
      <c r="B33" s="49">
        <v>4130</v>
      </c>
      <c r="C33" s="50" t="s">
        <v>19</v>
      </c>
      <c r="D33" s="51"/>
      <c r="E33" s="52"/>
      <c r="F33" s="51"/>
      <c r="G33" s="52"/>
    </row>
    <row r="34" spans="1:7" s="36" customFormat="1" ht="12.75" customHeight="1" hidden="1">
      <c r="A34" s="46" t="s">
        <v>30</v>
      </c>
      <c r="B34" s="49">
        <v>4140</v>
      </c>
      <c r="C34" s="50" t="s">
        <v>32</v>
      </c>
      <c r="D34" s="51"/>
      <c r="E34" s="52"/>
      <c r="F34" s="51"/>
      <c r="G34" s="52"/>
    </row>
    <row r="35" spans="1:7" s="36" customFormat="1" ht="12.75" customHeight="1" hidden="1">
      <c r="A35" s="46" t="s">
        <v>30</v>
      </c>
      <c r="B35" s="49">
        <v>4170</v>
      </c>
      <c r="C35" s="50" t="s">
        <v>36</v>
      </c>
      <c r="D35" s="51"/>
      <c r="E35" s="52"/>
      <c r="F35" s="51"/>
      <c r="G35" s="52"/>
    </row>
    <row r="36" spans="1:7" s="36" customFormat="1" ht="12.75" customHeight="1" hidden="1">
      <c r="A36" s="46" t="s">
        <v>30</v>
      </c>
      <c r="B36" s="49">
        <v>4210</v>
      </c>
      <c r="C36" s="50" t="s">
        <v>20</v>
      </c>
      <c r="D36" s="51"/>
      <c r="E36" s="52"/>
      <c r="F36" s="51"/>
      <c r="G36" s="52"/>
    </row>
    <row r="37" spans="1:7" s="36" customFormat="1" ht="12.75" customHeight="1" hidden="1">
      <c r="A37" s="46" t="s">
        <v>30</v>
      </c>
      <c r="B37" s="49">
        <v>4220</v>
      </c>
      <c r="C37" s="50" t="s">
        <v>21</v>
      </c>
      <c r="D37" s="51"/>
      <c r="E37" s="52"/>
      <c r="F37" s="51"/>
      <c r="G37" s="52"/>
    </row>
    <row r="38" spans="1:7" s="36" customFormat="1" ht="12.75" customHeight="1" hidden="1">
      <c r="A38" s="46" t="s">
        <v>30</v>
      </c>
      <c r="B38" s="49">
        <v>4240</v>
      </c>
      <c r="C38" s="50" t="s">
        <v>22</v>
      </c>
      <c r="D38" s="51"/>
      <c r="E38" s="52"/>
      <c r="F38" s="51"/>
      <c r="G38" s="52"/>
    </row>
    <row r="39" spans="1:7" s="36" customFormat="1" ht="12.75" customHeight="1">
      <c r="A39" s="46" t="s">
        <v>30</v>
      </c>
      <c r="B39" s="49">
        <v>4260</v>
      </c>
      <c r="C39" s="50" t="s">
        <v>23</v>
      </c>
      <c r="D39" s="51">
        <v>500000</v>
      </c>
      <c r="E39" s="52"/>
      <c r="F39" s="51">
        <v>450000</v>
      </c>
      <c r="G39" s="52"/>
    </row>
    <row r="40" spans="1:7" s="36" customFormat="1" ht="12.75" customHeight="1" hidden="1">
      <c r="A40" s="46" t="s">
        <v>30</v>
      </c>
      <c r="B40" s="49">
        <v>4270</v>
      </c>
      <c r="C40" s="50" t="s">
        <v>24</v>
      </c>
      <c r="D40" s="51"/>
      <c r="E40" s="52"/>
      <c r="F40" s="51"/>
      <c r="G40" s="52"/>
    </row>
    <row r="41" spans="1:7" s="36" customFormat="1" ht="12.75" customHeight="1" hidden="1">
      <c r="A41" s="46" t="s">
        <v>30</v>
      </c>
      <c r="B41" s="49">
        <v>4280</v>
      </c>
      <c r="C41" s="50" t="s">
        <v>281</v>
      </c>
      <c r="D41" s="51"/>
      <c r="E41" s="52"/>
      <c r="F41" s="51"/>
      <c r="G41" s="52"/>
    </row>
    <row r="42" spans="1:7" s="45" customFormat="1" ht="12.75" customHeight="1">
      <c r="A42" s="46" t="s">
        <v>30</v>
      </c>
      <c r="B42" s="49">
        <v>4300</v>
      </c>
      <c r="C42" s="53" t="s">
        <v>25</v>
      </c>
      <c r="D42" s="42">
        <v>170000</v>
      </c>
      <c r="E42" s="43"/>
      <c r="F42" s="42">
        <v>200000</v>
      </c>
      <c r="G42" s="43"/>
    </row>
    <row r="43" spans="1:7" s="45" customFormat="1" ht="12.75" customHeight="1" hidden="1">
      <c r="A43" s="46" t="s">
        <v>30</v>
      </c>
      <c r="B43" s="49">
        <v>4308</v>
      </c>
      <c r="C43" s="53" t="s">
        <v>25</v>
      </c>
      <c r="D43" s="42"/>
      <c r="E43" s="43"/>
      <c r="F43" s="42"/>
      <c r="G43" s="43"/>
    </row>
    <row r="44" spans="1:7" s="45" customFormat="1" ht="12.75" customHeight="1" hidden="1">
      <c r="A44" s="46" t="s">
        <v>30</v>
      </c>
      <c r="B44" s="49">
        <v>4309</v>
      </c>
      <c r="C44" s="53" t="s">
        <v>25</v>
      </c>
      <c r="D44" s="42"/>
      <c r="E44" s="43"/>
      <c r="F44" s="42"/>
      <c r="G44" s="43"/>
    </row>
    <row r="45" spans="1:7" s="45" customFormat="1" ht="12.75" customHeight="1" hidden="1">
      <c r="A45" s="46" t="s">
        <v>30</v>
      </c>
      <c r="B45" s="49">
        <v>4330</v>
      </c>
      <c r="C45" s="53" t="s">
        <v>37</v>
      </c>
      <c r="D45" s="42"/>
      <c r="E45" s="43"/>
      <c r="F45" s="42"/>
      <c r="G45" s="43"/>
    </row>
    <row r="46" spans="1:7" s="45" customFormat="1" ht="12.75" customHeight="1" hidden="1">
      <c r="A46" s="46" t="s">
        <v>30</v>
      </c>
      <c r="B46" s="49">
        <v>4350</v>
      </c>
      <c r="C46" s="53" t="s">
        <v>40</v>
      </c>
      <c r="D46" s="42"/>
      <c r="E46" s="43"/>
      <c r="F46" s="42"/>
      <c r="G46" s="43"/>
    </row>
    <row r="47" spans="1:7" s="45" customFormat="1" ht="12.75" customHeight="1" hidden="1">
      <c r="A47" s="46" t="s">
        <v>30</v>
      </c>
      <c r="B47" s="49">
        <v>4360</v>
      </c>
      <c r="C47" s="53" t="s">
        <v>265</v>
      </c>
      <c r="D47" s="42"/>
      <c r="E47" s="43"/>
      <c r="F47" s="42"/>
      <c r="G47" s="43"/>
    </row>
    <row r="48" spans="1:7" s="45" customFormat="1" ht="12.75" customHeight="1" hidden="1">
      <c r="A48" s="46" t="s">
        <v>30</v>
      </c>
      <c r="B48" s="49">
        <v>4370</v>
      </c>
      <c r="C48" s="53" t="s">
        <v>266</v>
      </c>
      <c r="D48" s="42"/>
      <c r="E48" s="43"/>
      <c r="F48" s="42"/>
      <c r="G48" s="43"/>
    </row>
    <row r="49" spans="1:7" s="45" customFormat="1" ht="12.75" customHeight="1" hidden="1">
      <c r="A49" s="46" t="s">
        <v>30</v>
      </c>
      <c r="B49" s="49">
        <v>4390</v>
      </c>
      <c r="C49" s="53" t="s">
        <v>267</v>
      </c>
      <c r="D49" s="42"/>
      <c r="E49" s="43"/>
      <c r="F49" s="42"/>
      <c r="G49" s="43"/>
    </row>
    <row r="50" spans="1:7" s="45" customFormat="1" ht="12.75" customHeight="1" hidden="1">
      <c r="A50" s="46" t="s">
        <v>30</v>
      </c>
      <c r="B50" s="49">
        <v>4400</v>
      </c>
      <c r="C50" s="53" t="s">
        <v>268</v>
      </c>
      <c r="D50" s="42"/>
      <c r="E50" s="43"/>
      <c r="F50" s="42"/>
      <c r="G50" s="43"/>
    </row>
    <row r="51" spans="1:7" s="36" customFormat="1" ht="12.75" customHeight="1" hidden="1">
      <c r="A51" s="46" t="s">
        <v>30</v>
      </c>
      <c r="B51" s="49">
        <v>4410</v>
      </c>
      <c r="C51" s="50" t="s">
        <v>6</v>
      </c>
      <c r="D51" s="51"/>
      <c r="E51" s="52"/>
      <c r="F51" s="51"/>
      <c r="G51" s="52"/>
    </row>
    <row r="52" spans="1:7" s="36" customFormat="1" ht="12.75" customHeight="1" hidden="1">
      <c r="A52" s="46" t="s">
        <v>30</v>
      </c>
      <c r="B52" s="49">
        <v>4420</v>
      </c>
      <c r="C52" s="50" t="s">
        <v>7</v>
      </c>
      <c r="D52" s="51"/>
      <c r="E52" s="52"/>
      <c r="F52" s="51"/>
      <c r="G52" s="52"/>
    </row>
    <row r="53" spans="1:7" s="45" customFormat="1" ht="12.75" customHeight="1" hidden="1">
      <c r="A53" s="46" t="s">
        <v>30</v>
      </c>
      <c r="B53" s="49">
        <v>4430</v>
      </c>
      <c r="C53" s="53" t="s">
        <v>8</v>
      </c>
      <c r="D53" s="42"/>
      <c r="E53" s="43"/>
      <c r="F53" s="42"/>
      <c r="G53" s="43"/>
    </row>
    <row r="54" spans="1:7" s="36" customFormat="1" ht="12.75" customHeight="1" hidden="1">
      <c r="A54" s="46" t="s">
        <v>30</v>
      </c>
      <c r="B54" s="49">
        <v>4440</v>
      </c>
      <c r="C54" s="50" t="s">
        <v>26</v>
      </c>
      <c r="D54" s="51"/>
      <c r="E54" s="52"/>
      <c r="F54" s="51"/>
      <c r="G54" s="52"/>
    </row>
    <row r="55" spans="1:7" s="36" customFormat="1" ht="12.75" customHeight="1" hidden="1">
      <c r="A55" s="46" t="s">
        <v>30</v>
      </c>
      <c r="B55" s="49">
        <v>4520</v>
      </c>
      <c r="C55" s="94" t="s">
        <v>306</v>
      </c>
      <c r="D55" s="51"/>
      <c r="E55" s="52"/>
      <c r="F55" s="51"/>
      <c r="G55" s="52"/>
    </row>
    <row r="56" spans="1:7" s="36" customFormat="1" ht="12.75" customHeight="1" hidden="1">
      <c r="A56" s="46" t="s">
        <v>30</v>
      </c>
      <c r="B56" s="49">
        <v>4580</v>
      </c>
      <c r="C56" s="50" t="s">
        <v>27</v>
      </c>
      <c r="D56" s="51"/>
      <c r="E56" s="52"/>
      <c r="F56" s="51"/>
      <c r="G56" s="52"/>
    </row>
    <row r="57" spans="1:7" s="36" customFormat="1" ht="12.75" customHeight="1" hidden="1">
      <c r="A57" s="46" t="s">
        <v>30</v>
      </c>
      <c r="B57" s="49">
        <v>4700</v>
      </c>
      <c r="C57" s="54" t="s">
        <v>269</v>
      </c>
      <c r="D57" s="51"/>
      <c r="E57" s="52"/>
      <c r="F57" s="51"/>
      <c r="G57" s="52"/>
    </row>
    <row r="58" spans="1:7" s="45" customFormat="1" ht="24.75" customHeight="1" hidden="1">
      <c r="A58" s="39" t="s">
        <v>30</v>
      </c>
      <c r="B58" s="64">
        <v>4740</v>
      </c>
      <c r="C58" s="55" t="s">
        <v>282</v>
      </c>
      <c r="D58" s="42"/>
      <c r="E58" s="43"/>
      <c r="F58" s="42"/>
      <c r="G58" s="43"/>
    </row>
    <row r="59" spans="1:7" s="45" customFormat="1" ht="12.75" customHeight="1" hidden="1">
      <c r="A59" s="46" t="s">
        <v>30</v>
      </c>
      <c r="B59" s="49">
        <v>4750</v>
      </c>
      <c r="C59" s="55" t="s">
        <v>270</v>
      </c>
      <c r="D59" s="42"/>
      <c r="E59" s="43"/>
      <c r="F59" s="42"/>
      <c r="G59" s="43"/>
    </row>
    <row r="60" spans="1:7" s="36" customFormat="1" ht="12.75" customHeight="1" hidden="1">
      <c r="A60" s="46" t="s">
        <v>30</v>
      </c>
      <c r="B60" s="49">
        <v>4810</v>
      </c>
      <c r="C60" s="50" t="s">
        <v>11</v>
      </c>
      <c r="D60" s="51"/>
      <c r="E60" s="52"/>
      <c r="F60" s="51"/>
      <c r="G60" s="52"/>
    </row>
    <row r="61" spans="1:7" s="36" customFormat="1" ht="12.75" customHeight="1">
      <c r="A61" s="46" t="s">
        <v>30</v>
      </c>
      <c r="B61" s="49">
        <v>6050</v>
      </c>
      <c r="C61" s="50" t="s">
        <v>28</v>
      </c>
      <c r="D61" s="51">
        <v>225000</v>
      </c>
      <c r="E61" s="52"/>
      <c r="F61" s="51">
        <v>50000</v>
      </c>
      <c r="G61" s="52"/>
    </row>
    <row r="62" spans="1:7" s="36" customFormat="1" ht="13.5" customHeight="1">
      <c r="A62" s="46" t="s">
        <v>30</v>
      </c>
      <c r="B62" s="49">
        <v>6058</v>
      </c>
      <c r="C62" s="50" t="s">
        <v>283</v>
      </c>
      <c r="D62" s="51">
        <v>1500</v>
      </c>
      <c r="E62" s="52"/>
      <c r="F62" s="51"/>
      <c r="G62" s="52"/>
    </row>
    <row r="63" spans="1:7" s="36" customFormat="1" ht="12.75" customHeight="1" hidden="1">
      <c r="A63" s="46" t="s">
        <v>30</v>
      </c>
      <c r="B63" s="49">
        <v>6059</v>
      </c>
      <c r="C63" s="50" t="s">
        <v>28</v>
      </c>
      <c r="D63" s="51"/>
      <c r="E63" s="52"/>
      <c r="F63" s="51"/>
      <c r="G63" s="52"/>
    </row>
    <row r="64" spans="1:7" s="36" customFormat="1" ht="12.75" customHeight="1" hidden="1">
      <c r="A64" s="46" t="s">
        <v>30</v>
      </c>
      <c r="B64" s="49">
        <v>6060</v>
      </c>
      <c r="C64" s="50" t="s">
        <v>29</v>
      </c>
      <c r="D64" s="51"/>
      <c r="E64" s="52"/>
      <c r="F64" s="51"/>
      <c r="G64" s="52"/>
    </row>
    <row r="65" spans="1:7" s="36" customFormat="1" ht="12.75" customHeight="1" hidden="1">
      <c r="A65" s="46" t="s">
        <v>30</v>
      </c>
      <c r="B65" s="49">
        <v>6130</v>
      </c>
      <c r="C65" s="50" t="s">
        <v>284</v>
      </c>
      <c r="D65" s="51"/>
      <c r="E65" s="52"/>
      <c r="F65" s="51"/>
      <c r="G65" s="52"/>
    </row>
    <row r="66" spans="1:7" s="45" customFormat="1" ht="37.5" customHeight="1" hidden="1">
      <c r="A66" s="39" t="s">
        <v>30</v>
      </c>
      <c r="B66" s="40">
        <v>6210</v>
      </c>
      <c r="C66" s="41" t="s">
        <v>331</v>
      </c>
      <c r="D66" s="42"/>
      <c r="E66" s="43"/>
      <c r="F66" s="42"/>
      <c r="G66" s="43"/>
    </row>
    <row r="67" spans="1:7" s="45" customFormat="1" ht="37.5" customHeight="1" hidden="1">
      <c r="A67" s="39" t="s">
        <v>30</v>
      </c>
      <c r="B67" s="40">
        <v>6230</v>
      </c>
      <c r="C67" s="41" t="s">
        <v>307</v>
      </c>
      <c r="D67" s="42"/>
      <c r="E67" s="43"/>
      <c r="F67" s="42"/>
      <c r="G67" s="43"/>
    </row>
    <row r="68" spans="1:7" s="45" customFormat="1" ht="37.5" customHeight="1" hidden="1">
      <c r="A68" s="39" t="s">
        <v>30</v>
      </c>
      <c r="B68" s="40">
        <v>6300</v>
      </c>
      <c r="C68" s="41" t="s">
        <v>125</v>
      </c>
      <c r="D68" s="42"/>
      <c r="E68" s="43"/>
      <c r="F68" s="42"/>
      <c r="G68" s="43"/>
    </row>
    <row r="69" spans="1:7" s="45" customFormat="1" ht="37.5" customHeight="1" hidden="1">
      <c r="A69" s="39" t="s">
        <v>30</v>
      </c>
      <c r="B69" s="40">
        <v>6610</v>
      </c>
      <c r="C69" s="41" t="s">
        <v>285</v>
      </c>
      <c r="D69" s="42"/>
      <c r="E69" s="43"/>
      <c r="F69" s="42"/>
      <c r="G69" s="43"/>
    </row>
    <row r="70" spans="1:7" s="45" customFormat="1" ht="37.5" customHeight="1" hidden="1">
      <c r="A70" s="39" t="s">
        <v>30</v>
      </c>
      <c r="B70" s="40">
        <v>6620</v>
      </c>
      <c r="C70" s="41" t="s">
        <v>286</v>
      </c>
      <c r="D70" s="42"/>
      <c r="E70" s="43"/>
      <c r="F70" s="42"/>
      <c r="G70" s="43"/>
    </row>
    <row r="71" spans="1:7" s="45" customFormat="1" ht="37.5" customHeight="1" hidden="1">
      <c r="A71" s="39" t="s">
        <v>30</v>
      </c>
      <c r="B71" s="40">
        <v>6630</v>
      </c>
      <c r="C71" s="41" t="s">
        <v>287</v>
      </c>
      <c r="D71" s="42"/>
      <c r="E71" s="43"/>
      <c r="F71" s="42"/>
      <c r="G71" s="43"/>
    </row>
    <row r="72" spans="1:7" s="36" customFormat="1" ht="12.75" customHeight="1" hidden="1">
      <c r="A72" s="46" t="s">
        <v>30</v>
      </c>
      <c r="B72" s="49">
        <v>8550</v>
      </c>
      <c r="C72" s="50" t="s">
        <v>41</v>
      </c>
      <c r="D72" s="51"/>
      <c r="E72" s="52"/>
      <c r="F72" s="51"/>
      <c r="G72" s="52"/>
    </row>
    <row r="73" spans="1:7" ht="15" customHeight="1">
      <c r="A73" s="56"/>
      <c r="B73" s="56"/>
      <c r="C73" s="57" t="s">
        <v>12</v>
      </c>
      <c r="D73" s="58">
        <f>SUM(D13:D72)</f>
        <v>896500</v>
      </c>
      <c r="E73" s="58">
        <f>SUM(E13:E72)</f>
        <v>0</v>
      </c>
      <c r="F73" s="58">
        <f>SUM(F13:F72)</f>
        <v>700000</v>
      </c>
      <c r="G73" s="58">
        <f>SUM(G13:G72)</f>
        <v>0</v>
      </c>
    </row>
  </sheetData>
  <sheetProtection/>
  <mergeCells count="2">
    <mergeCell ref="D10:E10"/>
    <mergeCell ref="F10:G10"/>
  </mergeCells>
  <printOptions/>
  <pageMargins left="0.75" right="0.75" top="1" bottom="1" header="0.5" footer="0.5"/>
  <pageSetup horizontalDpi="360" verticalDpi="360" orientation="portrait" paperSize="9" scale="5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2:G74"/>
  <sheetViews>
    <sheetView view="pageBreakPreview" zoomScaleSheetLayoutView="100" zoomScalePageLayoutView="0" workbookViewId="0" topLeftCell="A2">
      <selection activeCell="K11" sqref="K11"/>
    </sheetView>
  </sheetViews>
  <sheetFormatPr defaultColWidth="9.00390625" defaultRowHeight="12.75"/>
  <cols>
    <col min="1" max="1" width="3.875" style="63" customWidth="1"/>
    <col min="2" max="2" width="5.25390625" style="63" customWidth="1"/>
    <col min="3" max="3" width="51.375" style="63" customWidth="1"/>
    <col min="4" max="4" width="11.125" style="63" customWidth="1"/>
    <col min="5" max="5" width="10.75390625" style="63" customWidth="1"/>
    <col min="6" max="6" width="11.125" style="63" hidden="1" customWidth="1"/>
    <col min="7" max="7" width="10.75390625" style="63" hidden="1" customWidth="1"/>
    <col min="8" max="8" width="5.375" style="63" customWidth="1"/>
    <col min="9" max="9" width="2.875" style="63" customWidth="1"/>
    <col min="10" max="10" width="3.875" style="63" customWidth="1"/>
    <col min="11" max="16384" width="9.125" style="63" customWidth="1"/>
  </cols>
  <sheetData>
    <row r="1" s="26" customFormat="1" ht="12.75" hidden="1"/>
    <row r="2" s="26" customFormat="1" ht="12.75">
      <c r="D2" s="34" t="str">
        <f>'010.01008'!D2</f>
        <v>Zał. Nr 2d</v>
      </c>
    </row>
    <row r="3" spans="1:3" s="36" customFormat="1" ht="27.75" customHeight="1">
      <c r="A3" s="35" t="str">
        <f>'010.01008'!A3</f>
        <v>Plan wydatków budżetu na 2014 r.</v>
      </c>
      <c r="B3" s="35"/>
      <c r="C3" s="35"/>
    </row>
    <row r="4" spans="4:5" s="36" customFormat="1" ht="12.75">
      <c r="D4" s="37" t="s">
        <v>135</v>
      </c>
      <c r="E4" s="36">
        <f>'900,90015'!E4+1</f>
        <v>59</v>
      </c>
    </row>
    <row r="5" spans="3:5" s="36" customFormat="1" ht="11.25" customHeight="1" hidden="1">
      <c r="C5" s="18"/>
      <c r="E5" s="36" t="s">
        <v>16</v>
      </c>
    </row>
    <row r="7" spans="1:3" s="36" customFormat="1" ht="12.75">
      <c r="A7" s="18" t="s">
        <v>0</v>
      </c>
      <c r="B7" s="18"/>
      <c r="C7" s="36" t="s">
        <v>92</v>
      </c>
    </row>
    <row r="9" spans="1:3" s="36" customFormat="1" ht="12.75">
      <c r="A9" s="18" t="s">
        <v>1</v>
      </c>
      <c r="B9" s="18"/>
      <c r="C9" s="36" t="s">
        <v>96</v>
      </c>
    </row>
    <row r="10" spans="4:7" s="36" customFormat="1" ht="12.75">
      <c r="D10" s="339" t="s">
        <v>15</v>
      </c>
      <c r="E10" s="339"/>
      <c r="F10" s="338" t="s">
        <v>332</v>
      </c>
      <c r="G10" s="338"/>
    </row>
    <row r="11" spans="4:7" s="36" customFormat="1" ht="12.75">
      <c r="D11" s="18" t="s">
        <v>13</v>
      </c>
      <c r="E11" s="97" t="s">
        <v>14</v>
      </c>
      <c r="F11" s="36" t="s">
        <v>13</v>
      </c>
      <c r="G11" s="38" t="s">
        <v>14</v>
      </c>
    </row>
    <row r="13" spans="1:7" s="45" customFormat="1" ht="37.5" customHeight="1" hidden="1">
      <c r="A13" s="39" t="s">
        <v>30</v>
      </c>
      <c r="B13" s="40">
        <v>2310</v>
      </c>
      <c r="C13" s="41" t="s">
        <v>31</v>
      </c>
      <c r="D13" s="42"/>
      <c r="E13" s="43"/>
      <c r="F13" s="42"/>
      <c r="G13" s="43"/>
    </row>
    <row r="14" spans="1:7" s="45" customFormat="1" ht="37.5" customHeight="1" hidden="1">
      <c r="A14" s="39" t="s">
        <v>30</v>
      </c>
      <c r="B14" s="40">
        <v>2320</v>
      </c>
      <c r="C14" s="41" t="s">
        <v>278</v>
      </c>
      <c r="D14" s="42"/>
      <c r="E14" s="43"/>
      <c r="F14" s="42"/>
      <c r="G14" s="43"/>
    </row>
    <row r="15" spans="1:7" s="45" customFormat="1" ht="37.5" customHeight="1" hidden="1">
      <c r="A15" s="39" t="s">
        <v>30</v>
      </c>
      <c r="B15" s="40">
        <v>2330</v>
      </c>
      <c r="C15" s="41" t="s">
        <v>279</v>
      </c>
      <c r="D15" s="42"/>
      <c r="E15" s="43"/>
      <c r="F15" s="42"/>
      <c r="G15" s="43"/>
    </row>
    <row r="16" spans="1:7" s="45" customFormat="1" ht="12.75" customHeight="1" hidden="1">
      <c r="A16" s="46" t="s">
        <v>30</v>
      </c>
      <c r="B16" s="40">
        <v>2480</v>
      </c>
      <c r="C16" s="41" t="s">
        <v>124</v>
      </c>
      <c r="D16" s="42"/>
      <c r="E16" s="43"/>
      <c r="F16" s="42"/>
      <c r="G16" s="43"/>
    </row>
    <row r="17" spans="1:7" s="45" customFormat="1" ht="12.75" customHeight="1" hidden="1">
      <c r="A17" s="46" t="s">
        <v>30</v>
      </c>
      <c r="B17" s="40">
        <v>2560</v>
      </c>
      <c r="C17" s="41" t="s">
        <v>277</v>
      </c>
      <c r="D17" s="42"/>
      <c r="E17" s="43"/>
      <c r="F17" s="42"/>
      <c r="G17" s="43"/>
    </row>
    <row r="18" spans="1:7" s="45" customFormat="1" ht="12.75" customHeight="1" hidden="1">
      <c r="A18" s="46" t="s">
        <v>30</v>
      </c>
      <c r="B18" s="47">
        <v>2650</v>
      </c>
      <c r="C18" s="41" t="s">
        <v>35</v>
      </c>
      <c r="D18" s="42"/>
      <c r="E18" s="43"/>
      <c r="F18" s="42">
        <v>87633</v>
      </c>
      <c r="G18" s="43"/>
    </row>
    <row r="19" spans="1:7" s="45" customFormat="1" ht="22.5" customHeight="1" hidden="1">
      <c r="A19" s="46" t="s">
        <v>30</v>
      </c>
      <c r="B19" s="40">
        <v>2710</v>
      </c>
      <c r="C19" s="41" t="s">
        <v>42</v>
      </c>
      <c r="D19" s="42"/>
      <c r="E19" s="43"/>
      <c r="F19" s="42"/>
      <c r="G19" s="43"/>
    </row>
    <row r="20" spans="1:7" s="45" customFormat="1" ht="25.5" customHeight="1" hidden="1">
      <c r="A20" s="39" t="s">
        <v>30</v>
      </c>
      <c r="B20" s="40">
        <v>2820</v>
      </c>
      <c r="C20" s="48" t="s">
        <v>280</v>
      </c>
      <c r="D20" s="42"/>
      <c r="E20" s="43"/>
      <c r="F20" s="42"/>
      <c r="G20" s="43"/>
    </row>
    <row r="21" spans="1:7" s="45" customFormat="1" ht="37.5" customHeight="1" hidden="1">
      <c r="A21" s="39" t="s">
        <v>30</v>
      </c>
      <c r="B21" s="40">
        <v>2830</v>
      </c>
      <c r="C21" s="48" t="s">
        <v>18</v>
      </c>
      <c r="D21" s="42"/>
      <c r="E21" s="43"/>
      <c r="F21" s="42"/>
      <c r="G21" s="43"/>
    </row>
    <row r="22" spans="1:7" s="45" customFormat="1" ht="12.75" customHeight="1" hidden="1">
      <c r="A22" s="46" t="s">
        <v>30</v>
      </c>
      <c r="B22" s="47">
        <v>2850</v>
      </c>
      <c r="C22" s="48" t="s">
        <v>33</v>
      </c>
      <c r="D22" s="42"/>
      <c r="E22" s="43"/>
      <c r="F22" s="42"/>
      <c r="G22" s="43"/>
    </row>
    <row r="23" spans="1:7" s="45" customFormat="1" ht="12.75" customHeight="1" hidden="1">
      <c r="A23" s="46" t="s">
        <v>30</v>
      </c>
      <c r="B23" s="47">
        <v>3000</v>
      </c>
      <c r="C23" s="48" t="s">
        <v>276</v>
      </c>
      <c r="D23" s="42"/>
      <c r="E23" s="43"/>
      <c r="F23" s="42"/>
      <c r="G23" s="43"/>
    </row>
    <row r="24" spans="1:7" s="36" customFormat="1" ht="12.75" customHeight="1" hidden="1">
      <c r="A24" s="46" t="s">
        <v>30</v>
      </c>
      <c r="B24" s="49">
        <v>3020</v>
      </c>
      <c r="C24" s="50" t="s">
        <v>38</v>
      </c>
      <c r="D24" s="51"/>
      <c r="E24" s="52"/>
      <c r="F24" s="51"/>
      <c r="G24" s="52"/>
    </row>
    <row r="25" spans="1:7" s="36" customFormat="1" ht="12.75" customHeight="1" hidden="1">
      <c r="A25" s="46" t="s">
        <v>30</v>
      </c>
      <c r="B25" s="49">
        <v>3030</v>
      </c>
      <c r="C25" s="50" t="s">
        <v>5</v>
      </c>
      <c r="D25" s="51"/>
      <c r="E25" s="52"/>
      <c r="F25" s="51"/>
      <c r="G25" s="52"/>
    </row>
    <row r="26" spans="1:7" s="36" customFormat="1" ht="12.75" customHeight="1" hidden="1">
      <c r="A26" s="46" t="s">
        <v>30</v>
      </c>
      <c r="B26" s="49">
        <v>3110</v>
      </c>
      <c r="C26" s="50" t="s">
        <v>4</v>
      </c>
      <c r="D26" s="51"/>
      <c r="E26" s="52"/>
      <c r="F26" s="51"/>
      <c r="G26" s="52"/>
    </row>
    <row r="27" spans="1:7" s="36" customFormat="1" ht="12.75" customHeight="1" hidden="1">
      <c r="A27" s="46" t="s">
        <v>30</v>
      </c>
      <c r="B27" s="49">
        <v>3240</v>
      </c>
      <c r="C27" s="50" t="s">
        <v>39</v>
      </c>
      <c r="D27" s="51"/>
      <c r="E27" s="52"/>
      <c r="F27" s="51"/>
      <c r="G27" s="52"/>
    </row>
    <row r="28" spans="1:7" s="36" customFormat="1" ht="12.75" customHeight="1" hidden="1">
      <c r="A28" s="46" t="s">
        <v>30</v>
      </c>
      <c r="B28" s="49">
        <v>3260</v>
      </c>
      <c r="C28" s="50" t="s">
        <v>305</v>
      </c>
      <c r="D28" s="51"/>
      <c r="E28" s="52"/>
      <c r="F28" s="51"/>
      <c r="G28" s="52"/>
    </row>
    <row r="29" spans="1:7" s="36" customFormat="1" ht="12.75" customHeight="1" hidden="1">
      <c r="A29" s="46" t="s">
        <v>30</v>
      </c>
      <c r="B29" s="49">
        <v>4010</v>
      </c>
      <c r="C29" s="50" t="s">
        <v>2</v>
      </c>
      <c r="D29" s="51"/>
      <c r="E29" s="52"/>
      <c r="F29" s="51"/>
      <c r="G29" s="52"/>
    </row>
    <row r="30" spans="1:7" s="36" customFormat="1" ht="12.75" customHeight="1" hidden="1">
      <c r="A30" s="46" t="s">
        <v>30</v>
      </c>
      <c r="B30" s="49">
        <v>4040</v>
      </c>
      <c r="C30" s="50" t="s">
        <v>3</v>
      </c>
      <c r="D30" s="51"/>
      <c r="E30" s="52"/>
      <c r="F30" s="51"/>
      <c r="G30" s="52"/>
    </row>
    <row r="31" spans="1:7" s="36" customFormat="1" ht="12.75" customHeight="1" hidden="1">
      <c r="A31" s="46" t="s">
        <v>30</v>
      </c>
      <c r="B31" s="49">
        <v>4110</v>
      </c>
      <c r="C31" s="50" t="s">
        <v>9</v>
      </c>
      <c r="D31" s="51"/>
      <c r="E31" s="52"/>
      <c r="F31" s="51"/>
      <c r="G31" s="52"/>
    </row>
    <row r="32" spans="1:7" s="36" customFormat="1" ht="12.75" customHeight="1" hidden="1">
      <c r="A32" s="46" t="s">
        <v>30</v>
      </c>
      <c r="B32" s="49">
        <v>4120</v>
      </c>
      <c r="C32" s="50" t="s">
        <v>10</v>
      </c>
      <c r="D32" s="51"/>
      <c r="E32" s="52"/>
      <c r="F32" s="51"/>
      <c r="G32" s="52"/>
    </row>
    <row r="33" spans="1:7" s="36" customFormat="1" ht="12.75" customHeight="1" hidden="1">
      <c r="A33" s="46" t="s">
        <v>30</v>
      </c>
      <c r="B33" s="49">
        <v>4130</v>
      </c>
      <c r="C33" s="50" t="s">
        <v>19</v>
      </c>
      <c r="D33" s="51"/>
      <c r="E33" s="52"/>
      <c r="F33" s="51"/>
      <c r="G33" s="52"/>
    </row>
    <row r="34" spans="1:7" s="36" customFormat="1" ht="12.75" customHeight="1" hidden="1">
      <c r="A34" s="46" t="s">
        <v>30</v>
      </c>
      <c r="B34" s="49">
        <v>4140</v>
      </c>
      <c r="C34" s="50" t="s">
        <v>32</v>
      </c>
      <c r="D34" s="51"/>
      <c r="E34" s="52"/>
      <c r="F34" s="51"/>
      <c r="G34" s="52"/>
    </row>
    <row r="35" spans="1:7" s="36" customFormat="1" ht="12.75" customHeight="1" hidden="1">
      <c r="A35" s="46" t="s">
        <v>30</v>
      </c>
      <c r="B35" s="49">
        <v>4170</v>
      </c>
      <c r="C35" s="50" t="s">
        <v>36</v>
      </c>
      <c r="D35" s="51"/>
      <c r="E35" s="52"/>
      <c r="F35" s="51"/>
      <c r="G35" s="52"/>
    </row>
    <row r="36" spans="1:7" s="36" customFormat="1" ht="12.75" customHeight="1" hidden="1">
      <c r="A36" s="46" t="s">
        <v>30</v>
      </c>
      <c r="B36" s="49">
        <v>4210</v>
      </c>
      <c r="C36" s="50" t="s">
        <v>20</v>
      </c>
      <c r="D36" s="51"/>
      <c r="E36" s="52"/>
      <c r="F36" s="51"/>
      <c r="G36" s="52"/>
    </row>
    <row r="37" spans="1:7" s="36" customFormat="1" ht="12.75" customHeight="1" hidden="1">
      <c r="A37" s="46" t="s">
        <v>30</v>
      </c>
      <c r="B37" s="49">
        <v>4220</v>
      </c>
      <c r="C37" s="50" t="s">
        <v>21</v>
      </c>
      <c r="D37" s="51"/>
      <c r="E37" s="52"/>
      <c r="F37" s="51"/>
      <c r="G37" s="52"/>
    </row>
    <row r="38" spans="1:7" s="36" customFormat="1" ht="12.75" customHeight="1" hidden="1">
      <c r="A38" s="46" t="s">
        <v>30</v>
      </c>
      <c r="B38" s="49">
        <v>4240</v>
      </c>
      <c r="C38" s="50" t="s">
        <v>22</v>
      </c>
      <c r="D38" s="51"/>
      <c r="E38" s="52"/>
      <c r="F38" s="51"/>
      <c r="G38" s="52"/>
    </row>
    <row r="39" spans="1:7" s="36" customFormat="1" ht="12.75" customHeight="1" hidden="1">
      <c r="A39" s="46" t="s">
        <v>30</v>
      </c>
      <c r="B39" s="49">
        <v>4260</v>
      </c>
      <c r="C39" s="50" t="s">
        <v>23</v>
      </c>
      <c r="D39" s="51"/>
      <c r="E39" s="52"/>
      <c r="F39" s="51"/>
      <c r="G39" s="52"/>
    </row>
    <row r="40" spans="1:7" s="36" customFormat="1" ht="12.75" customHeight="1" hidden="1">
      <c r="A40" s="46" t="s">
        <v>30</v>
      </c>
      <c r="B40" s="49">
        <v>4270</v>
      </c>
      <c r="C40" s="50" t="s">
        <v>24</v>
      </c>
      <c r="D40" s="51"/>
      <c r="E40" s="52"/>
      <c r="F40" s="51"/>
      <c r="G40" s="52"/>
    </row>
    <row r="41" spans="1:7" s="36" customFormat="1" ht="12.75" customHeight="1" hidden="1">
      <c r="A41" s="46" t="s">
        <v>30</v>
      </c>
      <c r="B41" s="49">
        <v>4280</v>
      </c>
      <c r="C41" s="50" t="s">
        <v>281</v>
      </c>
      <c r="D41" s="51"/>
      <c r="E41" s="52"/>
      <c r="F41" s="51"/>
      <c r="G41" s="52"/>
    </row>
    <row r="42" spans="1:7" s="45" customFormat="1" ht="12.75" customHeight="1" hidden="1">
      <c r="A42" s="46" t="s">
        <v>30</v>
      </c>
      <c r="B42" s="49">
        <v>4300</v>
      </c>
      <c r="C42" s="53" t="s">
        <v>25</v>
      </c>
      <c r="D42" s="42"/>
      <c r="E42" s="43"/>
      <c r="F42" s="42"/>
      <c r="G42" s="43"/>
    </row>
    <row r="43" spans="1:7" s="45" customFormat="1" ht="12.75" customHeight="1" hidden="1">
      <c r="A43" s="46" t="s">
        <v>30</v>
      </c>
      <c r="B43" s="49">
        <v>4308</v>
      </c>
      <c r="C43" s="53" t="s">
        <v>25</v>
      </c>
      <c r="D43" s="42"/>
      <c r="E43" s="43"/>
      <c r="F43" s="42"/>
      <c r="G43" s="43"/>
    </row>
    <row r="44" spans="1:7" s="45" customFormat="1" ht="12.75" customHeight="1" hidden="1">
      <c r="A44" s="46" t="s">
        <v>30</v>
      </c>
      <c r="B44" s="49">
        <v>4309</v>
      </c>
      <c r="C44" s="53" t="s">
        <v>25</v>
      </c>
      <c r="D44" s="42"/>
      <c r="E44" s="43"/>
      <c r="F44" s="42"/>
      <c r="G44" s="43"/>
    </row>
    <row r="45" spans="1:7" s="45" customFormat="1" ht="12.75" customHeight="1" hidden="1">
      <c r="A45" s="46" t="s">
        <v>30</v>
      </c>
      <c r="B45" s="49">
        <v>4330</v>
      </c>
      <c r="C45" s="53" t="s">
        <v>37</v>
      </c>
      <c r="D45" s="42"/>
      <c r="E45" s="43"/>
      <c r="F45" s="42"/>
      <c r="G45" s="43"/>
    </row>
    <row r="46" spans="1:7" s="45" customFormat="1" ht="12.75" customHeight="1" hidden="1">
      <c r="A46" s="46" t="s">
        <v>30</v>
      </c>
      <c r="B46" s="49">
        <v>4350</v>
      </c>
      <c r="C46" s="53" t="s">
        <v>40</v>
      </c>
      <c r="D46" s="42"/>
      <c r="E46" s="43"/>
      <c r="F46" s="42"/>
      <c r="G46" s="43"/>
    </row>
    <row r="47" spans="1:7" s="45" customFormat="1" ht="12.75" customHeight="1" hidden="1">
      <c r="A47" s="46" t="s">
        <v>30</v>
      </c>
      <c r="B47" s="49">
        <v>4360</v>
      </c>
      <c r="C47" s="53" t="s">
        <v>265</v>
      </c>
      <c r="D47" s="42"/>
      <c r="E47" s="43"/>
      <c r="F47" s="42"/>
      <c r="G47" s="43"/>
    </row>
    <row r="48" spans="1:7" s="45" customFormat="1" ht="12.75" customHeight="1" hidden="1">
      <c r="A48" s="46" t="s">
        <v>30</v>
      </c>
      <c r="B48" s="49">
        <v>4370</v>
      </c>
      <c r="C48" s="53" t="s">
        <v>266</v>
      </c>
      <c r="D48" s="42"/>
      <c r="E48" s="43"/>
      <c r="F48" s="42"/>
      <c r="G48" s="43"/>
    </row>
    <row r="49" spans="1:7" s="45" customFormat="1" ht="12.75" customHeight="1" hidden="1">
      <c r="A49" s="46" t="s">
        <v>30</v>
      </c>
      <c r="B49" s="49">
        <v>4390</v>
      </c>
      <c r="C49" s="53" t="s">
        <v>267</v>
      </c>
      <c r="D49" s="42"/>
      <c r="E49" s="43"/>
      <c r="F49" s="42"/>
      <c r="G49" s="43"/>
    </row>
    <row r="50" spans="1:7" s="45" customFormat="1" ht="12.75" customHeight="1" hidden="1">
      <c r="A50" s="46" t="s">
        <v>30</v>
      </c>
      <c r="B50" s="49">
        <v>4400</v>
      </c>
      <c r="C50" s="53" t="s">
        <v>268</v>
      </c>
      <c r="D50" s="42"/>
      <c r="E50" s="43"/>
      <c r="F50" s="42"/>
      <c r="G50" s="43"/>
    </row>
    <row r="51" spans="1:7" s="36" customFormat="1" ht="12.75" customHeight="1" hidden="1">
      <c r="A51" s="46" t="s">
        <v>30</v>
      </c>
      <c r="B51" s="49">
        <v>4410</v>
      </c>
      <c r="C51" s="50" t="s">
        <v>6</v>
      </c>
      <c r="D51" s="51"/>
      <c r="E51" s="52"/>
      <c r="F51" s="51"/>
      <c r="G51" s="52"/>
    </row>
    <row r="52" spans="1:7" s="36" customFormat="1" ht="12.75" customHeight="1" hidden="1">
      <c r="A52" s="46" t="s">
        <v>30</v>
      </c>
      <c r="B52" s="49">
        <v>4420</v>
      </c>
      <c r="C52" s="50" t="s">
        <v>7</v>
      </c>
      <c r="D52" s="51"/>
      <c r="E52" s="52"/>
      <c r="F52" s="51"/>
      <c r="G52" s="52"/>
    </row>
    <row r="53" spans="1:7" s="45" customFormat="1" ht="12.75" customHeight="1" hidden="1">
      <c r="A53" s="46" t="s">
        <v>30</v>
      </c>
      <c r="B53" s="49">
        <v>4430</v>
      </c>
      <c r="C53" s="53" t="s">
        <v>8</v>
      </c>
      <c r="D53" s="42"/>
      <c r="E53" s="43"/>
      <c r="F53" s="42"/>
      <c r="G53" s="43"/>
    </row>
    <row r="54" spans="1:7" s="36" customFormat="1" ht="12.75" customHeight="1" hidden="1">
      <c r="A54" s="46" t="s">
        <v>30</v>
      </c>
      <c r="B54" s="49">
        <v>4440</v>
      </c>
      <c r="C54" s="50" t="s">
        <v>26</v>
      </c>
      <c r="D54" s="51"/>
      <c r="E54" s="52"/>
      <c r="F54" s="51"/>
      <c r="G54" s="52"/>
    </row>
    <row r="55" spans="1:7" s="36" customFormat="1" ht="12.75" customHeight="1" hidden="1">
      <c r="A55" s="46" t="s">
        <v>30</v>
      </c>
      <c r="B55" s="49">
        <v>4520</v>
      </c>
      <c r="C55" s="94" t="s">
        <v>306</v>
      </c>
      <c r="D55" s="51"/>
      <c r="E55" s="52"/>
      <c r="F55" s="51"/>
      <c r="G55" s="52"/>
    </row>
    <row r="56" spans="1:7" s="36" customFormat="1" ht="12.75" customHeight="1" hidden="1">
      <c r="A56" s="46" t="s">
        <v>30</v>
      </c>
      <c r="B56" s="49">
        <v>4580</v>
      </c>
      <c r="C56" s="50" t="s">
        <v>27</v>
      </c>
      <c r="D56" s="51"/>
      <c r="E56" s="52"/>
      <c r="F56" s="51"/>
      <c r="G56" s="52"/>
    </row>
    <row r="57" spans="1:7" s="36" customFormat="1" ht="12.75" customHeight="1" hidden="1">
      <c r="A57" s="46" t="s">
        <v>30</v>
      </c>
      <c r="B57" s="49">
        <v>4700</v>
      </c>
      <c r="C57" s="54" t="s">
        <v>269</v>
      </c>
      <c r="D57" s="51"/>
      <c r="E57" s="52"/>
      <c r="F57" s="51"/>
      <c r="G57" s="52"/>
    </row>
    <row r="58" spans="1:7" s="45" customFormat="1" ht="24.75" customHeight="1" hidden="1">
      <c r="A58" s="39" t="s">
        <v>30</v>
      </c>
      <c r="B58" s="64">
        <v>4740</v>
      </c>
      <c r="C58" s="55" t="s">
        <v>282</v>
      </c>
      <c r="D58" s="42"/>
      <c r="E58" s="43"/>
      <c r="F58" s="42"/>
      <c r="G58" s="43"/>
    </row>
    <row r="59" spans="1:7" s="45" customFormat="1" ht="12.75" customHeight="1" hidden="1">
      <c r="A59" s="46" t="s">
        <v>30</v>
      </c>
      <c r="B59" s="49">
        <v>4750</v>
      </c>
      <c r="C59" s="55" t="s">
        <v>270</v>
      </c>
      <c r="D59" s="42"/>
      <c r="E59" s="43"/>
      <c r="F59" s="42"/>
      <c r="G59" s="43"/>
    </row>
    <row r="60" spans="1:7" s="36" customFormat="1" ht="12.75" customHeight="1" hidden="1">
      <c r="A60" s="46" t="s">
        <v>30</v>
      </c>
      <c r="B60" s="49">
        <v>4810</v>
      </c>
      <c r="C60" s="50" t="s">
        <v>11</v>
      </c>
      <c r="D60" s="51"/>
      <c r="E60" s="52"/>
      <c r="F60" s="51"/>
      <c r="G60" s="52"/>
    </row>
    <row r="61" spans="1:7" s="36" customFormat="1" ht="12.75" customHeight="1" hidden="1">
      <c r="A61" s="46" t="s">
        <v>30</v>
      </c>
      <c r="B61" s="49">
        <v>6050</v>
      </c>
      <c r="C61" s="50" t="s">
        <v>28</v>
      </c>
      <c r="D61" s="51"/>
      <c r="E61" s="52"/>
      <c r="F61" s="51"/>
      <c r="G61" s="52"/>
    </row>
    <row r="62" spans="1:7" s="36" customFormat="1" ht="12.75" customHeight="1" hidden="1">
      <c r="A62" s="46" t="s">
        <v>30</v>
      </c>
      <c r="B62" s="49">
        <v>6058</v>
      </c>
      <c r="C62" s="50" t="s">
        <v>283</v>
      </c>
      <c r="D62" s="51"/>
      <c r="E62" s="52"/>
      <c r="F62" s="51"/>
      <c r="G62" s="52"/>
    </row>
    <row r="63" spans="1:7" s="36" customFormat="1" ht="12.75" customHeight="1" hidden="1">
      <c r="A63" s="46" t="s">
        <v>30</v>
      </c>
      <c r="B63" s="49">
        <v>6059</v>
      </c>
      <c r="C63" s="50" t="s">
        <v>28</v>
      </c>
      <c r="D63" s="51"/>
      <c r="E63" s="52"/>
      <c r="F63" s="51"/>
      <c r="G63" s="52"/>
    </row>
    <row r="64" spans="1:7" s="36" customFormat="1" ht="12.75" customHeight="1" hidden="1">
      <c r="A64" s="46" t="s">
        <v>30</v>
      </c>
      <c r="B64" s="49">
        <v>6060</v>
      </c>
      <c r="C64" s="50" t="s">
        <v>29</v>
      </c>
      <c r="D64" s="51"/>
      <c r="E64" s="52"/>
      <c r="F64" s="51"/>
      <c r="G64" s="52"/>
    </row>
    <row r="65" spans="1:7" s="36" customFormat="1" ht="12.75" customHeight="1" hidden="1">
      <c r="A65" s="46" t="s">
        <v>30</v>
      </c>
      <c r="B65" s="49">
        <v>6130</v>
      </c>
      <c r="C65" s="50" t="s">
        <v>284</v>
      </c>
      <c r="D65" s="51"/>
      <c r="E65" s="52"/>
      <c r="F65" s="51"/>
      <c r="G65" s="52"/>
    </row>
    <row r="66" spans="1:7" s="45" customFormat="1" ht="37.5" customHeight="1">
      <c r="A66" s="39" t="s">
        <v>30</v>
      </c>
      <c r="B66" s="40">
        <v>6210</v>
      </c>
      <c r="C66" s="41" t="s">
        <v>331</v>
      </c>
      <c r="D66" s="42"/>
      <c r="E66" s="43"/>
      <c r="F66" s="42">
        <v>50000</v>
      </c>
      <c r="G66" s="43"/>
    </row>
    <row r="67" spans="1:7" s="45" customFormat="1" ht="37.5" customHeight="1" hidden="1">
      <c r="A67" s="39" t="s">
        <v>30</v>
      </c>
      <c r="B67" s="40">
        <v>6230</v>
      </c>
      <c r="C67" s="41" t="s">
        <v>307</v>
      </c>
      <c r="D67" s="42"/>
      <c r="E67" s="43"/>
      <c r="F67" s="42"/>
      <c r="G67" s="43"/>
    </row>
    <row r="68" spans="1:7" s="45" customFormat="1" ht="37.5" customHeight="1" hidden="1">
      <c r="A68" s="39" t="s">
        <v>30</v>
      </c>
      <c r="B68" s="40">
        <v>6300</v>
      </c>
      <c r="C68" s="41" t="s">
        <v>125</v>
      </c>
      <c r="D68" s="42"/>
      <c r="E68" s="43"/>
      <c r="F68" s="42"/>
      <c r="G68" s="43"/>
    </row>
    <row r="69" spans="1:7" s="45" customFormat="1" ht="37.5" customHeight="1" hidden="1">
      <c r="A69" s="39" t="s">
        <v>30</v>
      </c>
      <c r="B69" s="40">
        <v>6610</v>
      </c>
      <c r="C69" s="41" t="s">
        <v>285</v>
      </c>
      <c r="D69" s="42"/>
      <c r="E69" s="43"/>
      <c r="F69" s="42"/>
      <c r="G69" s="43"/>
    </row>
    <row r="70" spans="1:7" s="45" customFormat="1" ht="37.5" customHeight="1" hidden="1">
      <c r="A70" s="39" t="s">
        <v>30</v>
      </c>
      <c r="B70" s="40">
        <v>6620</v>
      </c>
      <c r="C70" s="41" t="s">
        <v>286</v>
      </c>
      <c r="D70" s="42"/>
      <c r="E70" s="43"/>
      <c r="F70" s="42"/>
      <c r="G70" s="43"/>
    </row>
    <row r="71" spans="1:7" s="45" customFormat="1" ht="37.5" customHeight="1" hidden="1">
      <c r="A71" s="39" t="s">
        <v>30</v>
      </c>
      <c r="B71" s="40">
        <v>6630</v>
      </c>
      <c r="C71" s="41" t="s">
        <v>287</v>
      </c>
      <c r="D71" s="42"/>
      <c r="E71" s="43"/>
      <c r="F71" s="42"/>
      <c r="G71" s="43"/>
    </row>
    <row r="72" spans="1:7" s="36" customFormat="1" ht="12.75" customHeight="1" hidden="1">
      <c r="A72" s="46" t="s">
        <v>30</v>
      </c>
      <c r="B72" s="49">
        <v>8550</v>
      </c>
      <c r="C72" s="50" t="s">
        <v>41</v>
      </c>
      <c r="D72" s="51"/>
      <c r="E72" s="52"/>
      <c r="F72" s="51"/>
      <c r="G72" s="52"/>
    </row>
    <row r="73" spans="1:7" s="60" customFormat="1" ht="15" customHeight="1">
      <c r="A73" s="56"/>
      <c r="B73" s="56"/>
      <c r="C73" s="57" t="s">
        <v>12</v>
      </c>
      <c r="D73" s="58">
        <f>SUM(D13:D72)</f>
        <v>0</v>
      </c>
      <c r="E73" s="58">
        <f>SUM(E13:E72)</f>
        <v>0</v>
      </c>
      <c r="F73" s="58">
        <f>SUM(F13:F72)</f>
        <v>137633</v>
      </c>
      <c r="G73" s="58">
        <f>SUM(G13:G72)</f>
        <v>0</v>
      </c>
    </row>
    <row r="74" spans="1:7" ht="24" customHeight="1">
      <c r="A74" s="60"/>
      <c r="B74" s="60"/>
      <c r="C74" s="101"/>
      <c r="D74" s="102"/>
      <c r="E74" s="102"/>
      <c r="F74" s="72">
        <f>'900.90001'!F73+'900,90002'!F73+'900,90003'!F73+'900,90004'!F73+'900,90015'!F73+'900,90017'!F73</f>
        <v>1259633</v>
      </c>
      <c r="G74" s="72">
        <f>'900.90001'!G73+'900,90002'!G73+'900,90003'!G73+'900,90004'!G73+'900,90015'!G73+'900,90017'!G73</f>
        <v>0</v>
      </c>
    </row>
  </sheetData>
  <sheetProtection/>
  <mergeCells count="2">
    <mergeCell ref="D10:E10"/>
    <mergeCell ref="F10:G10"/>
  </mergeCells>
  <printOptions/>
  <pageMargins left="0.75" right="0.75" top="1" bottom="1" header="0.5" footer="0.5"/>
  <pageSetup horizontalDpi="360" verticalDpi="360" orientation="portrait" paperSize="9" scale="58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E74"/>
  <sheetViews>
    <sheetView view="pageBreakPreview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2" width="5.25390625" style="63" customWidth="1"/>
    <col min="3" max="3" width="51.375" style="63" customWidth="1"/>
    <col min="4" max="4" width="14.25390625" style="63" customWidth="1"/>
    <col min="5" max="5" width="10.75390625" style="63" customWidth="1"/>
  </cols>
  <sheetData>
    <row r="1" spans="1:5" ht="12.75">
      <c r="A1" s="26"/>
      <c r="B1" s="26"/>
      <c r="C1" s="26"/>
      <c r="D1" s="26"/>
      <c r="E1" s="26"/>
    </row>
    <row r="2" spans="1:5" ht="12.75">
      <c r="A2" s="26"/>
      <c r="B2" s="26"/>
      <c r="C2" s="26"/>
      <c r="D2" s="34" t="str">
        <f>'010.01008'!D2</f>
        <v>Zał. Nr 2d</v>
      </c>
      <c r="E2" s="26"/>
    </row>
    <row r="3" spans="1:5" ht="20.25">
      <c r="A3" s="35" t="str">
        <f>'010.01008'!A3</f>
        <v>Plan wydatków budżetu na 2014 r.</v>
      </c>
      <c r="B3" s="35"/>
      <c r="C3" s="35"/>
      <c r="D3" s="36"/>
      <c r="E3" s="36"/>
    </row>
    <row r="4" spans="1:5" ht="12.75">
      <c r="A4" s="36"/>
      <c r="B4" s="36"/>
      <c r="C4" s="36"/>
      <c r="D4" s="37" t="s">
        <v>135</v>
      </c>
      <c r="E4" s="36">
        <f>'900,90017'!E4</f>
        <v>59</v>
      </c>
    </row>
    <row r="5" spans="1:5" ht="12.75" hidden="1">
      <c r="A5" s="36"/>
      <c r="B5" s="36"/>
      <c r="C5" s="18"/>
      <c r="D5" s="36"/>
      <c r="E5" s="36" t="s">
        <v>16</v>
      </c>
    </row>
    <row r="7" spans="1:5" ht="12.75">
      <c r="A7" s="18" t="s">
        <v>0</v>
      </c>
      <c r="B7" s="18"/>
      <c r="C7" s="36" t="s">
        <v>92</v>
      </c>
      <c r="D7" s="36"/>
      <c r="E7" s="36"/>
    </row>
    <row r="9" spans="1:5" ht="12.75">
      <c r="A9" s="18" t="s">
        <v>1</v>
      </c>
      <c r="B9" s="18"/>
      <c r="C9" t="s">
        <v>335</v>
      </c>
      <c r="D9" s="36"/>
      <c r="E9" s="36"/>
    </row>
    <row r="10" spans="1:5" ht="12.75">
      <c r="A10" s="36"/>
      <c r="B10" s="36"/>
      <c r="C10" s="36"/>
      <c r="D10" s="339" t="s">
        <v>15</v>
      </c>
      <c r="E10" s="339"/>
    </row>
    <row r="11" spans="1:5" ht="12.75">
      <c r="A11" s="36"/>
      <c r="B11" s="36"/>
      <c r="C11" s="36"/>
      <c r="D11" s="18" t="s">
        <v>13</v>
      </c>
      <c r="E11" s="97" t="s">
        <v>14</v>
      </c>
    </row>
    <row r="13" spans="1:5" ht="36" hidden="1">
      <c r="A13" s="39" t="s">
        <v>30</v>
      </c>
      <c r="B13" s="40">
        <v>2310</v>
      </c>
      <c r="C13" s="41" t="s">
        <v>31</v>
      </c>
      <c r="D13" s="42"/>
      <c r="E13" s="43"/>
    </row>
    <row r="14" spans="1:5" ht="36" hidden="1">
      <c r="A14" s="39" t="s">
        <v>30</v>
      </c>
      <c r="B14" s="40">
        <v>2320</v>
      </c>
      <c r="C14" s="41" t="s">
        <v>278</v>
      </c>
      <c r="D14" s="42"/>
      <c r="E14" s="43"/>
    </row>
    <row r="15" spans="1:5" ht="36" hidden="1">
      <c r="A15" s="39" t="s">
        <v>30</v>
      </c>
      <c r="B15" s="40">
        <v>2330</v>
      </c>
      <c r="C15" s="41" t="s">
        <v>279</v>
      </c>
      <c r="D15" s="42"/>
      <c r="E15" s="43"/>
    </row>
    <row r="16" spans="1:5" ht="24" hidden="1">
      <c r="A16" s="46" t="s">
        <v>30</v>
      </c>
      <c r="B16" s="40">
        <v>2480</v>
      </c>
      <c r="C16" s="41" t="s">
        <v>124</v>
      </c>
      <c r="D16" s="42"/>
      <c r="E16" s="43"/>
    </row>
    <row r="17" spans="1:5" ht="24" hidden="1">
      <c r="A17" s="46" t="s">
        <v>30</v>
      </c>
      <c r="B17" s="40">
        <v>2560</v>
      </c>
      <c r="C17" s="41" t="s">
        <v>277</v>
      </c>
      <c r="D17" s="42"/>
      <c r="E17" s="43"/>
    </row>
    <row r="18" spans="1:5" ht="12.75" hidden="1">
      <c r="A18" s="46" t="s">
        <v>30</v>
      </c>
      <c r="B18" s="47">
        <v>2650</v>
      </c>
      <c r="C18" s="41" t="s">
        <v>35</v>
      </c>
      <c r="D18" s="42"/>
      <c r="E18" s="43"/>
    </row>
    <row r="19" spans="1:5" ht="24" hidden="1">
      <c r="A19" s="46" t="s">
        <v>30</v>
      </c>
      <c r="B19" s="40">
        <v>2710</v>
      </c>
      <c r="C19" s="41" t="s">
        <v>42</v>
      </c>
      <c r="D19" s="42"/>
      <c r="E19" s="43"/>
    </row>
    <row r="20" spans="1:5" ht="24" hidden="1">
      <c r="A20" s="39" t="s">
        <v>30</v>
      </c>
      <c r="B20" s="40">
        <v>2820</v>
      </c>
      <c r="C20" s="48" t="s">
        <v>280</v>
      </c>
      <c r="D20" s="42"/>
      <c r="E20" s="43"/>
    </row>
    <row r="21" spans="1:5" ht="36" hidden="1">
      <c r="A21" s="39" t="s">
        <v>30</v>
      </c>
      <c r="B21" s="40">
        <v>2830</v>
      </c>
      <c r="C21" s="48" t="s">
        <v>18</v>
      </c>
      <c r="D21" s="42"/>
      <c r="E21" s="43"/>
    </row>
    <row r="22" spans="1:5" ht="12.75" hidden="1">
      <c r="A22" s="46" t="s">
        <v>30</v>
      </c>
      <c r="B22" s="47">
        <v>2850</v>
      </c>
      <c r="C22" s="48" t="s">
        <v>33</v>
      </c>
      <c r="D22" s="42"/>
      <c r="E22" s="43"/>
    </row>
    <row r="23" spans="1:5" ht="12.75" hidden="1">
      <c r="A23" s="46" t="s">
        <v>30</v>
      </c>
      <c r="B23" s="47">
        <v>3000</v>
      </c>
      <c r="C23" s="48" t="s">
        <v>276</v>
      </c>
      <c r="D23" s="42"/>
      <c r="E23" s="43"/>
    </row>
    <row r="24" spans="1:5" ht="12.75" hidden="1">
      <c r="A24" s="46" t="s">
        <v>30</v>
      </c>
      <c r="B24" s="49">
        <v>3020</v>
      </c>
      <c r="C24" s="50" t="s">
        <v>38</v>
      </c>
      <c r="D24" s="51"/>
      <c r="E24" s="52"/>
    </row>
    <row r="25" spans="1:5" ht="12.75" hidden="1">
      <c r="A25" s="46" t="s">
        <v>30</v>
      </c>
      <c r="B25" s="49">
        <v>3030</v>
      </c>
      <c r="C25" s="50" t="s">
        <v>5</v>
      </c>
      <c r="D25" s="51"/>
      <c r="E25" s="52"/>
    </row>
    <row r="26" spans="1:5" ht="12.75" hidden="1">
      <c r="A26" s="46" t="s">
        <v>30</v>
      </c>
      <c r="B26" s="49">
        <v>3110</v>
      </c>
      <c r="C26" s="50" t="s">
        <v>4</v>
      </c>
      <c r="D26" s="51"/>
      <c r="E26" s="52"/>
    </row>
    <row r="27" spans="1:5" ht="12.75" hidden="1">
      <c r="A27" s="46" t="s">
        <v>30</v>
      </c>
      <c r="B27" s="49">
        <v>3240</v>
      </c>
      <c r="C27" s="50" t="s">
        <v>39</v>
      </c>
      <c r="D27" s="51"/>
      <c r="E27" s="52"/>
    </row>
    <row r="28" spans="1:5" ht="12.75" hidden="1">
      <c r="A28" s="46" t="s">
        <v>30</v>
      </c>
      <c r="B28" s="49">
        <v>3260</v>
      </c>
      <c r="C28" s="50" t="s">
        <v>305</v>
      </c>
      <c r="D28" s="51"/>
      <c r="E28" s="52"/>
    </row>
    <row r="29" spans="1:5" ht="12.75" hidden="1">
      <c r="A29" s="46" t="s">
        <v>30</v>
      </c>
      <c r="B29" s="49">
        <v>4010</v>
      </c>
      <c r="C29" s="50" t="s">
        <v>2</v>
      </c>
      <c r="D29" s="51"/>
      <c r="E29" s="52"/>
    </row>
    <row r="30" spans="1:5" ht="12.75" hidden="1">
      <c r="A30" s="46" t="s">
        <v>30</v>
      </c>
      <c r="B30" s="49">
        <v>4040</v>
      </c>
      <c r="C30" s="50" t="s">
        <v>3</v>
      </c>
      <c r="D30" s="51"/>
      <c r="E30" s="52"/>
    </row>
    <row r="31" spans="1:5" ht="12.75" hidden="1">
      <c r="A31" s="46" t="s">
        <v>30</v>
      </c>
      <c r="B31" s="49">
        <v>4110</v>
      </c>
      <c r="C31" s="50" t="s">
        <v>9</v>
      </c>
      <c r="D31" s="51"/>
      <c r="E31" s="52"/>
    </row>
    <row r="32" spans="1:5" ht="12.75" hidden="1">
      <c r="A32" s="46" t="s">
        <v>30</v>
      </c>
      <c r="B32" s="49">
        <v>4120</v>
      </c>
      <c r="C32" s="50" t="s">
        <v>10</v>
      </c>
      <c r="D32" s="51"/>
      <c r="E32" s="52"/>
    </row>
    <row r="33" spans="1:5" ht="12.75" hidden="1">
      <c r="A33" s="46" t="s">
        <v>30</v>
      </c>
      <c r="B33" s="49">
        <v>4130</v>
      </c>
      <c r="C33" s="50" t="s">
        <v>19</v>
      </c>
      <c r="D33" s="51"/>
      <c r="E33" s="52"/>
    </row>
    <row r="34" spans="1:5" ht="12.75" hidden="1">
      <c r="A34" s="46" t="s">
        <v>30</v>
      </c>
      <c r="B34" s="49">
        <v>4140</v>
      </c>
      <c r="C34" s="50" t="s">
        <v>32</v>
      </c>
      <c r="D34" s="51"/>
      <c r="E34" s="52"/>
    </row>
    <row r="35" spans="1:5" ht="12.75" hidden="1">
      <c r="A35" s="46" t="s">
        <v>30</v>
      </c>
      <c r="B35" s="49">
        <v>4170</v>
      </c>
      <c r="C35" s="50" t="s">
        <v>36</v>
      </c>
      <c r="D35" s="51"/>
      <c r="E35" s="52"/>
    </row>
    <row r="36" spans="1:5" ht="12.75">
      <c r="A36" s="46" t="s">
        <v>30</v>
      </c>
      <c r="B36" s="49">
        <v>4210</v>
      </c>
      <c r="C36" s="50" t="s">
        <v>20</v>
      </c>
      <c r="D36" s="51">
        <v>1000</v>
      </c>
      <c r="E36" s="52"/>
    </row>
    <row r="37" spans="1:5" ht="12.75" hidden="1">
      <c r="A37" s="46" t="s">
        <v>30</v>
      </c>
      <c r="B37" s="49">
        <v>4220</v>
      </c>
      <c r="C37" s="50" t="s">
        <v>21</v>
      </c>
      <c r="D37" s="51"/>
      <c r="E37" s="52"/>
    </row>
    <row r="38" spans="1:5" ht="12.75" hidden="1">
      <c r="A38" s="46" t="s">
        <v>30</v>
      </c>
      <c r="B38" s="49">
        <v>4240</v>
      </c>
      <c r="C38" s="50" t="s">
        <v>22</v>
      </c>
      <c r="D38" s="51"/>
      <c r="E38" s="52"/>
    </row>
    <row r="39" spans="1:5" ht="12.75" hidden="1">
      <c r="A39" s="46" t="s">
        <v>30</v>
      </c>
      <c r="B39" s="49">
        <v>4260</v>
      </c>
      <c r="C39" s="50" t="s">
        <v>23</v>
      </c>
      <c r="D39" s="51"/>
      <c r="E39" s="52"/>
    </row>
    <row r="40" spans="1:5" ht="12.75" hidden="1">
      <c r="A40" s="46" t="s">
        <v>30</v>
      </c>
      <c r="B40" s="49">
        <v>4270</v>
      </c>
      <c r="C40" s="50" t="s">
        <v>24</v>
      </c>
      <c r="D40" s="51"/>
      <c r="E40" s="52"/>
    </row>
    <row r="41" spans="1:5" ht="12.75" hidden="1">
      <c r="A41" s="46" t="s">
        <v>30</v>
      </c>
      <c r="B41" s="49">
        <v>4280</v>
      </c>
      <c r="C41" s="50" t="s">
        <v>281</v>
      </c>
      <c r="D41" s="51"/>
      <c r="E41" s="52"/>
    </row>
    <row r="42" spans="1:5" ht="12.75">
      <c r="A42" s="46" t="s">
        <v>30</v>
      </c>
      <c r="B42" s="49">
        <v>4300</v>
      </c>
      <c r="C42" s="53" t="s">
        <v>25</v>
      </c>
      <c r="D42" s="332">
        <v>50000</v>
      </c>
      <c r="E42" s="43"/>
    </row>
    <row r="43" spans="1:5" ht="12.75" hidden="1">
      <c r="A43" s="46" t="s">
        <v>30</v>
      </c>
      <c r="B43" s="49">
        <v>4308</v>
      </c>
      <c r="C43" s="53" t="s">
        <v>25</v>
      </c>
      <c r="D43" s="332"/>
      <c r="E43" s="43"/>
    </row>
    <row r="44" spans="1:5" ht="12.75" hidden="1">
      <c r="A44" s="46" t="s">
        <v>30</v>
      </c>
      <c r="B44" s="49">
        <v>4309</v>
      </c>
      <c r="C44" s="53" t="s">
        <v>25</v>
      </c>
      <c r="D44" s="332"/>
      <c r="E44" s="43"/>
    </row>
    <row r="45" spans="1:5" ht="12.75" hidden="1">
      <c r="A45" s="46" t="s">
        <v>30</v>
      </c>
      <c r="B45" s="49">
        <v>4330</v>
      </c>
      <c r="C45" s="53" t="s">
        <v>37</v>
      </c>
      <c r="D45" s="332"/>
      <c r="E45" s="43"/>
    </row>
    <row r="46" spans="1:5" ht="12.75" hidden="1">
      <c r="A46" s="46" t="s">
        <v>30</v>
      </c>
      <c r="B46" s="49">
        <v>4350</v>
      </c>
      <c r="C46" s="53" t="s">
        <v>40</v>
      </c>
      <c r="D46" s="332"/>
      <c r="E46" s="43"/>
    </row>
    <row r="47" spans="1:5" ht="12.75" hidden="1">
      <c r="A47" s="46" t="s">
        <v>30</v>
      </c>
      <c r="B47" s="49">
        <v>4360</v>
      </c>
      <c r="C47" s="53" t="s">
        <v>265</v>
      </c>
      <c r="D47" s="332"/>
      <c r="E47" s="43"/>
    </row>
    <row r="48" spans="1:5" ht="12.75" hidden="1">
      <c r="A48" s="46" t="s">
        <v>30</v>
      </c>
      <c r="B48" s="49">
        <v>4370</v>
      </c>
      <c r="C48" s="53" t="s">
        <v>266</v>
      </c>
      <c r="D48" s="332"/>
      <c r="E48" s="43"/>
    </row>
    <row r="49" spans="1:5" ht="12.75">
      <c r="A49" s="46" t="s">
        <v>30</v>
      </c>
      <c r="B49" s="49">
        <v>4390</v>
      </c>
      <c r="C49" s="53" t="s">
        <v>267</v>
      </c>
      <c r="D49" s="332">
        <v>49000</v>
      </c>
      <c r="E49" s="43"/>
    </row>
    <row r="50" spans="1:5" ht="12.75" hidden="1">
      <c r="A50" s="46" t="s">
        <v>30</v>
      </c>
      <c r="B50" s="49">
        <v>4400</v>
      </c>
      <c r="C50" s="53" t="s">
        <v>268</v>
      </c>
      <c r="D50" s="42"/>
      <c r="E50" s="43"/>
    </row>
    <row r="51" spans="1:5" ht="12.75" hidden="1">
      <c r="A51" s="46" t="s">
        <v>30</v>
      </c>
      <c r="B51" s="49">
        <v>4410</v>
      </c>
      <c r="C51" s="50" t="s">
        <v>6</v>
      </c>
      <c r="D51" s="51"/>
      <c r="E51" s="52"/>
    </row>
    <row r="52" spans="1:5" ht="12.75" hidden="1">
      <c r="A52" s="46" t="s">
        <v>30</v>
      </c>
      <c r="B52" s="49">
        <v>4420</v>
      </c>
      <c r="C52" s="50" t="s">
        <v>7</v>
      </c>
      <c r="D52" s="51"/>
      <c r="E52" s="52"/>
    </row>
    <row r="53" spans="1:5" ht="12.75" hidden="1">
      <c r="A53" s="46" t="s">
        <v>30</v>
      </c>
      <c r="B53" s="49">
        <v>4430</v>
      </c>
      <c r="C53" s="53" t="s">
        <v>8</v>
      </c>
      <c r="D53" s="42"/>
      <c r="E53" s="43"/>
    </row>
    <row r="54" spans="1:5" ht="12.75" hidden="1">
      <c r="A54" s="46" t="s">
        <v>30</v>
      </c>
      <c r="B54" s="49">
        <v>4440</v>
      </c>
      <c r="C54" s="50" t="s">
        <v>26</v>
      </c>
      <c r="D54" s="51"/>
      <c r="E54" s="52"/>
    </row>
    <row r="55" spans="1:5" ht="12.75" hidden="1">
      <c r="A55" s="46" t="s">
        <v>30</v>
      </c>
      <c r="B55" s="49">
        <v>4520</v>
      </c>
      <c r="C55" s="94" t="s">
        <v>306</v>
      </c>
      <c r="D55" s="51"/>
      <c r="E55" s="52"/>
    </row>
    <row r="56" spans="1:5" ht="12.75" hidden="1">
      <c r="A56" s="46" t="s">
        <v>30</v>
      </c>
      <c r="B56" s="49">
        <v>4580</v>
      </c>
      <c r="C56" s="50" t="s">
        <v>27</v>
      </c>
      <c r="D56" s="51"/>
      <c r="E56" s="52"/>
    </row>
    <row r="57" spans="1:5" ht="22.5" hidden="1">
      <c r="A57" s="46" t="s">
        <v>30</v>
      </c>
      <c r="B57" s="49">
        <v>4700</v>
      </c>
      <c r="C57" s="54" t="s">
        <v>269</v>
      </c>
      <c r="D57" s="51"/>
      <c r="E57" s="52"/>
    </row>
    <row r="58" spans="1:5" ht="24" hidden="1">
      <c r="A58" s="39" t="s">
        <v>30</v>
      </c>
      <c r="B58" s="64">
        <v>4740</v>
      </c>
      <c r="C58" s="55" t="s">
        <v>282</v>
      </c>
      <c r="D58" s="42"/>
      <c r="E58" s="43"/>
    </row>
    <row r="59" spans="1:5" ht="12.75" hidden="1">
      <c r="A59" s="46" t="s">
        <v>30</v>
      </c>
      <c r="B59" s="49">
        <v>4750</v>
      </c>
      <c r="C59" s="55" t="s">
        <v>270</v>
      </c>
      <c r="D59" s="42"/>
      <c r="E59" s="43"/>
    </row>
    <row r="60" spans="1:5" ht="12.75" hidden="1">
      <c r="A60" s="46" t="s">
        <v>30</v>
      </c>
      <c r="B60" s="49">
        <v>4810</v>
      </c>
      <c r="C60" s="50" t="s">
        <v>11</v>
      </c>
      <c r="D60" s="51"/>
      <c r="E60" s="52"/>
    </row>
    <row r="61" spans="1:5" ht="12.75" hidden="1">
      <c r="A61" s="46" t="s">
        <v>30</v>
      </c>
      <c r="B61" s="49">
        <v>6050</v>
      </c>
      <c r="C61" s="50" t="s">
        <v>28</v>
      </c>
      <c r="D61" s="51"/>
      <c r="E61" s="52"/>
    </row>
    <row r="62" spans="1:5" ht="12.75" hidden="1">
      <c r="A62" s="46" t="s">
        <v>30</v>
      </c>
      <c r="B62" s="49">
        <v>6058</v>
      </c>
      <c r="C62" s="50" t="s">
        <v>283</v>
      </c>
      <c r="D62" s="51"/>
      <c r="E62" s="52"/>
    </row>
    <row r="63" spans="1:5" ht="12.75" hidden="1">
      <c r="A63" s="46" t="s">
        <v>30</v>
      </c>
      <c r="B63" s="49">
        <v>6059</v>
      </c>
      <c r="C63" s="50" t="s">
        <v>28</v>
      </c>
      <c r="D63" s="51"/>
      <c r="E63" s="52"/>
    </row>
    <row r="64" spans="1:5" ht="12.75" hidden="1">
      <c r="A64" s="46" t="s">
        <v>30</v>
      </c>
      <c r="B64" s="49">
        <v>6060</v>
      </c>
      <c r="C64" s="50" t="s">
        <v>29</v>
      </c>
      <c r="D64" s="51"/>
      <c r="E64" s="52"/>
    </row>
    <row r="65" spans="1:5" ht="12.75" hidden="1">
      <c r="A65" s="46" t="s">
        <v>30</v>
      </c>
      <c r="B65" s="49">
        <v>6130</v>
      </c>
      <c r="C65" s="50" t="s">
        <v>284</v>
      </c>
      <c r="D65" s="51"/>
      <c r="E65" s="52"/>
    </row>
    <row r="66" spans="1:5" ht="36" hidden="1">
      <c r="A66" s="39" t="s">
        <v>30</v>
      </c>
      <c r="B66" s="40">
        <v>6210</v>
      </c>
      <c r="C66" s="41" t="s">
        <v>331</v>
      </c>
      <c r="D66" s="42"/>
      <c r="E66" s="43"/>
    </row>
    <row r="67" spans="1:5" ht="36" hidden="1">
      <c r="A67" s="39" t="s">
        <v>30</v>
      </c>
      <c r="B67" s="40">
        <v>6230</v>
      </c>
      <c r="C67" s="41" t="s">
        <v>307</v>
      </c>
      <c r="D67" s="42"/>
      <c r="E67" s="43"/>
    </row>
    <row r="68" spans="1:5" ht="36" hidden="1">
      <c r="A68" s="39" t="s">
        <v>30</v>
      </c>
      <c r="B68" s="40">
        <v>6300</v>
      </c>
      <c r="C68" s="41" t="s">
        <v>125</v>
      </c>
      <c r="D68" s="42"/>
      <c r="E68" s="43"/>
    </row>
    <row r="69" spans="1:5" ht="36" hidden="1">
      <c r="A69" s="39" t="s">
        <v>30</v>
      </c>
      <c r="B69" s="40">
        <v>6610</v>
      </c>
      <c r="C69" s="41" t="s">
        <v>285</v>
      </c>
      <c r="D69" s="42"/>
      <c r="E69" s="43"/>
    </row>
    <row r="70" spans="1:5" ht="36" hidden="1">
      <c r="A70" s="39" t="s">
        <v>30</v>
      </c>
      <c r="B70" s="40">
        <v>6620</v>
      </c>
      <c r="C70" s="41" t="s">
        <v>286</v>
      </c>
      <c r="D70" s="42"/>
      <c r="E70" s="43"/>
    </row>
    <row r="71" spans="1:5" ht="48" hidden="1">
      <c r="A71" s="39" t="s">
        <v>30</v>
      </c>
      <c r="B71" s="40">
        <v>6630</v>
      </c>
      <c r="C71" s="41" t="s">
        <v>287</v>
      </c>
      <c r="D71" s="42"/>
      <c r="E71" s="43"/>
    </row>
    <row r="72" spans="1:5" ht="12.75" hidden="1">
      <c r="A72" s="46" t="s">
        <v>30</v>
      </c>
      <c r="B72" s="49">
        <v>8550</v>
      </c>
      <c r="C72" s="50" t="s">
        <v>41</v>
      </c>
      <c r="D72" s="51"/>
      <c r="E72" s="52"/>
    </row>
    <row r="73" spans="1:5" ht="36.75" customHeight="1">
      <c r="A73" s="56"/>
      <c r="B73" s="56"/>
      <c r="C73" s="57" t="s">
        <v>12</v>
      </c>
      <c r="D73" s="58">
        <f>SUM(D13:D72)</f>
        <v>100000</v>
      </c>
      <c r="E73" s="58">
        <f>SUM(E13:E72)</f>
        <v>0</v>
      </c>
    </row>
    <row r="74" spans="1:5" ht="25.5">
      <c r="A74" s="60"/>
      <c r="B74" s="60"/>
      <c r="C74" s="62" t="s">
        <v>118</v>
      </c>
      <c r="D74" s="72">
        <f>'900.90001'!D73+'900,90002'!D73+'900,90003'!D73+'900,90004'!D73+'900,90005'!D73+'900,90015'!D73+'900,90017'!D73+'900,90019'!D73</f>
        <v>2591700</v>
      </c>
      <c r="E74" s="72">
        <f>'900.90001'!E73+'900,90002'!E73+'900,90003'!E73+'900,90004'!E73+'900,90015'!E73+'900,90017'!E73</f>
        <v>0</v>
      </c>
    </row>
  </sheetData>
  <sheetProtection/>
  <mergeCells count="1">
    <mergeCell ref="D10:E10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 scale="58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2:G73"/>
  <sheetViews>
    <sheetView view="pageBreakPreview" zoomScaleSheetLayoutView="100" zoomScalePageLayoutView="0" workbookViewId="0" topLeftCell="A2">
      <selection activeCell="F2" sqref="F1:G16384"/>
    </sheetView>
  </sheetViews>
  <sheetFormatPr defaultColWidth="9.00390625" defaultRowHeight="12.75"/>
  <cols>
    <col min="1" max="1" width="3.875" style="60" customWidth="1"/>
    <col min="2" max="2" width="5.25390625" style="60" customWidth="1"/>
    <col min="3" max="3" width="51.375" style="60" customWidth="1"/>
    <col min="4" max="4" width="11.125" style="60" customWidth="1"/>
    <col min="5" max="5" width="10.75390625" style="60" customWidth="1"/>
    <col min="6" max="6" width="11.125" style="60" hidden="1" customWidth="1"/>
    <col min="7" max="7" width="10.75390625" style="60" hidden="1" customWidth="1"/>
    <col min="8" max="8" width="3.375" style="60" customWidth="1"/>
    <col min="9" max="9" width="2.875" style="60" customWidth="1"/>
    <col min="10" max="10" width="3.875" style="60" customWidth="1"/>
    <col min="11" max="16384" width="9.125" style="60" customWidth="1"/>
  </cols>
  <sheetData>
    <row r="1" s="26" customFormat="1" ht="12.75" hidden="1"/>
    <row r="2" s="26" customFormat="1" ht="12.75">
      <c r="D2" s="34" t="str">
        <f>'010.01008'!D2</f>
        <v>Zał. Nr 2d</v>
      </c>
    </row>
    <row r="3" spans="1:3" s="36" customFormat="1" ht="27.75" customHeight="1">
      <c r="A3" s="35" t="str">
        <f>'010.01008'!A3</f>
        <v>Plan wydatków budżetu na 2014 r.</v>
      </c>
      <c r="B3" s="35"/>
      <c r="C3" s="35"/>
    </row>
    <row r="4" spans="4:5" s="36" customFormat="1" ht="12.75">
      <c r="D4" s="37" t="s">
        <v>135</v>
      </c>
      <c r="E4" s="36">
        <f>'900,90017'!E4+1</f>
        <v>60</v>
      </c>
    </row>
    <row r="5" spans="3:5" s="36" customFormat="1" ht="11.25" customHeight="1" hidden="1">
      <c r="C5" s="18"/>
      <c r="E5" s="36" t="s">
        <v>16</v>
      </c>
    </row>
    <row r="7" spans="1:3" s="36" customFormat="1" ht="12.75">
      <c r="A7" s="18" t="s">
        <v>0</v>
      </c>
      <c r="B7" s="18"/>
      <c r="C7" s="36" t="s">
        <v>97</v>
      </c>
    </row>
    <row r="9" spans="1:3" s="36" customFormat="1" ht="12.75">
      <c r="A9" s="18" t="s">
        <v>1</v>
      </c>
      <c r="B9" s="18"/>
      <c r="C9" s="36" t="s">
        <v>274</v>
      </c>
    </row>
    <row r="10" spans="4:7" s="36" customFormat="1" ht="12.75">
      <c r="D10" s="339" t="s">
        <v>15</v>
      </c>
      <c r="E10" s="339"/>
      <c r="F10" s="338" t="s">
        <v>332</v>
      </c>
      <c r="G10" s="338"/>
    </row>
    <row r="11" spans="4:7" s="36" customFormat="1" ht="12.75">
      <c r="D11" s="18" t="s">
        <v>13</v>
      </c>
      <c r="E11" s="97" t="s">
        <v>14</v>
      </c>
      <c r="F11" s="36" t="s">
        <v>13</v>
      </c>
      <c r="G11" s="38" t="s">
        <v>14</v>
      </c>
    </row>
    <row r="13" spans="1:7" s="45" customFormat="1" ht="37.5" customHeight="1">
      <c r="A13" s="39" t="s">
        <v>30</v>
      </c>
      <c r="B13" s="40">
        <v>2310</v>
      </c>
      <c r="C13" s="41" t="s">
        <v>31</v>
      </c>
      <c r="D13" s="42"/>
      <c r="E13" s="43"/>
      <c r="F13" s="42"/>
      <c r="G13" s="43"/>
    </row>
    <row r="14" spans="1:7" s="45" customFormat="1" ht="37.5" customHeight="1">
      <c r="A14" s="39" t="s">
        <v>30</v>
      </c>
      <c r="B14" s="40">
        <v>2320</v>
      </c>
      <c r="C14" s="41" t="s">
        <v>278</v>
      </c>
      <c r="D14" s="42"/>
      <c r="E14" s="43"/>
      <c r="F14" s="42"/>
      <c r="G14" s="43"/>
    </row>
    <row r="15" spans="1:7" s="45" customFormat="1" ht="37.5" customHeight="1">
      <c r="A15" s="39" t="s">
        <v>30</v>
      </c>
      <c r="B15" s="40">
        <v>2330</v>
      </c>
      <c r="C15" s="41" t="s">
        <v>279</v>
      </c>
      <c r="D15" s="42"/>
      <c r="E15" s="43"/>
      <c r="F15" s="42"/>
      <c r="G15" s="43"/>
    </row>
    <row r="16" spans="1:7" s="45" customFormat="1" ht="12.75" customHeight="1">
      <c r="A16" s="46" t="s">
        <v>30</v>
      </c>
      <c r="B16" s="40">
        <v>2480</v>
      </c>
      <c r="C16" s="41" t="s">
        <v>124</v>
      </c>
      <c r="D16" s="42"/>
      <c r="E16" s="43"/>
      <c r="F16" s="42"/>
      <c r="G16" s="43"/>
    </row>
    <row r="17" spans="1:7" s="45" customFormat="1" ht="12.75" customHeight="1">
      <c r="A17" s="46" t="s">
        <v>30</v>
      </c>
      <c r="B17" s="40">
        <v>2560</v>
      </c>
      <c r="C17" s="41" t="s">
        <v>277</v>
      </c>
      <c r="D17" s="42"/>
      <c r="E17" s="43"/>
      <c r="F17" s="42"/>
      <c r="G17" s="43"/>
    </row>
    <row r="18" spans="1:7" s="45" customFormat="1" ht="12.75" customHeight="1">
      <c r="A18" s="46" t="s">
        <v>30</v>
      </c>
      <c r="B18" s="47">
        <v>2650</v>
      </c>
      <c r="C18" s="41" t="s">
        <v>35</v>
      </c>
      <c r="D18" s="42"/>
      <c r="E18" s="43"/>
      <c r="F18" s="42"/>
      <c r="G18" s="43"/>
    </row>
    <row r="19" spans="1:7" s="45" customFormat="1" ht="22.5" customHeight="1">
      <c r="A19" s="46" t="s">
        <v>30</v>
      </c>
      <c r="B19" s="40">
        <v>2710</v>
      </c>
      <c r="C19" s="41" t="s">
        <v>42</v>
      </c>
      <c r="D19" s="42"/>
      <c r="E19" s="43"/>
      <c r="F19" s="42"/>
      <c r="G19" s="43"/>
    </row>
    <row r="20" spans="1:7" s="45" customFormat="1" ht="25.5" customHeight="1">
      <c r="A20" s="39" t="s">
        <v>30</v>
      </c>
      <c r="B20" s="40">
        <v>2820</v>
      </c>
      <c r="C20" s="48" t="s">
        <v>280</v>
      </c>
      <c r="D20" s="42"/>
      <c r="E20" s="43"/>
      <c r="F20" s="42"/>
      <c r="G20" s="43"/>
    </row>
    <row r="21" spans="1:7" s="45" customFormat="1" ht="37.5" customHeight="1">
      <c r="A21" s="39" t="s">
        <v>30</v>
      </c>
      <c r="B21" s="40">
        <v>2830</v>
      </c>
      <c r="C21" s="48" t="s">
        <v>18</v>
      </c>
      <c r="D21" s="42"/>
      <c r="E21" s="43"/>
      <c r="F21" s="42"/>
      <c r="G21" s="43"/>
    </row>
    <row r="22" spans="1:7" s="45" customFormat="1" ht="12.75" customHeight="1">
      <c r="A22" s="46" t="s">
        <v>30</v>
      </c>
      <c r="B22" s="47">
        <v>2850</v>
      </c>
      <c r="C22" s="48" t="s">
        <v>33</v>
      </c>
      <c r="D22" s="42"/>
      <c r="E22" s="43"/>
      <c r="F22" s="42"/>
      <c r="G22" s="43"/>
    </row>
    <row r="23" spans="1:7" s="45" customFormat="1" ht="12.75" customHeight="1">
      <c r="A23" s="46" t="s">
        <v>30</v>
      </c>
      <c r="B23" s="47">
        <v>3000</v>
      </c>
      <c r="C23" s="48" t="s">
        <v>276</v>
      </c>
      <c r="D23" s="42"/>
      <c r="E23" s="43"/>
      <c r="F23" s="42"/>
      <c r="G23" s="43"/>
    </row>
    <row r="24" spans="1:7" s="36" customFormat="1" ht="12.75" customHeight="1">
      <c r="A24" s="46" t="s">
        <v>30</v>
      </c>
      <c r="B24" s="49">
        <v>3020</v>
      </c>
      <c r="C24" s="50" t="s">
        <v>38</v>
      </c>
      <c r="D24" s="51"/>
      <c r="E24" s="52"/>
      <c r="F24" s="51"/>
      <c r="G24" s="52"/>
    </row>
    <row r="25" spans="1:7" s="36" customFormat="1" ht="12.75" customHeight="1">
      <c r="A25" s="46" t="s">
        <v>30</v>
      </c>
      <c r="B25" s="49">
        <v>3030</v>
      </c>
      <c r="C25" s="50" t="s">
        <v>5</v>
      </c>
      <c r="D25" s="51"/>
      <c r="E25" s="52"/>
      <c r="F25" s="51"/>
      <c r="G25" s="52"/>
    </row>
    <row r="26" spans="1:7" s="36" customFormat="1" ht="12.75" customHeight="1">
      <c r="A26" s="46" t="s">
        <v>30</v>
      </c>
      <c r="B26" s="49">
        <v>3110</v>
      </c>
      <c r="C26" s="50" t="s">
        <v>4</v>
      </c>
      <c r="D26" s="51"/>
      <c r="E26" s="52"/>
      <c r="F26" s="51"/>
      <c r="G26" s="52"/>
    </row>
    <row r="27" spans="1:7" s="36" customFormat="1" ht="12.75" customHeight="1">
      <c r="A27" s="46" t="s">
        <v>30</v>
      </c>
      <c r="B27" s="49">
        <v>3240</v>
      </c>
      <c r="C27" s="50" t="s">
        <v>39</v>
      </c>
      <c r="D27" s="51"/>
      <c r="E27" s="52"/>
      <c r="F27" s="51"/>
      <c r="G27" s="52"/>
    </row>
    <row r="28" spans="1:7" s="36" customFormat="1" ht="12.75" customHeight="1">
      <c r="A28" s="46" t="s">
        <v>30</v>
      </c>
      <c r="B28" s="49">
        <v>3260</v>
      </c>
      <c r="C28" s="50" t="s">
        <v>305</v>
      </c>
      <c r="D28" s="51"/>
      <c r="E28" s="52"/>
      <c r="F28" s="51"/>
      <c r="G28" s="52"/>
    </row>
    <row r="29" spans="1:7" s="36" customFormat="1" ht="12.75" customHeight="1">
      <c r="A29" s="46" t="s">
        <v>30</v>
      </c>
      <c r="B29" s="49">
        <v>4010</v>
      </c>
      <c r="C29" s="50" t="s">
        <v>2</v>
      </c>
      <c r="D29" s="51"/>
      <c r="E29" s="52"/>
      <c r="F29" s="51"/>
      <c r="G29" s="52"/>
    </row>
    <row r="30" spans="1:7" s="36" customFormat="1" ht="12.75" customHeight="1">
      <c r="A30" s="46" t="s">
        <v>30</v>
      </c>
      <c r="B30" s="49">
        <v>4040</v>
      </c>
      <c r="C30" s="50" t="s">
        <v>3</v>
      </c>
      <c r="D30" s="51"/>
      <c r="E30" s="52"/>
      <c r="F30" s="51"/>
      <c r="G30" s="52"/>
    </row>
    <row r="31" spans="1:7" s="36" customFormat="1" ht="12.75" customHeight="1">
      <c r="A31" s="46" t="s">
        <v>30</v>
      </c>
      <c r="B31" s="49">
        <v>4110</v>
      </c>
      <c r="C31" s="50" t="s">
        <v>9</v>
      </c>
      <c r="D31" s="51"/>
      <c r="E31" s="52"/>
      <c r="F31" s="51"/>
      <c r="G31" s="52"/>
    </row>
    <row r="32" spans="1:7" s="36" customFormat="1" ht="12.75" customHeight="1">
      <c r="A32" s="46" t="s">
        <v>30</v>
      </c>
      <c r="B32" s="49">
        <v>4120</v>
      </c>
      <c r="C32" s="50" t="s">
        <v>10</v>
      </c>
      <c r="D32" s="51"/>
      <c r="E32" s="52"/>
      <c r="F32" s="51"/>
      <c r="G32" s="52"/>
    </row>
    <row r="33" spans="1:7" s="36" customFormat="1" ht="12.75" customHeight="1">
      <c r="A33" s="46" t="s">
        <v>30</v>
      </c>
      <c r="B33" s="49">
        <v>4130</v>
      </c>
      <c r="C33" s="50" t="s">
        <v>19</v>
      </c>
      <c r="D33" s="51"/>
      <c r="E33" s="52"/>
      <c r="F33" s="51"/>
      <c r="G33" s="52"/>
    </row>
    <row r="34" spans="1:7" s="36" customFormat="1" ht="12.75" customHeight="1">
      <c r="A34" s="46" t="s">
        <v>30</v>
      </c>
      <c r="B34" s="49">
        <v>4140</v>
      </c>
      <c r="C34" s="50" t="s">
        <v>32</v>
      </c>
      <c r="D34" s="51"/>
      <c r="E34" s="52"/>
      <c r="F34" s="51"/>
      <c r="G34" s="52"/>
    </row>
    <row r="35" spans="1:7" s="36" customFormat="1" ht="12.75" customHeight="1">
      <c r="A35" s="46" t="s">
        <v>30</v>
      </c>
      <c r="B35" s="49">
        <v>4170</v>
      </c>
      <c r="C35" s="50" t="s">
        <v>36</v>
      </c>
      <c r="D35" s="51"/>
      <c r="E35" s="52"/>
      <c r="F35" s="51"/>
      <c r="G35" s="52"/>
    </row>
    <row r="36" spans="1:7" s="36" customFormat="1" ht="12.75" customHeight="1">
      <c r="A36" s="46" t="s">
        <v>30</v>
      </c>
      <c r="B36" s="49">
        <v>4210</v>
      </c>
      <c r="C36" s="50" t="s">
        <v>20</v>
      </c>
      <c r="D36" s="51"/>
      <c r="E36" s="52"/>
      <c r="F36" s="51"/>
      <c r="G36" s="52"/>
    </row>
    <row r="37" spans="1:7" s="36" customFormat="1" ht="12.75" customHeight="1">
      <c r="A37" s="46" t="s">
        <v>30</v>
      </c>
      <c r="B37" s="49">
        <v>4220</v>
      </c>
      <c r="C37" s="50" t="s">
        <v>21</v>
      </c>
      <c r="D37" s="51"/>
      <c r="E37" s="52"/>
      <c r="F37" s="51"/>
      <c r="G37" s="52"/>
    </row>
    <row r="38" spans="1:7" s="36" customFormat="1" ht="12.75" customHeight="1">
      <c r="A38" s="46" t="s">
        <v>30</v>
      </c>
      <c r="B38" s="49">
        <v>4240</v>
      </c>
      <c r="C38" s="50" t="s">
        <v>22</v>
      </c>
      <c r="D38" s="51"/>
      <c r="E38" s="52"/>
      <c r="F38" s="51"/>
      <c r="G38" s="52"/>
    </row>
    <row r="39" spans="1:7" s="36" customFormat="1" ht="12.75" customHeight="1">
      <c r="A39" s="46" t="s">
        <v>30</v>
      </c>
      <c r="B39" s="49">
        <v>4260</v>
      </c>
      <c r="C39" s="50" t="s">
        <v>23</v>
      </c>
      <c r="D39" s="51"/>
      <c r="E39" s="52"/>
      <c r="F39" s="51"/>
      <c r="G39" s="52"/>
    </row>
    <row r="40" spans="1:7" s="36" customFormat="1" ht="12.75" customHeight="1">
      <c r="A40" s="46" t="s">
        <v>30</v>
      </c>
      <c r="B40" s="49">
        <v>4270</v>
      </c>
      <c r="C40" s="50" t="s">
        <v>24</v>
      </c>
      <c r="D40" s="51"/>
      <c r="E40" s="52"/>
      <c r="F40" s="51"/>
      <c r="G40" s="52"/>
    </row>
    <row r="41" spans="1:7" s="36" customFormat="1" ht="12.75" customHeight="1">
      <c r="A41" s="46" t="s">
        <v>30</v>
      </c>
      <c r="B41" s="49">
        <v>4280</v>
      </c>
      <c r="C41" s="50" t="s">
        <v>281</v>
      </c>
      <c r="D41" s="51"/>
      <c r="E41" s="52"/>
      <c r="F41" s="51"/>
      <c r="G41" s="52"/>
    </row>
    <row r="42" spans="1:7" s="45" customFormat="1" ht="12.75" customHeight="1">
      <c r="A42" s="46" t="s">
        <v>30</v>
      </c>
      <c r="B42" s="49">
        <v>4300</v>
      </c>
      <c r="C42" s="53" t="s">
        <v>25</v>
      </c>
      <c r="D42" s="42"/>
      <c r="E42" s="43"/>
      <c r="F42" s="42"/>
      <c r="G42" s="43"/>
    </row>
    <row r="43" spans="1:7" s="45" customFormat="1" ht="12.75" customHeight="1">
      <c r="A43" s="46" t="s">
        <v>30</v>
      </c>
      <c r="B43" s="49">
        <v>4308</v>
      </c>
      <c r="C43" s="53" t="s">
        <v>25</v>
      </c>
      <c r="D43" s="42"/>
      <c r="E43" s="43"/>
      <c r="F43" s="42"/>
      <c r="G43" s="43"/>
    </row>
    <row r="44" spans="1:7" s="45" customFormat="1" ht="12.75" customHeight="1">
      <c r="A44" s="46" t="s">
        <v>30</v>
      </c>
      <c r="B44" s="49">
        <v>4309</v>
      </c>
      <c r="C44" s="53" t="s">
        <v>25</v>
      </c>
      <c r="D44" s="42"/>
      <c r="E44" s="43"/>
      <c r="F44" s="42"/>
      <c r="G44" s="43"/>
    </row>
    <row r="45" spans="1:7" s="45" customFormat="1" ht="12.75" customHeight="1">
      <c r="A45" s="46" t="s">
        <v>30</v>
      </c>
      <c r="B45" s="49">
        <v>4330</v>
      </c>
      <c r="C45" s="53" t="s">
        <v>37</v>
      </c>
      <c r="D45" s="42"/>
      <c r="E45" s="43"/>
      <c r="F45" s="42"/>
      <c r="G45" s="43"/>
    </row>
    <row r="46" spans="1:7" s="45" customFormat="1" ht="12.75" customHeight="1">
      <c r="A46" s="46" t="s">
        <v>30</v>
      </c>
      <c r="B46" s="49">
        <v>4350</v>
      </c>
      <c r="C46" s="53" t="s">
        <v>40</v>
      </c>
      <c r="D46" s="42"/>
      <c r="E46" s="43"/>
      <c r="F46" s="42"/>
      <c r="G46" s="43"/>
    </row>
    <row r="47" spans="1:7" s="45" customFormat="1" ht="12.75" customHeight="1">
      <c r="A47" s="46" t="s">
        <v>30</v>
      </c>
      <c r="B47" s="49">
        <v>4360</v>
      </c>
      <c r="C47" s="53" t="s">
        <v>265</v>
      </c>
      <c r="D47" s="42"/>
      <c r="E47" s="43"/>
      <c r="F47" s="42"/>
      <c r="G47" s="43"/>
    </row>
    <row r="48" spans="1:7" s="45" customFormat="1" ht="12.75" customHeight="1">
      <c r="A48" s="46" t="s">
        <v>30</v>
      </c>
      <c r="B48" s="49">
        <v>4370</v>
      </c>
      <c r="C48" s="53" t="s">
        <v>266</v>
      </c>
      <c r="D48" s="42"/>
      <c r="E48" s="43"/>
      <c r="F48" s="42"/>
      <c r="G48" s="43"/>
    </row>
    <row r="49" spans="1:7" s="45" customFormat="1" ht="12.75" customHeight="1">
      <c r="A49" s="46" t="s">
        <v>30</v>
      </c>
      <c r="B49" s="49">
        <v>4390</v>
      </c>
      <c r="C49" s="53" t="s">
        <v>267</v>
      </c>
      <c r="D49" s="42"/>
      <c r="E49" s="43"/>
      <c r="F49" s="42"/>
      <c r="G49" s="43"/>
    </row>
    <row r="50" spans="1:7" s="45" customFormat="1" ht="12.75" customHeight="1">
      <c r="A50" s="46" t="s">
        <v>30</v>
      </c>
      <c r="B50" s="49">
        <v>4400</v>
      </c>
      <c r="C50" s="53" t="s">
        <v>268</v>
      </c>
      <c r="D50" s="42"/>
      <c r="E50" s="43"/>
      <c r="F50" s="42"/>
      <c r="G50" s="43"/>
    </row>
    <row r="51" spans="1:7" s="36" customFormat="1" ht="12.75" customHeight="1">
      <c r="A51" s="46" t="s">
        <v>30</v>
      </c>
      <c r="B51" s="49">
        <v>4410</v>
      </c>
      <c r="C51" s="50" t="s">
        <v>6</v>
      </c>
      <c r="D51" s="51"/>
      <c r="E51" s="52"/>
      <c r="F51" s="51"/>
      <c r="G51" s="52"/>
    </row>
    <row r="52" spans="1:7" s="36" customFormat="1" ht="12.75" customHeight="1">
      <c r="A52" s="46" t="s">
        <v>30</v>
      </c>
      <c r="B52" s="49">
        <v>4420</v>
      </c>
      <c r="C52" s="50" t="s">
        <v>7</v>
      </c>
      <c r="D52" s="51"/>
      <c r="E52" s="52"/>
      <c r="F52" s="51"/>
      <c r="G52" s="52"/>
    </row>
    <row r="53" spans="1:7" s="45" customFormat="1" ht="12.75" customHeight="1">
      <c r="A53" s="46" t="s">
        <v>30</v>
      </c>
      <c r="B53" s="49">
        <v>4430</v>
      </c>
      <c r="C53" s="53" t="s">
        <v>8</v>
      </c>
      <c r="D53" s="42"/>
      <c r="E53" s="43"/>
      <c r="F53" s="42"/>
      <c r="G53" s="43"/>
    </row>
    <row r="54" spans="1:7" s="36" customFormat="1" ht="12.75" customHeight="1">
      <c r="A54" s="46" t="s">
        <v>30</v>
      </c>
      <c r="B54" s="49">
        <v>4440</v>
      </c>
      <c r="C54" s="50" t="s">
        <v>26</v>
      </c>
      <c r="D54" s="51"/>
      <c r="E54" s="52"/>
      <c r="F54" s="51"/>
      <c r="G54" s="52"/>
    </row>
    <row r="55" spans="1:7" s="36" customFormat="1" ht="12.75" customHeight="1">
      <c r="A55" s="46" t="s">
        <v>30</v>
      </c>
      <c r="B55" s="49">
        <v>4520</v>
      </c>
      <c r="C55" s="94" t="s">
        <v>306</v>
      </c>
      <c r="D55" s="51"/>
      <c r="E55" s="52"/>
      <c r="F55" s="51"/>
      <c r="G55" s="52"/>
    </row>
    <row r="56" spans="1:7" s="36" customFormat="1" ht="12.75" customHeight="1">
      <c r="A56" s="46" t="s">
        <v>30</v>
      </c>
      <c r="B56" s="49">
        <v>4580</v>
      </c>
      <c r="C56" s="50" t="s">
        <v>27</v>
      </c>
      <c r="D56" s="51"/>
      <c r="E56" s="52"/>
      <c r="F56" s="51"/>
      <c r="G56" s="52"/>
    </row>
    <row r="57" spans="1:7" s="36" customFormat="1" ht="12.75" customHeight="1">
      <c r="A57" s="46" t="s">
        <v>30</v>
      </c>
      <c r="B57" s="49">
        <v>4700</v>
      </c>
      <c r="C57" s="54" t="s">
        <v>269</v>
      </c>
      <c r="D57" s="51"/>
      <c r="E57" s="52"/>
      <c r="F57" s="51"/>
      <c r="G57" s="52"/>
    </row>
    <row r="58" spans="1:7" s="45" customFormat="1" ht="24.75" customHeight="1" hidden="1">
      <c r="A58" s="39" t="s">
        <v>30</v>
      </c>
      <c r="B58" s="64">
        <v>4740</v>
      </c>
      <c r="C58" s="55" t="s">
        <v>282</v>
      </c>
      <c r="D58" s="42"/>
      <c r="E58" s="43"/>
      <c r="F58" s="42"/>
      <c r="G58" s="43"/>
    </row>
    <row r="59" spans="1:7" s="45" customFormat="1" ht="12.75" customHeight="1" hidden="1">
      <c r="A59" s="46" t="s">
        <v>30</v>
      </c>
      <c r="B59" s="49">
        <v>4750</v>
      </c>
      <c r="C59" s="55" t="s">
        <v>270</v>
      </c>
      <c r="D59" s="42"/>
      <c r="E59" s="43"/>
      <c r="F59" s="42"/>
      <c r="G59" s="43"/>
    </row>
    <row r="60" spans="1:7" s="36" customFormat="1" ht="12.75" customHeight="1">
      <c r="A60" s="46" t="s">
        <v>30</v>
      </c>
      <c r="B60" s="49">
        <v>4810</v>
      </c>
      <c r="C60" s="50" t="s">
        <v>11</v>
      </c>
      <c r="D60" s="51"/>
      <c r="E60" s="52"/>
      <c r="F60" s="51"/>
      <c r="G60" s="52"/>
    </row>
    <row r="61" spans="1:7" s="36" customFormat="1" ht="12.75" customHeight="1">
      <c r="A61" s="46" t="s">
        <v>30</v>
      </c>
      <c r="B61" s="49">
        <v>6050</v>
      </c>
      <c r="C61" s="50" t="s">
        <v>28</v>
      </c>
      <c r="D61" s="51"/>
      <c r="E61" s="52"/>
      <c r="F61" s="51"/>
      <c r="G61" s="52"/>
    </row>
    <row r="62" spans="1:7" s="36" customFormat="1" ht="12.75" customHeight="1">
      <c r="A62" s="46" t="s">
        <v>30</v>
      </c>
      <c r="B62" s="49">
        <v>6058</v>
      </c>
      <c r="C62" s="50" t="s">
        <v>283</v>
      </c>
      <c r="D62" s="51"/>
      <c r="E62" s="52"/>
      <c r="F62" s="51"/>
      <c r="G62" s="52"/>
    </row>
    <row r="63" spans="1:7" s="36" customFormat="1" ht="12.75" customHeight="1">
      <c r="A63" s="46" t="s">
        <v>30</v>
      </c>
      <c r="B63" s="49">
        <v>6059</v>
      </c>
      <c r="C63" s="50" t="s">
        <v>28</v>
      </c>
      <c r="D63" s="51"/>
      <c r="E63" s="52"/>
      <c r="F63" s="51"/>
      <c r="G63" s="52"/>
    </row>
    <row r="64" spans="1:7" s="36" customFormat="1" ht="12.75" customHeight="1">
      <c r="A64" s="46" t="s">
        <v>30</v>
      </c>
      <c r="B64" s="49">
        <v>6060</v>
      </c>
      <c r="C64" s="50" t="s">
        <v>29</v>
      </c>
      <c r="D64" s="51"/>
      <c r="E64" s="52"/>
      <c r="F64" s="51"/>
      <c r="G64" s="52"/>
    </row>
    <row r="65" spans="1:7" s="36" customFormat="1" ht="12.75" customHeight="1">
      <c r="A65" s="46" t="s">
        <v>30</v>
      </c>
      <c r="B65" s="49">
        <v>6130</v>
      </c>
      <c r="C65" s="50" t="s">
        <v>284</v>
      </c>
      <c r="D65" s="51"/>
      <c r="E65" s="52"/>
      <c r="F65" s="51"/>
      <c r="G65" s="52"/>
    </row>
    <row r="66" spans="1:7" s="45" customFormat="1" ht="37.5" customHeight="1">
      <c r="A66" s="39" t="s">
        <v>30</v>
      </c>
      <c r="B66" s="40">
        <v>6210</v>
      </c>
      <c r="C66" s="41" t="s">
        <v>331</v>
      </c>
      <c r="D66" s="42"/>
      <c r="E66" s="43"/>
      <c r="F66" s="42"/>
      <c r="G66" s="43"/>
    </row>
    <row r="67" spans="1:7" s="45" customFormat="1" ht="37.5" customHeight="1">
      <c r="A67" s="39" t="s">
        <v>30</v>
      </c>
      <c r="B67" s="40">
        <v>6230</v>
      </c>
      <c r="C67" s="41" t="s">
        <v>307</v>
      </c>
      <c r="D67" s="42"/>
      <c r="E67" s="43"/>
      <c r="F67" s="42"/>
      <c r="G67" s="43"/>
    </row>
    <row r="68" spans="1:7" s="45" customFormat="1" ht="37.5" customHeight="1">
      <c r="A68" s="39" t="s">
        <v>30</v>
      </c>
      <c r="B68" s="40">
        <v>6300</v>
      </c>
      <c r="C68" s="41" t="s">
        <v>125</v>
      </c>
      <c r="D68" s="42"/>
      <c r="E68" s="43"/>
      <c r="F68" s="42"/>
      <c r="G68" s="43"/>
    </row>
    <row r="69" spans="1:7" s="45" customFormat="1" ht="37.5" customHeight="1">
      <c r="A69" s="39" t="s">
        <v>30</v>
      </c>
      <c r="B69" s="40">
        <v>6610</v>
      </c>
      <c r="C69" s="41" t="s">
        <v>285</v>
      </c>
      <c r="D69" s="42"/>
      <c r="E69" s="43"/>
      <c r="F69" s="42"/>
      <c r="G69" s="43"/>
    </row>
    <row r="70" spans="1:7" s="45" customFormat="1" ht="37.5" customHeight="1">
      <c r="A70" s="39" t="s">
        <v>30</v>
      </c>
      <c r="B70" s="40">
        <v>6620</v>
      </c>
      <c r="C70" s="41" t="s">
        <v>286</v>
      </c>
      <c r="D70" s="42"/>
      <c r="E70" s="43"/>
      <c r="F70" s="42"/>
      <c r="G70" s="43"/>
    </row>
    <row r="71" spans="1:7" s="45" customFormat="1" ht="37.5" customHeight="1">
      <c r="A71" s="39" t="s">
        <v>30</v>
      </c>
      <c r="B71" s="40">
        <v>6630</v>
      </c>
      <c r="C71" s="41" t="s">
        <v>287</v>
      </c>
      <c r="D71" s="42"/>
      <c r="E71" s="43"/>
      <c r="F71" s="42"/>
      <c r="G71" s="43"/>
    </row>
    <row r="72" spans="1:7" s="36" customFormat="1" ht="12.75" customHeight="1">
      <c r="A72" s="46" t="s">
        <v>30</v>
      </c>
      <c r="B72" s="49">
        <v>8550</v>
      </c>
      <c r="C72" s="50" t="s">
        <v>41</v>
      </c>
      <c r="D72" s="51"/>
      <c r="E72" s="52"/>
      <c r="F72" s="51"/>
      <c r="G72" s="52"/>
    </row>
    <row r="73" spans="1:7" ht="15" customHeight="1">
      <c r="A73" s="56"/>
      <c r="B73" s="56"/>
      <c r="C73" s="57" t="s">
        <v>12</v>
      </c>
      <c r="D73" s="58">
        <f>SUM(D13:D72)</f>
        <v>0</v>
      </c>
      <c r="E73" s="58">
        <f>SUM(E13:E72)</f>
        <v>0</v>
      </c>
      <c r="F73" s="58">
        <f>SUM(F13:F72)</f>
        <v>0</v>
      </c>
      <c r="G73" s="58">
        <f>SUM(G13:G72)</f>
        <v>0</v>
      </c>
    </row>
  </sheetData>
  <sheetProtection/>
  <mergeCells count="2">
    <mergeCell ref="D10:E10"/>
    <mergeCell ref="F10:G10"/>
  </mergeCells>
  <printOptions/>
  <pageMargins left="0.75" right="0.75" top="1" bottom="1" header="0.5" footer="0.5"/>
  <pageSetup horizontalDpi="360" verticalDpi="360" orientation="portrait" paperSize="9" scale="5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2:G73"/>
  <sheetViews>
    <sheetView view="pageBreakPreview" zoomScaleSheetLayoutView="100" zoomScalePageLayoutView="0" workbookViewId="0" topLeftCell="A2">
      <selection activeCell="C6" sqref="C6"/>
    </sheetView>
  </sheetViews>
  <sheetFormatPr defaultColWidth="9.00390625" defaultRowHeight="12.75"/>
  <cols>
    <col min="1" max="1" width="3.875" style="60" customWidth="1"/>
    <col min="2" max="2" width="5.25390625" style="60" customWidth="1"/>
    <col min="3" max="3" width="51.375" style="60" customWidth="1"/>
    <col min="4" max="4" width="11.125" style="60" customWidth="1"/>
    <col min="5" max="5" width="10.75390625" style="60" customWidth="1"/>
    <col min="6" max="6" width="11.125" style="60" hidden="1" customWidth="1"/>
    <col min="7" max="7" width="10.75390625" style="60" hidden="1" customWidth="1"/>
    <col min="8" max="8" width="3.375" style="60" customWidth="1"/>
    <col min="9" max="9" width="2.875" style="60" customWidth="1"/>
    <col min="10" max="10" width="3.875" style="60" customWidth="1"/>
    <col min="11" max="16384" width="9.125" style="60" customWidth="1"/>
  </cols>
  <sheetData>
    <row r="1" s="26" customFormat="1" ht="12.75" hidden="1"/>
    <row r="2" s="26" customFormat="1" ht="12.75">
      <c r="D2" s="34" t="str">
        <f>'010.01008'!D2</f>
        <v>Zał. Nr 2d</v>
      </c>
    </row>
    <row r="3" spans="1:3" s="36" customFormat="1" ht="27.75" customHeight="1">
      <c r="A3" s="35" t="str">
        <f>'010.01008'!A3</f>
        <v>Plan wydatków budżetu na 2014 r.</v>
      </c>
      <c r="B3" s="35"/>
      <c r="C3" s="35"/>
    </row>
    <row r="4" spans="4:5" s="36" customFormat="1" ht="12.75">
      <c r="D4" s="37" t="s">
        <v>135</v>
      </c>
      <c r="E4" s="36">
        <f>'900,90019'!E4+1</f>
        <v>60</v>
      </c>
    </row>
    <row r="5" spans="3:5" s="36" customFormat="1" ht="11.25" customHeight="1" hidden="1">
      <c r="C5" s="18"/>
      <c r="E5" s="36" t="s">
        <v>16</v>
      </c>
    </row>
    <row r="7" spans="1:3" s="36" customFormat="1" ht="12.75">
      <c r="A7" s="18" t="s">
        <v>0</v>
      </c>
      <c r="B7" s="18"/>
      <c r="C7" s="36" t="s">
        <v>97</v>
      </c>
    </row>
    <row r="9" spans="1:3" s="36" customFormat="1" ht="12.75">
      <c r="A9" s="18" t="s">
        <v>1</v>
      </c>
      <c r="B9" s="18"/>
      <c r="C9" s="36" t="s">
        <v>98</v>
      </c>
    </row>
    <row r="10" spans="4:7" s="36" customFormat="1" ht="12.75">
      <c r="D10" s="339" t="s">
        <v>15</v>
      </c>
      <c r="E10" s="339"/>
      <c r="F10" s="338" t="s">
        <v>332</v>
      </c>
      <c r="G10" s="338"/>
    </row>
    <row r="11" spans="4:7" s="36" customFormat="1" ht="12.75">
      <c r="D11" s="18" t="s">
        <v>13</v>
      </c>
      <c r="E11" s="97" t="s">
        <v>14</v>
      </c>
      <c r="F11" s="36" t="s">
        <v>13</v>
      </c>
      <c r="G11" s="38" t="s">
        <v>14</v>
      </c>
    </row>
    <row r="13" spans="1:7" s="45" customFormat="1" ht="37.5" customHeight="1" hidden="1">
      <c r="A13" s="39" t="s">
        <v>30</v>
      </c>
      <c r="B13" s="40">
        <v>2310</v>
      </c>
      <c r="C13" s="41" t="s">
        <v>31</v>
      </c>
      <c r="D13" s="42"/>
      <c r="E13" s="43"/>
      <c r="F13" s="42"/>
      <c r="G13" s="43"/>
    </row>
    <row r="14" spans="1:7" s="45" customFormat="1" ht="37.5" customHeight="1" hidden="1">
      <c r="A14" s="39" t="s">
        <v>30</v>
      </c>
      <c r="B14" s="40">
        <v>2320</v>
      </c>
      <c r="C14" s="41" t="s">
        <v>278</v>
      </c>
      <c r="D14" s="42"/>
      <c r="E14" s="43"/>
      <c r="F14" s="42"/>
      <c r="G14" s="43"/>
    </row>
    <row r="15" spans="1:7" s="45" customFormat="1" ht="37.5" customHeight="1" hidden="1">
      <c r="A15" s="39" t="s">
        <v>30</v>
      </c>
      <c r="B15" s="40">
        <v>2330</v>
      </c>
      <c r="C15" s="41" t="s">
        <v>279</v>
      </c>
      <c r="D15" s="42"/>
      <c r="E15" s="43"/>
      <c r="F15" s="42"/>
      <c r="G15" s="43"/>
    </row>
    <row r="16" spans="1:7" s="45" customFormat="1" ht="12.75" customHeight="1">
      <c r="A16" s="46" t="s">
        <v>30</v>
      </c>
      <c r="B16" s="40">
        <v>2480</v>
      </c>
      <c r="C16" s="41" t="s">
        <v>124</v>
      </c>
      <c r="D16" s="42">
        <v>230000</v>
      </c>
      <c r="E16" s="43"/>
      <c r="F16" s="42">
        <v>184240</v>
      </c>
      <c r="G16" s="43"/>
    </row>
    <row r="17" spans="1:7" s="45" customFormat="1" ht="12.75" customHeight="1" hidden="1">
      <c r="A17" s="46" t="s">
        <v>30</v>
      </c>
      <c r="B17" s="40">
        <v>2560</v>
      </c>
      <c r="C17" s="41" t="s">
        <v>277</v>
      </c>
      <c r="D17" s="42"/>
      <c r="E17" s="43"/>
      <c r="F17" s="42"/>
      <c r="G17" s="43"/>
    </row>
    <row r="18" spans="1:7" s="45" customFormat="1" ht="12.75" customHeight="1" hidden="1">
      <c r="A18" s="46" t="s">
        <v>30</v>
      </c>
      <c r="B18" s="47">
        <v>2650</v>
      </c>
      <c r="C18" s="41" t="s">
        <v>35</v>
      </c>
      <c r="D18" s="42"/>
      <c r="E18" s="43"/>
      <c r="F18" s="42"/>
      <c r="G18" s="43"/>
    </row>
    <row r="19" spans="1:7" s="45" customFormat="1" ht="22.5" customHeight="1" hidden="1">
      <c r="A19" s="46" t="s">
        <v>30</v>
      </c>
      <c r="B19" s="40">
        <v>2710</v>
      </c>
      <c r="C19" s="41" t="s">
        <v>42</v>
      </c>
      <c r="D19" s="42"/>
      <c r="E19" s="43"/>
      <c r="F19" s="42"/>
      <c r="G19" s="43"/>
    </row>
    <row r="20" spans="1:7" s="45" customFormat="1" ht="25.5" customHeight="1" hidden="1">
      <c r="A20" s="39" t="s">
        <v>30</v>
      </c>
      <c r="B20" s="40">
        <v>2820</v>
      </c>
      <c r="C20" s="48" t="s">
        <v>280</v>
      </c>
      <c r="D20" s="42"/>
      <c r="E20" s="43"/>
      <c r="F20" s="42"/>
      <c r="G20" s="43"/>
    </row>
    <row r="21" spans="1:7" s="45" customFormat="1" ht="37.5" customHeight="1" hidden="1">
      <c r="A21" s="39" t="s">
        <v>30</v>
      </c>
      <c r="B21" s="40">
        <v>2830</v>
      </c>
      <c r="C21" s="48" t="s">
        <v>18</v>
      </c>
      <c r="D21" s="42"/>
      <c r="E21" s="43"/>
      <c r="F21" s="42"/>
      <c r="G21" s="43"/>
    </row>
    <row r="22" spans="1:7" s="45" customFormat="1" ht="12.75" customHeight="1" hidden="1">
      <c r="A22" s="46" t="s">
        <v>30</v>
      </c>
      <c r="B22" s="47">
        <v>2850</v>
      </c>
      <c r="C22" s="48" t="s">
        <v>33</v>
      </c>
      <c r="D22" s="42"/>
      <c r="E22" s="43"/>
      <c r="F22" s="42"/>
      <c r="G22" s="43"/>
    </row>
    <row r="23" spans="1:7" s="45" customFormat="1" ht="12.75" customHeight="1" hidden="1">
      <c r="A23" s="46" t="s">
        <v>30</v>
      </c>
      <c r="B23" s="47">
        <v>3000</v>
      </c>
      <c r="C23" s="48" t="s">
        <v>276</v>
      </c>
      <c r="D23" s="42"/>
      <c r="E23" s="43"/>
      <c r="F23" s="42"/>
      <c r="G23" s="43"/>
    </row>
    <row r="24" spans="1:7" s="36" customFormat="1" ht="12.75" customHeight="1" hidden="1">
      <c r="A24" s="46" t="s">
        <v>30</v>
      </c>
      <c r="B24" s="49">
        <v>3020</v>
      </c>
      <c r="C24" s="50" t="s">
        <v>38</v>
      </c>
      <c r="D24" s="51"/>
      <c r="E24" s="52"/>
      <c r="F24" s="51"/>
      <c r="G24" s="52"/>
    </row>
    <row r="25" spans="1:7" s="36" customFormat="1" ht="12.75" customHeight="1" hidden="1">
      <c r="A25" s="46" t="s">
        <v>30</v>
      </c>
      <c r="B25" s="49">
        <v>3030</v>
      </c>
      <c r="C25" s="50" t="s">
        <v>5</v>
      </c>
      <c r="D25" s="51"/>
      <c r="E25" s="52"/>
      <c r="F25" s="51"/>
      <c r="G25" s="52"/>
    </row>
    <row r="26" spans="1:7" s="36" customFormat="1" ht="12.75" customHeight="1" hidden="1">
      <c r="A26" s="46" t="s">
        <v>30</v>
      </c>
      <c r="B26" s="49">
        <v>3110</v>
      </c>
      <c r="C26" s="50" t="s">
        <v>4</v>
      </c>
      <c r="D26" s="51"/>
      <c r="E26" s="52"/>
      <c r="F26" s="51"/>
      <c r="G26" s="52"/>
    </row>
    <row r="27" spans="1:7" s="36" customFormat="1" ht="12.75" customHeight="1" hidden="1">
      <c r="A27" s="46" t="s">
        <v>30</v>
      </c>
      <c r="B27" s="49">
        <v>3240</v>
      </c>
      <c r="C27" s="50" t="s">
        <v>39</v>
      </c>
      <c r="D27" s="51"/>
      <c r="E27" s="52"/>
      <c r="F27" s="51"/>
      <c r="G27" s="52"/>
    </row>
    <row r="28" spans="1:7" s="36" customFormat="1" ht="12.75" customHeight="1" hidden="1">
      <c r="A28" s="46" t="s">
        <v>30</v>
      </c>
      <c r="B28" s="49">
        <v>3260</v>
      </c>
      <c r="C28" s="50" t="s">
        <v>305</v>
      </c>
      <c r="D28" s="51"/>
      <c r="E28" s="52"/>
      <c r="F28" s="51"/>
      <c r="G28" s="52"/>
    </row>
    <row r="29" spans="1:7" s="36" customFormat="1" ht="12.75" customHeight="1" hidden="1">
      <c r="A29" s="46" t="s">
        <v>30</v>
      </c>
      <c r="B29" s="49">
        <v>4010</v>
      </c>
      <c r="C29" s="50" t="s">
        <v>2</v>
      </c>
      <c r="D29" s="51"/>
      <c r="E29" s="52"/>
      <c r="F29" s="51"/>
      <c r="G29" s="52"/>
    </row>
    <row r="30" spans="1:7" s="36" customFormat="1" ht="12.75" customHeight="1" hidden="1">
      <c r="A30" s="46" t="s">
        <v>30</v>
      </c>
      <c r="B30" s="49">
        <v>4040</v>
      </c>
      <c r="C30" s="50" t="s">
        <v>3</v>
      </c>
      <c r="D30" s="51"/>
      <c r="E30" s="52"/>
      <c r="F30" s="51"/>
      <c r="G30" s="52"/>
    </row>
    <row r="31" spans="1:7" s="36" customFormat="1" ht="12.75" customHeight="1" hidden="1">
      <c r="A31" s="46" t="s">
        <v>30</v>
      </c>
      <c r="B31" s="49">
        <v>4110</v>
      </c>
      <c r="C31" s="50" t="s">
        <v>9</v>
      </c>
      <c r="D31" s="51"/>
      <c r="E31" s="52"/>
      <c r="F31" s="51"/>
      <c r="G31" s="52"/>
    </row>
    <row r="32" spans="1:7" s="36" customFormat="1" ht="12.75" customHeight="1" hidden="1">
      <c r="A32" s="46" t="s">
        <v>30</v>
      </c>
      <c r="B32" s="49">
        <v>4120</v>
      </c>
      <c r="C32" s="50" t="s">
        <v>10</v>
      </c>
      <c r="D32" s="51"/>
      <c r="E32" s="52"/>
      <c r="F32" s="51"/>
      <c r="G32" s="52"/>
    </row>
    <row r="33" spans="1:7" s="36" customFormat="1" ht="12.75" customHeight="1" hidden="1">
      <c r="A33" s="46" t="s">
        <v>30</v>
      </c>
      <c r="B33" s="49">
        <v>4130</v>
      </c>
      <c r="C33" s="50" t="s">
        <v>19</v>
      </c>
      <c r="D33" s="51"/>
      <c r="E33" s="52"/>
      <c r="F33" s="51"/>
      <c r="G33" s="52"/>
    </row>
    <row r="34" spans="1:7" s="36" customFormat="1" ht="12.75" customHeight="1" hidden="1">
      <c r="A34" s="46" t="s">
        <v>30</v>
      </c>
      <c r="B34" s="49">
        <v>4140</v>
      </c>
      <c r="C34" s="50" t="s">
        <v>32</v>
      </c>
      <c r="D34" s="51"/>
      <c r="E34" s="52"/>
      <c r="F34" s="51"/>
      <c r="G34" s="52"/>
    </row>
    <row r="35" spans="1:7" s="36" customFormat="1" ht="12.75" customHeight="1" hidden="1">
      <c r="A35" s="46" t="s">
        <v>30</v>
      </c>
      <c r="B35" s="49">
        <v>4170</v>
      </c>
      <c r="C35" s="50" t="s">
        <v>36</v>
      </c>
      <c r="D35" s="51"/>
      <c r="E35" s="52"/>
      <c r="F35" s="51"/>
      <c r="G35" s="52"/>
    </row>
    <row r="36" spans="1:7" s="36" customFormat="1" ht="12.75" customHeight="1" hidden="1">
      <c r="A36" s="46" t="s">
        <v>30</v>
      </c>
      <c r="B36" s="49">
        <v>4210</v>
      </c>
      <c r="C36" s="50" t="s">
        <v>20</v>
      </c>
      <c r="D36" s="51"/>
      <c r="E36" s="52"/>
      <c r="F36" s="51"/>
      <c r="G36" s="52"/>
    </row>
    <row r="37" spans="1:7" s="36" customFormat="1" ht="12.75" customHeight="1" hidden="1">
      <c r="A37" s="46" t="s">
        <v>30</v>
      </c>
      <c r="B37" s="49">
        <v>4220</v>
      </c>
      <c r="C37" s="50" t="s">
        <v>21</v>
      </c>
      <c r="D37" s="51"/>
      <c r="E37" s="52"/>
      <c r="F37" s="51"/>
      <c r="G37" s="52"/>
    </row>
    <row r="38" spans="1:7" s="36" customFormat="1" ht="12.75" customHeight="1" hidden="1">
      <c r="A38" s="46" t="s">
        <v>30</v>
      </c>
      <c r="B38" s="49">
        <v>4240</v>
      </c>
      <c r="C38" s="50" t="s">
        <v>22</v>
      </c>
      <c r="D38" s="51"/>
      <c r="E38" s="52"/>
      <c r="F38" s="51"/>
      <c r="G38" s="52"/>
    </row>
    <row r="39" spans="1:7" s="36" customFormat="1" ht="12.75" customHeight="1" hidden="1">
      <c r="A39" s="46" t="s">
        <v>30</v>
      </c>
      <c r="B39" s="49">
        <v>4260</v>
      </c>
      <c r="C39" s="50" t="s">
        <v>23</v>
      </c>
      <c r="D39" s="51"/>
      <c r="E39" s="52"/>
      <c r="F39" s="51"/>
      <c r="G39" s="52"/>
    </row>
    <row r="40" spans="1:7" s="36" customFormat="1" ht="12.75" customHeight="1" hidden="1">
      <c r="A40" s="46" t="s">
        <v>30</v>
      </c>
      <c r="B40" s="49">
        <v>4270</v>
      </c>
      <c r="C40" s="50" t="s">
        <v>24</v>
      </c>
      <c r="D40" s="51"/>
      <c r="E40" s="52"/>
      <c r="F40" s="51"/>
      <c r="G40" s="52"/>
    </row>
    <row r="41" spans="1:7" s="36" customFormat="1" ht="12.75" customHeight="1" hidden="1">
      <c r="A41" s="46" t="s">
        <v>30</v>
      </c>
      <c r="B41" s="49">
        <v>4280</v>
      </c>
      <c r="C41" s="50" t="s">
        <v>281</v>
      </c>
      <c r="D41" s="51"/>
      <c r="E41" s="52"/>
      <c r="F41" s="51"/>
      <c r="G41" s="52"/>
    </row>
    <row r="42" spans="1:7" s="45" customFormat="1" ht="12.75" customHeight="1" hidden="1">
      <c r="A42" s="46" t="s">
        <v>30</v>
      </c>
      <c r="B42" s="49">
        <v>4300</v>
      </c>
      <c r="C42" s="53" t="s">
        <v>25</v>
      </c>
      <c r="D42" s="42"/>
      <c r="E42" s="43"/>
      <c r="F42" s="42"/>
      <c r="G42" s="43"/>
    </row>
    <row r="43" spans="1:7" s="45" customFormat="1" ht="12.75" customHeight="1" hidden="1">
      <c r="A43" s="46" t="s">
        <v>30</v>
      </c>
      <c r="B43" s="49">
        <v>4308</v>
      </c>
      <c r="C43" s="53" t="s">
        <v>25</v>
      </c>
      <c r="D43" s="42"/>
      <c r="E43" s="43"/>
      <c r="F43" s="42"/>
      <c r="G43" s="43"/>
    </row>
    <row r="44" spans="1:7" s="45" customFormat="1" ht="12.75" customHeight="1" hidden="1">
      <c r="A44" s="46" t="s">
        <v>30</v>
      </c>
      <c r="B44" s="49">
        <v>4309</v>
      </c>
      <c r="C44" s="53" t="s">
        <v>25</v>
      </c>
      <c r="D44" s="42"/>
      <c r="E44" s="43"/>
      <c r="F44" s="42"/>
      <c r="G44" s="43"/>
    </row>
    <row r="45" spans="1:7" s="45" customFormat="1" ht="12.75" customHeight="1" hidden="1">
      <c r="A45" s="46" t="s">
        <v>30</v>
      </c>
      <c r="B45" s="49">
        <v>4330</v>
      </c>
      <c r="C45" s="53" t="s">
        <v>37</v>
      </c>
      <c r="D45" s="42"/>
      <c r="E45" s="43"/>
      <c r="F45" s="42"/>
      <c r="G45" s="43"/>
    </row>
    <row r="46" spans="1:7" s="45" customFormat="1" ht="12.75" customHeight="1" hidden="1">
      <c r="A46" s="46" t="s">
        <v>30</v>
      </c>
      <c r="B46" s="49">
        <v>4350</v>
      </c>
      <c r="C46" s="53" t="s">
        <v>40</v>
      </c>
      <c r="D46" s="42"/>
      <c r="E46" s="43"/>
      <c r="F46" s="42"/>
      <c r="G46" s="43"/>
    </row>
    <row r="47" spans="1:7" s="45" customFormat="1" ht="12.75" customHeight="1" hidden="1">
      <c r="A47" s="46" t="s">
        <v>30</v>
      </c>
      <c r="B47" s="49">
        <v>4360</v>
      </c>
      <c r="C47" s="53" t="s">
        <v>265</v>
      </c>
      <c r="D47" s="42"/>
      <c r="E47" s="43"/>
      <c r="F47" s="42"/>
      <c r="G47" s="43"/>
    </row>
    <row r="48" spans="1:7" s="45" customFormat="1" ht="12.75" customHeight="1" hidden="1">
      <c r="A48" s="46" t="s">
        <v>30</v>
      </c>
      <c r="B48" s="49">
        <v>4370</v>
      </c>
      <c r="C48" s="53" t="s">
        <v>266</v>
      </c>
      <c r="D48" s="42"/>
      <c r="E48" s="43"/>
      <c r="F48" s="42"/>
      <c r="G48" s="43"/>
    </row>
    <row r="49" spans="1:7" s="45" customFormat="1" ht="12.75" customHeight="1" hidden="1">
      <c r="A49" s="46" t="s">
        <v>30</v>
      </c>
      <c r="B49" s="49">
        <v>4390</v>
      </c>
      <c r="C49" s="53" t="s">
        <v>267</v>
      </c>
      <c r="D49" s="42"/>
      <c r="E49" s="43"/>
      <c r="F49" s="42"/>
      <c r="G49" s="43"/>
    </row>
    <row r="50" spans="1:7" s="45" customFormat="1" ht="12.75" customHeight="1" hidden="1">
      <c r="A50" s="46" t="s">
        <v>30</v>
      </c>
      <c r="B50" s="49">
        <v>4400</v>
      </c>
      <c r="C50" s="53" t="s">
        <v>268</v>
      </c>
      <c r="D50" s="42"/>
      <c r="E50" s="43"/>
      <c r="F50" s="42"/>
      <c r="G50" s="43"/>
    </row>
    <row r="51" spans="1:7" s="36" customFormat="1" ht="12.75" customHeight="1" hidden="1">
      <c r="A51" s="46" t="s">
        <v>30</v>
      </c>
      <c r="B51" s="49">
        <v>4410</v>
      </c>
      <c r="C51" s="50" t="s">
        <v>6</v>
      </c>
      <c r="D51" s="51"/>
      <c r="E51" s="52"/>
      <c r="F51" s="51"/>
      <c r="G51" s="52"/>
    </row>
    <row r="52" spans="1:7" s="36" customFormat="1" ht="12.75" customHeight="1" hidden="1">
      <c r="A52" s="46" t="s">
        <v>30</v>
      </c>
      <c r="B52" s="49">
        <v>4420</v>
      </c>
      <c r="C52" s="50" t="s">
        <v>7</v>
      </c>
      <c r="D52" s="51"/>
      <c r="E52" s="52"/>
      <c r="F52" s="51"/>
      <c r="G52" s="52"/>
    </row>
    <row r="53" spans="1:7" s="45" customFormat="1" ht="12.75" customHeight="1" hidden="1">
      <c r="A53" s="46" t="s">
        <v>30</v>
      </c>
      <c r="B53" s="49">
        <v>4430</v>
      </c>
      <c r="C53" s="53" t="s">
        <v>8</v>
      </c>
      <c r="D53" s="42"/>
      <c r="E53" s="43"/>
      <c r="F53" s="42"/>
      <c r="G53" s="43"/>
    </row>
    <row r="54" spans="1:7" s="36" customFormat="1" ht="12.75" customHeight="1" hidden="1">
      <c r="A54" s="46" t="s">
        <v>30</v>
      </c>
      <c r="B54" s="49">
        <v>4440</v>
      </c>
      <c r="C54" s="50" t="s">
        <v>26</v>
      </c>
      <c r="D54" s="51"/>
      <c r="E54" s="52"/>
      <c r="F54" s="51"/>
      <c r="G54" s="52"/>
    </row>
    <row r="55" spans="1:7" s="36" customFormat="1" ht="12.75" customHeight="1" hidden="1">
      <c r="A55" s="46" t="s">
        <v>30</v>
      </c>
      <c r="B55" s="49">
        <v>4520</v>
      </c>
      <c r="C55" s="94" t="s">
        <v>306</v>
      </c>
      <c r="D55" s="51"/>
      <c r="E55" s="52"/>
      <c r="F55" s="51"/>
      <c r="G55" s="52"/>
    </row>
    <row r="56" spans="1:7" s="36" customFormat="1" ht="12.75" customHeight="1" hidden="1">
      <c r="A56" s="46" t="s">
        <v>30</v>
      </c>
      <c r="B56" s="49">
        <v>4580</v>
      </c>
      <c r="C56" s="50" t="s">
        <v>27</v>
      </c>
      <c r="D56" s="51"/>
      <c r="E56" s="52"/>
      <c r="F56" s="51"/>
      <c r="G56" s="52"/>
    </row>
    <row r="57" spans="1:7" s="36" customFormat="1" ht="12.75" customHeight="1" hidden="1">
      <c r="A57" s="46" t="s">
        <v>30</v>
      </c>
      <c r="B57" s="49">
        <v>4700</v>
      </c>
      <c r="C57" s="54" t="s">
        <v>269</v>
      </c>
      <c r="D57" s="51"/>
      <c r="E57" s="52"/>
      <c r="F57" s="51"/>
      <c r="G57" s="52"/>
    </row>
    <row r="58" spans="1:7" s="45" customFormat="1" ht="24.75" customHeight="1" hidden="1">
      <c r="A58" s="39" t="s">
        <v>30</v>
      </c>
      <c r="B58" s="64">
        <v>4740</v>
      </c>
      <c r="C58" s="55" t="s">
        <v>282</v>
      </c>
      <c r="D58" s="42"/>
      <c r="E58" s="43"/>
      <c r="F58" s="42"/>
      <c r="G58" s="43"/>
    </row>
    <row r="59" spans="1:7" s="45" customFormat="1" ht="12.75" customHeight="1" hidden="1">
      <c r="A59" s="46" t="s">
        <v>30</v>
      </c>
      <c r="B59" s="49">
        <v>4750</v>
      </c>
      <c r="C59" s="55" t="s">
        <v>270</v>
      </c>
      <c r="D59" s="42"/>
      <c r="E59" s="43"/>
      <c r="F59" s="42"/>
      <c r="G59" s="43"/>
    </row>
    <row r="60" spans="1:7" s="36" customFormat="1" ht="12.75" customHeight="1" hidden="1">
      <c r="A60" s="46" t="s">
        <v>30</v>
      </c>
      <c r="B60" s="49">
        <v>4810</v>
      </c>
      <c r="C60" s="50" t="s">
        <v>11</v>
      </c>
      <c r="D60" s="51"/>
      <c r="E60" s="52"/>
      <c r="F60" s="51"/>
      <c r="G60" s="52"/>
    </row>
    <row r="61" spans="1:7" s="36" customFormat="1" ht="12.75" customHeight="1" hidden="1">
      <c r="A61" s="46" t="s">
        <v>30</v>
      </c>
      <c r="B61" s="49">
        <v>6050</v>
      </c>
      <c r="C61" s="50" t="s">
        <v>28</v>
      </c>
      <c r="D61" s="51"/>
      <c r="E61" s="52"/>
      <c r="F61" s="51"/>
      <c r="G61" s="52"/>
    </row>
    <row r="62" spans="1:7" s="36" customFormat="1" ht="12.75" customHeight="1" hidden="1">
      <c r="A62" s="46" t="s">
        <v>30</v>
      </c>
      <c r="B62" s="49">
        <v>6058</v>
      </c>
      <c r="C62" s="50" t="s">
        <v>283</v>
      </c>
      <c r="D62" s="51"/>
      <c r="E62" s="52"/>
      <c r="F62" s="51"/>
      <c r="G62" s="52"/>
    </row>
    <row r="63" spans="1:7" s="36" customFormat="1" ht="12.75" customHeight="1" hidden="1">
      <c r="A63" s="46" t="s">
        <v>30</v>
      </c>
      <c r="B63" s="49">
        <v>6059</v>
      </c>
      <c r="C63" s="50" t="s">
        <v>28</v>
      </c>
      <c r="D63" s="51"/>
      <c r="E63" s="52"/>
      <c r="F63" s="51"/>
      <c r="G63" s="52"/>
    </row>
    <row r="64" spans="1:7" s="36" customFormat="1" ht="12.75" customHeight="1" hidden="1">
      <c r="A64" s="46" t="s">
        <v>30</v>
      </c>
      <c r="B64" s="49">
        <v>6060</v>
      </c>
      <c r="C64" s="50" t="s">
        <v>29</v>
      </c>
      <c r="D64" s="51"/>
      <c r="E64" s="52"/>
      <c r="F64" s="51"/>
      <c r="G64" s="52"/>
    </row>
    <row r="65" spans="1:7" s="36" customFormat="1" ht="12.75" customHeight="1" hidden="1">
      <c r="A65" s="46" t="s">
        <v>30</v>
      </c>
      <c r="B65" s="49">
        <v>6130</v>
      </c>
      <c r="C65" s="50" t="s">
        <v>284</v>
      </c>
      <c r="D65" s="51"/>
      <c r="E65" s="52"/>
      <c r="F65" s="51"/>
      <c r="G65" s="52"/>
    </row>
    <row r="66" spans="1:7" s="45" customFormat="1" ht="37.5" customHeight="1" hidden="1">
      <c r="A66" s="39" t="s">
        <v>30</v>
      </c>
      <c r="B66" s="40">
        <v>6210</v>
      </c>
      <c r="C66" s="41" t="s">
        <v>331</v>
      </c>
      <c r="D66" s="42"/>
      <c r="E66" s="43"/>
      <c r="F66" s="42"/>
      <c r="G66" s="43"/>
    </row>
    <row r="67" spans="1:7" s="45" customFormat="1" ht="37.5" customHeight="1">
      <c r="A67" s="39" t="s">
        <v>30</v>
      </c>
      <c r="B67" s="40">
        <v>6220</v>
      </c>
      <c r="C67" s="41" t="s">
        <v>509</v>
      </c>
      <c r="D67" s="42">
        <v>500000</v>
      </c>
      <c r="E67" s="43"/>
      <c r="F67" s="42"/>
      <c r="G67" s="43"/>
    </row>
    <row r="68" spans="1:7" s="45" customFormat="1" ht="37.5" customHeight="1" hidden="1">
      <c r="A68" s="39" t="s">
        <v>30</v>
      </c>
      <c r="B68" s="40">
        <v>6300</v>
      </c>
      <c r="C68" s="41" t="s">
        <v>125</v>
      </c>
      <c r="D68" s="42"/>
      <c r="E68" s="43"/>
      <c r="F68" s="42"/>
      <c r="G68" s="43"/>
    </row>
    <row r="69" spans="1:7" s="45" customFormat="1" ht="37.5" customHeight="1" hidden="1">
      <c r="A69" s="39" t="s">
        <v>30</v>
      </c>
      <c r="B69" s="40">
        <v>6610</v>
      </c>
      <c r="C69" s="41" t="s">
        <v>285</v>
      </c>
      <c r="D69" s="42"/>
      <c r="E69" s="43"/>
      <c r="F69" s="42"/>
      <c r="G69" s="43"/>
    </row>
    <row r="70" spans="1:7" s="45" customFormat="1" ht="37.5" customHeight="1" hidden="1">
      <c r="A70" s="39" t="s">
        <v>30</v>
      </c>
      <c r="B70" s="40">
        <v>6620</v>
      </c>
      <c r="C70" s="41" t="s">
        <v>286</v>
      </c>
      <c r="D70" s="42"/>
      <c r="E70" s="43"/>
      <c r="F70" s="42"/>
      <c r="G70" s="43"/>
    </row>
    <row r="71" spans="1:7" s="45" customFormat="1" ht="37.5" customHeight="1" hidden="1">
      <c r="A71" s="39" t="s">
        <v>30</v>
      </c>
      <c r="B71" s="40">
        <v>6630</v>
      </c>
      <c r="C71" s="41" t="s">
        <v>287</v>
      </c>
      <c r="D71" s="42"/>
      <c r="E71" s="43"/>
      <c r="F71" s="42"/>
      <c r="G71" s="43"/>
    </row>
    <row r="72" spans="1:7" s="36" customFormat="1" ht="12.75" customHeight="1" hidden="1">
      <c r="A72" s="46" t="s">
        <v>30</v>
      </c>
      <c r="B72" s="49">
        <v>8550</v>
      </c>
      <c r="C72" s="50" t="s">
        <v>41</v>
      </c>
      <c r="D72" s="51"/>
      <c r="E72" s="52"/>
      <c r="F72" s="51"/>
      <c r="G72" s="52"/>
    </row>
    <row r="73" spans="1:7" ht="15" customHeight="1">
      <c r="A73" s="56"/>
      <c r="B73" s="56"/>
      <c r="C73" s="57" t="s">
        <v>12</v>
      </c>
      <c r="D73" s="58">
        <f>SUM(D13:D72)</f>
        <v>730000</v>
      </c>
      <c r="E73" s="58">
        <f>SUM(E13:E72)</f>
        <v>0</v>
      </c>
      <c r="F73" s="58">
        <f>SUM(F13:F72)</f>
        <v>184240</v>
      </c>
      <c r="G73" s="58">
        <f>SUM(G13:G72)</f>
        <v>0</v>
      </c>
    </row>
  </sheetData>
  <sheetProtection/>
  <mergeCells count="2">
    <mergeCell ref="D10:E10"/>
    <mergeCell ref="F10:G10"/>
  </mergeCells>
  <printOptions/>
  <pageMargins left="0.75" right="0.75" top="1" bottom="1" header="0.5" footer="0.5"/>
  <pageSetup horizontalDpi="360" verticalDpi="360" orientation="portrait" paperSize="9" scale="5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2:G73"/>
  <sheetViews>
    <sheetView view="pageBreakPreview" zoomScaleSheetLayoutView="100" zoomScalePageLayoutView="0" workbookViewId="0" topLeftCell="A2">
      <selection activeCell="C6" sqref="C6"/>
    </sheetView>
  </sheetViews>
  <sheetFormatPr defaultColWidth="9.00390625" defaultRowHeight="12.75"/>
  <cols>
    <col min="1" max="1" width="3.875" style="60" customWidth="1"/>
    <col min="2" max="2" width="5.25390625" style="60" customWidth="1"/>
    <col min="3" max="3" width="51.375" style="60" customWidth="1"/>
    <col min="4" max="4" width="11.125" style="60" customWidth="1"/>
    <col min="5" max="5" width="10.75390625" style="60" customWidth="1"/>
    <col min="6" max="6" width="11.125" style="60" hidden="1" customWidth="1"/>
    <col min="7" max="7" width="10.75390625" style="60" hidden="1" customWidth="1"/>
    <col min="8" max="8" width="3.375" style="60" customWidth="1"/>
    <col min="9" max="9" width="2.875" style="60" customWidth="1"/>
    <col min="10" max="10" width="3.875" style="60" customWidth="1"/>
    <col min="11" max="16384" width="9.125" style="60" customWidth="1"/>
  </cols>
  <sheetData>
    <row r="1" s="26" customFormat="1" ht="12.75" hidden="1"/>
    <row r="2" s="26" customFormat="1" ht="12.75">
      <c r="D2" s="34" t="str">
        <f>'010.01008'!D2</f>
        <v>Zał. Nr 2d</v>
      </c>
    </row>
    <row r="3" spans="1:3" s="36" customFormat="1" ht="27.75" customHeight="1">
      <c r="A3" s="35" t="str">
        <f>'010.01008'!A3</f>
        <v>Plan wydatków budżetu na 2014 r.</v>
      </c>
      <c r="B3" s="35"/>
      <c r="C3" s="35"/>
    </row>
    <row r="4" spans="4:5" s="36" customFormat="1" ht="12.75">
      <c r="D4" s="37" t="s">
        <v>135</v>
      </c>
      <c r="E4" s="36">
        <f>'921,92116'!E4+1</f>
        <v>61</v>
      </c>
    </row>
    <row r="5" spans="3:5" s="36" customFormat="1" ht="11.25" customHeight="1" hidden="1">
      <c r="C5" s="18"/>
      <c r="E5" s="36" t="s">
        <v>16</v>
      </c>
    </row>
    <row r="7" spans="1:3" s="36" customFormat="1" ht="12.75">
      <c r="A7" s="18" t="s">
        <v>0</v>
      </c>
      <c r="B7" s="18"/>
      <c r="C7" s="36" t="s">
        <v>97</v>
      </c>
    </row>
    <row r="9" spans="1:3" s="36" customFormat="1" ht="12.75">
      <c r="A9" s="18" t="s">
        <v>1</v>
      </c>
      <c r="B9" s="18"/>
      <c r="C9" s="36" t="s">
        <v>308</v>
      </c>
    </row>
    <row r="10" spans="4:7" s="36" customFormat="1" ht="12.75">
      <c r="D10" s="339" t="s">
        <v>15</v>
      </c>
      <c r="E10" s="339"/>
      <c r="F10" s="338" t="s">
        <v>332</v>
      </c>
      <c r="G10" s="338"/>
    </row>
    <row r="11" spans="4:7" s="36" customFormat="1" ht="12.75">
      <c r="D11" s="18" t="s">
        <v>13</v>
      </c>
      <c r="E11" s="97" t="s">
        <v>14</v>
      </c>
      <c r="F11" s="36" t="s">
        <v>13</v>
      </c>
      <c r="G11" s="38" t="s">
        <v>14</v>
      </c>
    </row>
    <row r="13" spans="1:7" s="45" customFormat="1" ht="37.5" customHeight="1" hidden="1">
      <c r="A13" s="39" t="s">
        <v>30</v>
      </c>
      <c r="B13" s="40">
        <v>2310</v>
      </c>
      <c r="C13" s="41" t="s">
        <v>31</v>
      </c>
      <c r="D13" s="42"/>
      <c r="E13" s="43"/>
      <c r="F13" s="42"/>
      <c r="G13" s="43"/>
    </row>
    <row r="14" spans="1:7" s="45" customFormat="1" ht="37.5" customHeight="1" hidden="1">
      <c r="A14" s="39" t="s">
        <v>30</v>
      </c>
      <c r="B14" s="40">
        <v>2320</v>
      </c>
      <c r="C14" s="41" t="s">
        <v>278</v>
      </c>
      <c r="D14" s="42"/>
      <c r="E14" s="43"/>
      <c r="F14" s="42"/>
      <c r="G14" s="43"/>
    </row>
    <row r="15" spans="1:7" s="45" customFormat="1" ht="37.5" customHeight="1" hidden="1">
      <c r="A15" s="39" t="s">
        <v>30</v>
      </c>
      <c r="B15" s="40">
        <v>2330</v>
      </c>
      <c r="C15" s="41" t="s">
        <v>279</v>
      </c>
      <c r="D15" s="42"/>
      <c r="E15" s="43"/>
      <c r="F15" s="42"/>
      <c r="G15" s="43"/>
    </row>
    <row r="16" spans="1:7" s="45" customFormat="1" ht="12.75" customHeight="1" hidden="1">
      <c r="A16" s="46" t="s">
        <v>30</v>
      </c>
      <c r="B16" s="40">
        <v>2480</v>
      </c>
      <c r="C16" s="41" t="s">
        <v>124</v>
      </c>
      <c r="D16" s="42"/>
      <c r="E16" s="43"/>
      <c r="F16" s="42"/>
      <c r="G16" s="43"/>
    </row>
    <row r="17" spans="1:7" s="45" customFormat="1" ht="12.75" customHeight="1" hidden="1">
      <c r="A17" s="46" t="s">
        <v>30</v>
      </c>
      <c r="B17" s="40">
        <v>2560</v>
      </c>
      <c r="C17" s="41" t="s">
        <v>277</v>
      </c>
      <c r="D17" s="42"/>
      <c r="E17" s="43"/>
      <c r="F17" s="42"/>
      <c r="G17" s="43"/>
    </row>
    <row r="18" spans="1:7" s="45" customFormat="1" ht="12.75" customHeight="1" hidden="1">
      <c r="A18" s="46" t="s">
        <v>30</v>
      </c>
      <c r="B18" s="47">
        <v>2650</v>
      </c>
      <c r="C18" s="41" t="s">
        <v>35</v>
      </c>
      <c r="D18" s="42"/>
      <c r="E18" s="43"/>
      <c r="F18" s="42"/>
      <c r="G18" s="43"/>
    </row>
    <row r="19" spans="1:7" s="45" customFormat="1" ht="22.5" customHeight="1" hidden="1">
      <c r="A19" s="46" t="s">
        <v>30</v>
      </c>
      <c r="B19" s="40">
        <v>2710</v>
      </c>
      <c r="C19" s="41" t="s">
        <v>42</v>
      </c>
      <c r="D19" s="42"/>
      <c r="E19" s="43"/>
      <c r="F19" s="42"/>
      <c r="G19" s="43"/>
    </row>
    <row r="20" spans="1:7" s="45" customFormat="1" ht="25.5" customHeight="1" hidden="1">
      <c r="A20" s="39" t="s">
        <v>30</v>
      </c>
      <c r="B20" s="40">
        <v>2820</v>
      </c>
      <c r="C20" s="48" t="s">
        <v>280</v>
      </c>
      <c r="D20" s="42"/>
      <c r="E20" s="43"/>
      <c r="F20" s="42"/>
      <c r="G20" s="43"/>
    </row>
    <row r="21" spans="1:7" s="45" customFormat="1" ht="37.5" customHeight="1" hidden="1">
      <c r="A21" s="39" t="s">
        <v>30</v>
      </c>
      <c r="B21" s="40">
        <v>2830</v>
      </c>
      <c r="C21" s="48" t="s">
        <v>18</v>
      </c>
      <c r="D21" s="42"/>
      <c r="E21" s="43"/>
      <c r="F21" s="42"/>
      <c r="G21" s="43"/>
    </row>
    <row r="22" spans="1:7" s="45" customFormat="1" ht="12.75" customHeight="1" hidden="1">
      <c r="A22" s="46" t="s">
        <v>30</v>
      </c>
      <c r="B22" s="47">
        <v>2850</v>
      </c>
      <c r="C22" s="48" t="s">
        <v>33</v>
      </c>
      <c r="D22" s="42"/>
      <c r="E22" s="43"/>
      <c r="F22" s="42"/>
      <c r="G22" s="43"/>
    </row>
    <row r="23" spans="1:7" s="45" customFormat="1" ht="12.75" customHeight="1" hidden="1">
      <c r="A23" s="46" t="s">
        <v>30</v>
      </c>
      <c r="B23" s="47">
        <v>3000</v>
      </c>
      <c r="C23" s="48" t="s">
        <v>276</v>
      </c>
      <c r="D23" s="42"/>
      <c r="E23" s="43"/>
      <c r="F23" s="42"/>
      <c r="G23" s="43"/>
    </row>
    <row r="24" spans="1:7" s="36" customFormat="1" ht="12.75" customHeight="1" hidden="1">
      <c r="A24" s="46" t="s">
        <v>30</v>
      </c>
      <c r="B24" s="49">
        <v>3020</v>
      </c>
      <c r="C24" s="50" t="s">
        <v>38</v>
      </c>
      <c r="D24" s="51"/>
      <c r="E24" s="52"/>
      <c r="F24" s="51"/>
      <c r="G24" s="52"/>
    </row>
    <row r="25" spans="1:7" s="36" customFormat="1" ht="12.75" customHeight="1" hidden="1">
      <c r="A25" s="46" t="s">
        <v>30</v>
      </c>
      <c r="B25" s="49">
        <v>3030</v>
      </c>
      <c r="C25" s="50" t="s">
        <v>5</v>
      </c>
      <c r="D25" s="51"/>
      <c r="E25" s="52"/>
      <c r="F25" s="51"/>
      <c r="G25" s="52"/>
    </row>
    <row r="26" spans="1:7" s="36" customFormat="1" ht="12.75" customHeight="1" hidden="1">
      <c r="A26" s="46" t="s">
        <v>30</v>
      </c>
      <c r="B26" s="49">
        <v>3110</v>
      </c>
      <c r="C26" s="50" t="s">
        <v>4</v>
      </c>
      <c r="D26" s="51"/>
      <c r="E26" s="52"/>
      <c r="F26" s="51"/>
      <c r="G26" s="52"/>
    </row>
    <row r="27" spans="1:7" s="36" customFormat="1" ht="12.75" customHeight="1" hidden="1">
      <c r="A27" s="46" t="s">
        <v>30</v>
      </c>
      <c r="B27" s="49">
        <v>3240</v>
      </c>
      <c r="C27" s="50" t="s">
        <v>39</v>
      </c>
      <c r="D27" s="51"/>
      <c r="E27" s="52"/>
      <c r="F27" s="51"/>
      <c r="G27" s="52"/>
    </row>
    <row r="28" spans="1:7" s="36" customFormat="1" ht="12.75" customHeight="1" hidden="1">
      <c r="A28" s="46" t="s">
        <v>30</v>
      </c>
      <c r="B28" s="49">
        <v>3260</v>
      </c>
      <c r="C28" s="50" t="s">
        <v>305</v>
      </c>
      <c r="D28" s="51"/>
      <c r="E28" s="52"/>
      <c r="F28" s="51"/>
      <c r="G28" s="52"/>
    </row>
    <row r="29" spans="1:7" s="36" customFormat="1" ht="12.75" customHeight="1" hidden="1">
      <c r="A29" s="46" t="s">
        <v>30</v>
      </c>
      <c r="B29" s="49">
        <v>4010</v>
      </c>
      <c r="C29" s="50" t="s">
        <v>2</v>
      </c>
      <c r="D29" s="51"/>
      <c r="E29" s="52"/>
      <c r="F29" s="51"/>
      <c r="G29" s="52"/>
    </row>
    <row r="30" spans="1:7" s="36" customFormat="1" ht="12.75" customHeight="1" hidden="1">
      <c r="A30" s="46" t="s">
        <v>30</v>
      </c>
      <c r="B30" s="49">
        <v>4040</v>
      </c>
      <c r="C30" s="50" t="s">
        <v>3</v>
      </c>
      <c r="D30" s="51"/>
      <c r="E30" s="52"/>
      <c r="F30" s="51"/>
      <c r="G30" s="52"/>
    </row>
    <row r="31" spans="1:7" s="36" customFormat="1" ht="12.75" customHeight="1" hidden="1">
      <c r="A31" s="46" t="s">
        <v>30</v>
      </c>
      <c r="B31" s="49">
        <v>4110</v>
      </c>
      <c r="C31" s="50" t="s">
        <v>9</v>
      </c>
      <c r="D31" s="51"/>
      <c r="E31" s="52"/>
      <c r="F31" s="51"/>
      <c r="G31" s="52"/>
    </row>
    <row r="32" spans="1:7" s="36" customFormat="1" ht="12.75" customHeight="1" hidden="1">
      <c r="A32" s="46" t="s">
        <v>30</v>
      </c>
      <c r="B32" s="49">
        <v>4120</v>
      </c>
      <c r="C32" s="50" t="s">
        <v>10</v>
      </c>
      <c r="D32" s="51"/>
      <c r="E32" s="52"/>
      <c r="F32" s="51"/>
      <c r="G32" s="52"/>
    </row>
    <row r="33" spans="1:7" s="36" customFormat="1" ht="12.75" customHeight="1" hidden="1">
      <c r="A33" s="46" t="s">
        <v>30</v>
      </c>
      <c r="B33" s="49">
        <v>4130</v>
      </c>
      <c r="C33" s="50" t="s">
        <v>19</v>
      </c>
      <c r="D33" s="51"/>
      <c r="E33" s="52"/>
      <c r="F33" s="51"/>
      <c r="G33" s="52"/>
    </row>
    <row r="34" spans="1:7" s="36" customFormat="1" ht="12.75" customHeight="1" hidden="1">
      <c r="A34" s="46" t="s">
        <v>30</v>
      </c>
      <c r="B34" s="49">
        <v>4140</v>
      </c>
      <c r="C34" s="50" t="s">
        <v>32</v>
      </c>
      <c r="D34" s="51"/>
      <c r="E34" s="52"/>
      <c r="F34" s="51"/>
      <c r="G34" s="52"/>
    </row>
    <row r="35" spans="1:7" s="36" customFormat="1" ht="12.75" customHeight="1" hidden="1">
      <c r="A35" s="46" t="s">
        <v>30</v>
      </c>
      <c r="B35" s="49">
        <v>4170</v>
      </c>
      <c r="C35" s="50" t="s">
        <v>36</v>
      </c>
      <c r="D35" s="51"/>
      <c r="E35" s="52"/>
      <c r="F35" s="51"/>
      <c r="G35" s="52"/>
    </row>
    <row r="36" spans="1:7" s="36" customFormat="1" ht="12.75" customHeight="1" hidden="1">
      <c r="A36" s="46" t="s">
        <v>30</v>
      </c>
      <c r="B36" s="49">
        <v>4210</v>
      </c>
      <c r="C36" s="50" t="s">
        <v>20</v>
      </c>
      <c r="D36" s="51"/>
      <c r="E36" s="52"/>
      <c r="F36" s="51"/>
      <c r="G36" s="52"/>
    </row>
    <row r="37" spans="1:7" s="36" customFormat="1" ht="12.75" customHeight="1" hidden="1">
      <c r="A37" s="46" t="s">
        <v>30</v>
      </c>
      <c r="B37" s="49">
        <v>4220</v>
      </c>
      <c r="C37" s="50" t="s">
        <v>21</v>
      </c>
      <c r="D37" s="51"/>
      <c r="E37" s="52"/>
      <c r="F37" s="51"/>
      <c r="G37" s="52"/>
    </row>
    <row r="38" spans="1:7" s="36" customFormat="1" ht="12.75" customHeight="1" hidden="1">
      <c r="A38" s="46" t="s">
        <v>30</v>
      </c>
      <c r="B38" s="49">
        <v>4240</v>
      </c>
      <c r="C38" s="50" t="s">
        <v>22</v>
      </c>
      <c r="D38" s="51"/>
      <c r="E38" s="52"/>
      <c r="F38" s="51"/>
      <c r="G38" s="52"/>
    </row>
    <row r="39" spans="1:7" s="36" customFormat="1" ht="12.75" customHeight="1" hidden="1">
      <c r="A39" s="46" t="s">
        <v>30</v>
      </c>
      <c r="B39" s="49">
        <v>4260</v>
      </c>
      <c r="C39" s="50" t="s">
        <v>23</v>
      </c>
      <c r="D39" s="51"/>
      <c r="E39" s="52"/>
      <c r="F39" s="51"/>
      <c r="G39" s="52"/>
    </row>
    <row r="40" spans="1:7" s="36" customFormat="1" ht="12.75" customHeight="1" hidden="1">
      <c r="A40" s="46" t="s">
        <v>30</v>
      </c>
      <c r="B40" s="49">
        <v>4270</v>
      </c>
      <c r="C40" s="50" t="s">
        <v>24</v>
      </c>
      <c r="D40" s="51"/>
      <c r="E40" s="52"/>
      <c r="F40" s="51"/>
      <c r="G40" s="52"/>
    </row>
    <row r="41" spans="1:7" s="36" customFormat="1" ht="12.75" customHeight="1" hidden="1">
      <c r="A41" s="46" t="s">
        <v>30</v>
      </c>
      <c r="B41" s="49">
        <v>4280</v>
      </c>
      <c r="C41" s="50" t="s">
        <v>281</v>
      </c>
      <c r="D41" s="51"/>
      <c r="E41" s="52"/>
      <c r="F41" s="51"/>
      <c r="G41" s="52"/>
    </row>
    <row r="42" spans="1:7" s="45" customFormat="1" ht="12.75" customHeight="1" hidden="1">
      <c r="A42" s="46" t="s">
        <v>30</v>
      </c>
      <c r="B42" s="49">
        <v>4300</v>
      </c>
      <c r="C42" s="53" t="s">
        <v>25</v>
      </c>
      <c r="D42" s="42"/>
      <c r="E42" s="43"/>
      <c r="F42" s="42">
        <v>5000</v>
      </c>
      <c r="G42" s="43"/>
    </row>
    <row r="43" spans="1:7" s="45" customFormat="1" ht="12.75" customHeight="1" hidden="1">
      <c r="A43" s="46" t="s">
        <v>30</v>
      </c>
      <c r="B43" s="49">
        <v>4308</v>
      </c>
      <c r="C43" s="53" t="s">
        <v>25</v>
      </c>
      <c r="D43" s="42"/>
      <c r="E43" s="43"/>
      <c r="F43" s="42"/>
      <c r="G43" s="43"/>
    </row>
    <row r="44" spans="1:7" s="45" customFormat="1" ht="12.75" customHeight="1" hidden="1">
      <c r="A44" s="46" t="s">
        <v>30</v>
      </c>
      <c r="B44" s="49">
        <v>4309</v>
      </c>
      <c r="C44" s="53" t="s">
        <v>25</v>
      </c>
      <c r="D44" s="42"/>
      <c r="E44" s="43"/>
      <c r="F44" s="42"/>
      <c r="G44" s="43"/>
    </row>
    <row r="45" spans="1:7" s="45" customFormat="1" ht="12.75" customHeight="1" hidden="1">
      <c r="A45" s="46" t="s">
        <v>30</v>
      </c>
      <c r="B45" s="49">
        <v>4330</v>
      </c>
      <c r="C45" s="53" t="s">
        <v>37</v>
      </c>
      <c r="D45" s="42"/>
      <c r="E45" s="43"/>
      <c r="F45" s="42"/>
      <c r="G45" s="43"/>
    </row>
    <row r="46" spans="1:7" s="45" customFormat="1" ht="12.75" customHeight="1" hidden="1">
      <c r="A46" s="46" t="s">
        <v>30</v>
      </c>
      <c r="B46" s="49">
        <v>4350</v>
      </c>
      <c r="C46" s="53" t="s">
        <v>40</v>
      </c>
      <c r="D46" s="42"/>
      <c r="E46" s="43"/>
      <c r="F46" s="42"/>
      <c r="G46" s="43"/>
    </row>
    <row r="47" spans="1:7" s="45" customFormat="1" ht="12.75" customHeight="1" hidden="1">
      <c r="A47" s="46" t="s">
        <v>30</v>
      </c>
      <c r="B47" s="49">
        <v>4360</v>
      </c>
      <c r="C47" s="53" t="s">
        <v>265</v>
      </c>
      <c r="D47" s="42"/>
      <c r="E47" s="43"/>
      <c r="F47" s="42"/>
      <c r="G47" s="43"/>
    </row>
    <row r="48" spans="1:7" s="45" customFormat="1" ht="12.75" customHeight="1" hidden="1">
      <c r="A48" s="46" t="s">
        <v>30</v>
      </c>
      <c r="B48" s="49">
        <v>4370</v>
      </c>
      <c r="C48" s="53" t="s">
        <v>266</v>
      </c>
      <c r="D48" s="42"/>
      <c r="E48" s="43"/>
      <c r="F48" s="42"/>
      <c r="G48" s="43"/>
    </row>
    <row r="49" spans="1:7" s="45" customFormat="1" ht="12.75" customHeight="1" hidden="1">
      <c r="A49" s="46" t="s">
        <v>30</v>
      </c>
      <c r="B49" s="49">
        <v>4390</v>
      </c>
      <c r="C49" s="53" t="s">
        <v>267</v>
      </c>
      <c r="D49" s="42"/>
      <c r="E49" s="43"/>
      <c r="F49" s="42"/>
      <c r="G49" s="43"/>
    </row>
    <row r="50" spans="1:7" s="45" customFormat="1" ht="12.75" customHeight="1" hidden="1">
      <c r="A50" s="46" t="s">
        <v>30</v>
      </c>
      <c r="B50" s="49">
        <v>4400</v>
      </c>
      <c r="C50" s="53" t="s">
        <v>268</v>
      </c>
      <c r="D50" s="42"/>
      <c r="E50" s="43"/>
      <c r="F50" s="42"/>
      <c r="G50" s="43"/>
    </row>
    <row r="51" spans="1:7" s="36" customFormat="1" ht="12.75" customHeight="1" hidden="1">
      <c r="A51" s="46" t="s">
        <v>30</v>
      </c>
      <c r="B51" s="49">
        <v>4410</v>
      </c>
      <c r="C51" s="50" t="s">
        <v>6</v>
      </c>
      <c r="D51" s="51"/>
      <c r="E51" s="52"/>
      <c r="F51" s="51"/>
      <c r="G51" s="52"/>
    </row>
    <row r="52" spans="1:7" s="36" customFormat="1" ht="12.75" customHeight="1" hidden="1">
      <c r="A52" s="46" t="s">
        <v>30</v>
      </c>
      <c r="B52" s="49">
        <v>4420</v>
      </c>
      <c r="C52" s="50" t="s">
        <v>7</v>
      </c>
      <c r="D52" s="51"/>
      <c r="E52" s="52"/>
      <c r="F52" s="51"/>
      <c r="G52" s="52"/>
    </row>
    <row r="53" spans="1:7" s="45" customFormat="1" ht="12.75" customHeight="1" hidden="1">
      <c r="A53" s="46" t="s">
        <v>30</v>
      </c>
      <c r="B53" s="49">
        <v>4430</v>
      </c>
      <c r="C53" s="53" t="s">
        <v>8</v>
      </c>
      <c r="D53" s="42"/>
      <c r="E53" s="43"/>
      <c r="F53" s="42"/>
      <c r="G53" s="43"/>
    </row>
    <row r="54" spans="1:7" s="36" customFormat="1" ht="12.75" customHeight="1" hidden="1">
      <c r="A54" s="46" t="s">
        <v>30</v>
      </c>
      <c r="B54" s="49">
        <v>4440</v>
      </c>
      <c r="C54" s="50" t="s">
        <v>26</v>
      </c>
      <c r="D54" s="51"/>
      <c r="E54" s="52"/>
      <c r="F54" s="51"/>
      <c r="G54" s="52"/>
    </row>
    <row r="55" spans="1:7" s="36" customFormat="1" ht="12.75" customHeight="1" hidden="1">
      <c r="A55" s="46" t="s">
        <v>30</v>
      </c>
      <c r="B55" s="49">
        <v>4520</v>
      </c>
      <c r="C55" s="94" t="s">
        <v>306</v>
      </c>
      <c r="D55" s="51"/>
      <c r="E55" s="52"/>
      <c r="F55" s="51"/>
      <c r="G55" s="52"/>
    </row>
    <row r="56" spans="1:7" s="36" customFormat="1" ht="12.75" customHeight="1" hidden="1">
      <c r="A56" s="46" t="s">
        <v>30</v>
      </c>
      <c r="B56" s="49">
        <v>4580</v>
      </c>
      <c r="C56" s="50" t="s">
        <v>27</v>
      </c>
      <c r="D56" s="51"/>
      <c r="E56" s="52"/>
      <c r="F56" s="51"/>
      <c r="G56" s="52"/>
    </row>
    <row r="57" spans="1:7" s="36" customFormat="1" ht="12.75" customHeight="1" hidden="1">
      <c r="A57" s="46" t="s">
        <v>30</v>
      </c>
      <c r="B57" s="49">
        <v>4700</v>
      </c>
      <c r="C57" s="54" t="s">
        <v>269</v>
      </c>
      <c r="D57" s="51"/>
      <c r="E57" s="52"/>
      <c r="F57" s="51"/>
      <c r="G57" s="52"/>
    </row>
    <row r="58" spans="1:7" s="45" customFormat="1" ht="24.75" customHeight="1" hidden="1">
      <c r="A58" s="39" t="s">
        <v>30</v>
      </c>
      <c r="B58" s="64">
        <v>4740</v>
      </c>
      <c r="C58" s="55" t="s">
        <v>282</v>
      </c>
      <c r="D58" s="42"/>
      <c r="E58" s="43"/>
      <c r="F58" s="42"/>
      <c r="G58" s="43"/>
    </row>
    <row r="59" spans="1:7" s="45" customFormat="1" ht="12.75" customHeight="1" hidden="1">
      <c r="A59" s="46" t="s">
        <v>30</v>
      </c>
      <c r="B59" s="49">
        <v>4750</v>
      </c>
      <c r="C59" s="55" t="s">
        <v>270</v>
      </c>
      <c r="D59" s="42"/>
      <c r="E59" s="43"/>
      <c r="F59" s="42"/>
      <c r="G59" s="43"/>
    </row>
    <row r="60" spans="1:7" s="36" customFormat="1" ht="12.75" customHeight="1" hidden="1">
      <c r="A60" s="46" t="s">
        <v>30</v>
      </c>
      <c r="B60" s="49">
        <v>4810</v>
      </c>
      <c r="C60" s="50" t="s">
        <v>11</v>
      </c>
      <c r="D60" s="51"/>
      <c r="E60" s="52"/>
      <c r="F60" s="51"/>
      <c r="G60" s="52"/>
    </row>
    <row r="61" spans="1:7" s="36" customFormat="1" ht="12.75" customHeight="1">
      <c r="A61" s="46" t="s">
        <v>30</v>
      </c>
      <c r="B61" s="49">
        <v>6050</v>
      </c>
      <c r="C61" s="50" t="s">
        <v>28</v>
      </c>
      <c r="D61" s="51">
        <v>50000</v>
      </c>
      <c r="E61" s="52"/>
      <c r="F61" s="51"/>
      <c r="G61" s="52"/>
    </row>
    <row r="62" spans="1:7" s="36" customFormat="1" ht="12.75" customHeight="1" hidden="1">
      <c r="A62" s="46" t="s">
        <v>30</v>
      </c>
      <c r="B62" s="49">
        <v>6058</v>
      </c>
      <c r="C62" s="50" t="s">
        <v>283</v>
      </c>
      <c r="D62" s="51"/>
      <c r="E62" s="52"/>
      <c r="F62" s="51"/>
      <c r="G62" s="52"/>
    </row>
    <row r="63" spans="1:7" s="36" customFormat="1" ht="12.75" customHeight="1" hidden="1">
      <c r="A63" s="46" t="s">
        <v>30</v>
      </c>
      <c r="B63" s="49">
        <v>6059</v>
      </c>
      <c r="C63" s="50" t="s">
        <v>28</v>
      </c>
      <c r="D63" s="51"/>
      <c r="E63" s="52"/>
      <c r="F63" s="51"/>
      <c r="G63" s="52"/>
    </row>
    <row r="64" spans="1:7" s="36" customFormat="1" ht="12.75" customHeight="1" hidden="1">
      <c r="A64" s="46" t="s">
        <v>30</v>
      </c>
      <c r="B64" s="49">
        <v>6060</v>
      </c>
      <c r="C64" s="50" t="s">
        <v>29</v>
      </c>
      <c r="D64" s="51"/>
      <c r="E64" s="52"/>
      <c r="F64" s="51"/>
      <c r="G64" s="52"/>
    </row>
    <row r="65" spans="1:7" s="36" customFormat="1" ht="12.75" customHeight="1" hidden="1">
      <c r="A65" s="46" t="s">
        <v>30</v>
      </c>
      <c r="B65" s="49">
        <v>6130</v>
      </c>
      <c r="C65" s="50" t="s">
        <v>284</v>
      </c>
      <c r="D65" s="51"/>
      <c r="E65" s="52"/>
      <c r="F65" s="51"/>
      <c r="G65" s="52"/>
    </row>
    <row r="66" spans="1:7" s="45" customFormat="1" ht="37.5" customHeight="1" hidden="1">
      <c r="A66" s="39" t="s">
        <v>30</v>
      </c>
      <c r="B66" s="40">
        <v>6210</v>
      </c>
      <c r="C66" s="41" t="s">
        <v>331</v>
      </c>
      <c r="D66" s="42"/>
      <c r="E66" s="43"/>
      <c r="F66" s="42"/>
      <c r="G66" s="43"/>
    </row>
    <row r="67" spans="1:7" s="45" customFormat="1" ht="37.5" customHeight="1">
      <c r="A67" s="39" t="s">
        <v>30</v>
      </c>
      <c r="B67" s="40">
        <v>6230</v>
      </c>
      <c r="C67" s="41" t="s">
        <v>307</v>
      </c>
      <c r="D67" s="42">
        <v>100000</v>
      </c>
      <c r="E67" s="43"/>
      <c r="F67" s="42">
        <v>115000</v>
      </c>
      <c r="G67" s="43"/>
    </row>
    <row r="68" spans="1:7" s="45" customFormat="1" ht="37.5" customHeight="1" hidden="1">
      <c r="A68" s="39" t="s">
        <v>30</v>
      </c>
      <c r="B68" s="40">
        <v>6300</v>
      </c>
      <c r="C68" s="41" t="s">
        <v>125</v>
      </c>
      <c r="D68" s="42"/>
      <c r="E68" s="43"/>
      <c r="F68" s="42"/>
      <c r="G68" s="43"/>
    </row>
    <row r="69" spans="1:7" s="45" customFormat="1" ht="37.5" customHeight="1" hidden="1">
      <c r="A69" s="39" t="s">
        <v>30</v>
      </c>
      <c r="B69" s="40">
        <v>6610</v>
      </c>
      <c r="C69" s="41" t="s">
        <v>285</v>
      </c>
      <c r="D69" s="42"/>
      <c r="E69" s="43"/>
      <c r="F69" s="42"/>
      <c r="G69" s="43"/>
    </row>
    <row r="70" spans="1:7" s="45" customFormat="1" ht="37.5" customHeight="1" hidden="1">
      <c r="A70" s="39" t="s">
        <v>30</v>
      </c>
      <c r="B70" s="40">
        <v>6620</v>
      </c>
      <c r="C70" s="41" t="s">
        <v>286</v>
      </c>
      <c r="D70" s="42"/>
      <c r="E70" s="43"/>
      <c r="F70" s="42"/>
      <c r="G70" s="43"/>
    </row>
    <row r="71" spans="1:7" s="45" customFormat="1" ht="37.5" customHeight="1" hidden="1">
      <c r="A71" s="39" t="s">
        <v>30</v>
      </c>
      <c r="B71" s="40">
        <v>6630</v>
      </c>
      <c r="C71" s="41" t="s">
        <v>287</v>
      </c>
      <c r="D71" s="42"/>
      <c r="E71" s="43"/>
      <c r="F71" s="42"/>
      <c r="G71" s="43"/>
    </row>
    <row r="72" spans="1:7" s="36" customFormat="1" ht="12.75" customHeight="1" hidden="1">
      <c r="A72" s="46" t="s">
        <v>30</v>
      </c>
      <c r="B72" s="49">
        <v>8550</v>
      </c>
      <c r="C72" s="50" t="s">
        <v>41</v>
      </c>
      <c r="D72" s="51"/>
      <c r="E72" s="52"/>
      <c r="F72" s="51"/>
      <c r="G72" s="52"/>
    </row>
    <row r="73" spans="1:7" ht="15" customHeight="1">
      <c r="A73" s="56"/>
      <c r="B73" s="56"/>
      <c r="C73" s="57" t="s">
        <v>12</v>
      </c>
      <c r="D73" s="58">
        <f>SUM(D13:D72)</f>
        <v>150000</v>
      </c>
      <c r="E73" s="58">
        <f>SUM(E13:E72)</f>
        <v>0</v>
      </c>
      <c r="F73" s="58">
        <f>SUM(F13:F72)</f>
        <v>120000</v>
      </c>
      <c r="G73" s="58">
        <f>SUM(G13:G72)</f>
        <v>0</v>
      </c>
    </row>
  </sheetData>
  <sheetProtection/>
  <mergeCells count="2">
    <mergeCell ref="D10:E10"/>
    <mergeCell ref="F10:G10"/>
  </mergeCells>
  <printOptions/>
  <pageMargins left="0.75" right="0.75" top="1" bottom="1" header="0.5" footer="0.5"/>
  <pageSetup horizontalDpi="600" verticalDpi="600" orientation="portrait" paperSize="9" scale="5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2:G74"/>
  <sheetViews>
    <sheetView view="pageBreakPreview" zoomScaleSheetLayoutView="100" zoomScalePageLayoutView="0" workbookViewId="0" topLeftCell="A2">
      <selection activeCell="C6" sqref="C6"/>
    </sheetView>
  </sheetViews>
  <sheetFormatPr defaultColWidth="9.00390625" defaultRowHeight="12.75"/>
  <cols>
    <col min="1" max="1" width="3.875" style="63" customWidth="1"/>
    <col min="2" max="2" width="5.25390625" style="63" customWidth="1"/>
    <col min="3" max="3" width="51.375" style="63" customWidth="1"/>
    <col min="4" max="4" width="11.125" style="63" customWidth="1"/>
    <col min="5" max="5" width="10.75390625" style="63" customWidth="1"/>
    <col min="6" max="6" width="11.125" style="63" hidden="1" customWidth="1"/>
    <col min="7" max="7" width="10.75390625" style="63" hidden="1" customWidth="1"/>
    <col min="8" max="8" width="3.375" style="63" customWidth="1"/>
    <col min="9" max="9" width="2.875" style="63" customWidth="1"/>
    <col min="10" max="10" width="3.875" style="63" customWidth="1"/>
    <col min="11" max="16384" width="9.125" style="63" customWidth="1"/>
  </cols>
  <sheetData>
    <row r="1" s="26" customFormat="1" ht="12.75" hidden="1"/>
    <row r="2" s="26" customFormat="1" ht="12.75">
      <c r="D2" s="34" t="str">
        <f>'010.01008'!D2</f>
        <v>Zał. Nr 2d</v>
      </c>
    </row>
    <row r="3" spans="1:3" s="36" customFormat="1" ht="27.75" customHeight="1">
      <c r="A3" s="35" t="str">
        <f>'010.01008'!A3</f>
        <v>Plan wydatków budżetu na 2014 r.</v>
      </c>
      <c r="B3" s="35"/>
      <c r="C3" s="35"/>
    </row>
    <row r="4" spans="4:5" s="36" customFormat="1" ht="12.75">
      <c r="D4" s="37" t="s">
        <v>135</v>
      </c>
      <c r="E4" s="36">
        <f>'921,92120'!E4+1</f>
        <v>62</v>
      </c>
    </row>
    <row r="5" spans="3:5" s="36" customFormat="1" ht="11.25" customHeight="1" hidden="1">
      <c r="C5" s="18"/>
      <c r="E5" s="36" t="s">
        <v>16</v>
      </c>
    </row>
    <row r="7" spans="1:3" s="36" customFormat="1" ht="12.75">
      <c r="A7" s="18" t="s">
        <v>0</v>
      </c>
      <c r="B7" s="18"/>
      <c r="C7" s="36" t="s">
        <v>97</v>
      </c>
    </row>
    <row r="9" spans="1:3" s="36" customFormat="1" ht="12.75">
      <c r="A9" s="18" t="s">
        <v>1</v>
      </c>
      <c r="B9" s="18"/>
      <c r="C9" s="36" t="s">
        <v>99</v>
      </c>
    </row>
    <row r="10" spans="4:7" s="36" customFormat="1" ht="12.75">
      <c r="D10" s="339" t="s">
        <v>15</v>
      </c>
      <c r="E10" s="339"/>
      <c r="F10" s="338" t="s">
        <v>332</v>
      </c>
      <c r="G10" s="338"/>
    </row>
    <row r="11" spans="4:7" s="36" customFormat="1" ht="12.75">
      <c r="D11" s="18" t="s">
        <v>13</v>
      </c>
      <c r="E11" s="97" t="s">
        <v>14</v>
      </c>
      <c r="F11" s="36" t="s">
        <v>13</v>
      </c>
      <c r="G11" s="38" t="s">
        <v>14</v>
      </c>
    </row>
    <row r="13" spans="1:7" s="45" customFormat="1" ht="37.5" customHeight="1" hidden="1">
      <c r="A13" s="39" t="s">
        <v>30</v>
      </c>
      <c r="B13" s="40">
        <v>2310</v>
      </c>
      <c r="C13" s="41" t="s">
        <v>31</v>
      </c>
      <c r="D13" s="42"/>
      <c r="E13" s="43"/>
      <c r="F13" s="42"/>
      <c r="G13" s="43"/>
    </row>
    <row r="14" spans="1:7" s="45" customFormat="1" ht="37.5" customHeight="1" hidden="1">
      <c r="A14" s="39" t="s">
        <v>30</v>
      </c>
      <c r="B14" s="40">
        <v>2320</v>
      </c>
      <c r="C14" s="41" t="s">
        <v>278</v>
      </c>
      <c r="D14" s="42"/>
      <c r="E14" s="43"/>
      <c r="F14" s="42"/>
      <c r="G14" s="43"/>
    </row>
    <row r="15" spans="1:7" s="45" customFormat="1" ht="37.5" customHeight="1" hidden="1">
      <c r="A15" s="39" t="s">
        <v>30</v>
      </c>
      <c r="B15" s="40">
        <v>2330</v>
      </c>
      <c r="C15" s="41" t="s">
        <v>279</v>
      </c>
      <c r="D15" s="42"/>
      <c r="E15" s="43"/>
      <c r="F15" s="42"/>
      <c r="G15" s="43"/>
    </row>
    <row r="16" spans="1:7" s="45" customFormat="1" ht="12.75" customHeight="1" hidden="1">
      <c r="A16" s="46" t="s">
        <v>30</v>
      </c>
      <c r="B16" s="40">
        <v>2480</v>
      </c>
      <c r="C16" s="41" t="s">
        <v>124</v>
      </c>
      <c r="D16" s="42"/>
      <c r="E16" s="43"/>
      <c r="F16" s="42"/>
      <c r="G16" s="43"/>
    </row>
    <row r="17" spans="1:7" s="45" customFormat="1" ht="12.75" customHeight="1" hidden="1">
      <c r="A17" s="46" t="s">
        <v>30</v>
      </c>
      <c r="B17" s="40">
        <v>2560</v>
      </c>
      <c r="C17" s="41" t="s">
        <v>277</v>
      </c>
      <c r="D17" s="42"/>
      <c r="E17" s="43"/>
      <c r="F17" s="42"/>
      <c r="G17" s="43"/>
    </row>
    <row r="18" spans="1:7" s="45" customFormat="1" ht="12.75" customHeight="1" hidden="1">
      <c r="A18" s="46" t="s">
        <v>30</v>
      </c>
      <c r="B18" s="47">
        <v>2650</v>
      </c>
      <c r="C18" s="41" t="s">
        <v>35</v>
      </c>
      <c r="D18" s="42"/>
      <c r="E18" s="43"/>
      <c r="F18" s="42"/>
      <c r="G18" s="43"/>
    </row>
    <row r="19" spans="1:7" s="45" customFormat="1" ht="22.5" customHeight="1" hidden="1">
      <c r="A19" s="46" t="s">
        <v>30</v>
      </c>
      <c r="B19" s="40">
        <v>2710</v>
      </c>
      <c r="C19" s="41" t="s">
        <v>42</v>
      </c>
      <c r="D19" s="42"/>
      <c r="E19" s="43"/>
      <c r="F19" s="42"/>
      <c r="G19" s="43"/>
    </row>
    <row r="20" spans="1:7" s="45" customFormat="1" ht="25.5" customHeight="1" hidden="1">
      <c r="A20" s="39" t="s">
        <v>30</v>
      </c>
      <c r="B20" s="40">
        <v>2820</v>
      </c>
      <c r="C20" s="48" t="s">
        <v>280</v>
      </c>
      <c r="D20" s="42"/>
      <c r="E20" s="43"/>
      <c r="F20" s="42"/>
      <c r="G20" s="43"/>
    </row>
    <row r="21" spans="1:7" s="45" customFormat="1" ht="37.5" customHeight="1">
      <c r="A21" s="39" t="s">
        <v>30</v>
      </c>
      <c r="B21" s="40">
        <v>2830</v>
      </c>
      <c r="C21" s="48" t="s">
        <v>18</v>
      </c>
      <c r="D21" s="42">
        <v>10000</v>
      </c>
      <c r="E21" s="43"/>
      <c r="F21" s="42"/>
      <c r="G21" s="43"/>
    </row>
    <row r="22" spans="1:7" s="45" customFormat="1" ht="12.75" customHeight="1" hidden="1">
      <c r="A22" s="46" t="s">
        <v>30</v>
      </c>
      <c r="B22" s="47">
        <v>2850</v>
      </c>
      <c r="C22" s="48" t="s">
        <v>33</v>
      </c>
      <c r="D22" s="42"/>
      <c r="E22" s="43"/>
      <c r="F22" s="42"/>
      <c r="G22" s="43"/>
    </row>
    <row r="23" spans="1:7" s="45" customFormat="1" ht="12.75" customHeight="1" hidden="1">
      <c r="A23" s="46" t="s">
        <v>30</v>
      </c>
      <c r="B23" s="47">
        <v>3000</v>
      </c>
      <c r="C23" s="48" t="s">
        <v>276</v>
      </c>
      <c r="D23" s="42"/>
      <c r="E23" s="43"/>
      <c r="F23" s="42"/>
      <c r="G23" s="43"/>
    </row>
    <row r="24" spans="1:7" s="36" customFormat="1" ht="12.75" customHeight="1" hidden="1">
      <c r="A24" s="46" t="s">
        <v>30</v>
      </c>
      <c r="B24" s="49">
        <v>3020</v>
      </c>
      <c r="C24" s="50" t="s">
        <v>38</v>
      </c>
      <c r="D24" s="51"/>
      <c r="E24" s="52"/>
      <c r="F24" s="51"/>
      <c r="G24" s="52"/>
    </row>
    <row r="25" spans="1:7" s="36" customFormat="1" ht="12.75" customHeight="1" hidden="1">
      <c r="A25" s="46" t="s">
        <v>30</v>
      </c>
      <c r="B25" s="49">
        <v>3030</v>
      </c>
      <c r="C25" s="50" t="s">
        <v>5</v>
      </c>
      <c r="D25" s="51"/>
      <c r="E25" s="52"/>
      <c r="F25" s="51"/>
      <c r="G25" s="52"/>
    </row>
    <row r="26" spans="1:7" s="36" customFormat="1" ht="12.75" customHeight="1" hidden="1">
      <c r="A26" s="46" t="s">
        <v>30</v>
      </c>
      <c r="B26" s="49">
        <v>3110</v>
      </c>
      <c r="C26" s="50" t="s">
        <v>4</v>
      </c>
      <c r="D26" s="51"/>
      <c r="E26" s="52"/>
      <c r="F26" s="51"/>
      <c r="G26" s="52"/>
    </row>
    <row r="27" spans="1:7" s="36" customFormat="1" ht="12.75" customHeight="1" hidden="1">
      <c r="A27" s="46" t="s">
        <v>30</v>
      </c>
      <c r="B27" s="49">
        <v>3240</v>
      </c>
      <c r="C27" s="50" t="s">
        <v>39</v>
      </c>
      <c r="D27" s="51"/>
      <c r="E27" s="52"/>
      <c r="F27" s="51"/>
      <c r="G27" s="52"/>
    </row>
    <row r="28" spans="1:7" s="36" customFormat="1" ht="12.75" customHeight="1" hidden="1">
      <c r="A28" s="46" t="s">
        <v>30</v>
      </c>
      <c r="B28" s="49">
        <v>3260</v>
      </c>
      <c r="C28" s="50" t="s">
        <v>305</v>
      </c>
      <c r="D28" s="51"/>
      <c r="E28" s="52"/>
      <c r="F28" s="51"/>
      <c r="G28" s="52"/>
    </row>
    <row r="29" spans="1:7" s="36" customFormat="1" ht="12.75" customHeight="1" hidden="1">
      <c r="A29" s="46" t="s">
        <v>30</v>
      </c>
      <c r="B29" s="49">
        <v>4010</v>
      </c>
      <c r="C29" s="50" t="s">
        <v>2</v>
      </c>
      <c r="D29" s="51"/>
      <c r="E29" s="52"/>
      <c r="F29" s="51"/>
      <c r="G29" s="52"/>
    </row>
    <row r="30" spans="1:7" s="36" customFormat="1" ht="12.75" customHeight="1" hidden="1">
      <c r="A30" s="46" t="s">
        <v>30</v>
      </c>
      <c r="B30" s="49">
        <v>4040</v>
      </c>
      <c r="C30" s="50" t="s">
        <v>3</v>
      </c>
      <c r="D30" s="51"/>
      <c r="E30" s="52"/>
      <c r="F30" s="51"/>
      <c r="G30" s="52"/>
    </row>
    <row r="31" spans="1:7" s="36" customFormat="1" ht="12.75" customHeight="1" hidden="1">
      <c r="A31" s="46" t="s">
        <v>30</v>
      </c>
      <c r="B31" s="49">
        <v>4110</v>
      </c>
      <c r="C31" s="50" t="s">
        <v>9</v>
      </c>
      <c r="D31" s="51"/>
      <c r="E31" s="52"/>
      <c r="F31" s="51"/>
      <c r="G31" s="52"/>
    </row>
    <row r="32" spans="1:7" s="36" customFormat="1" ht="12.75" customHeight="1" hidden="1">
      <c r="A32" s="46" t="s">
        <v>30</v>
      </c>
      <c r="B32" s="49">
        <v>4120</v>
      </c>
      <c r="C32" s="50" t="s">
        <v>10</v>
      </c>
      <c r="D32" s="51"/>
      <c r="E32" s="52"/>
      <c r="F32" s="51"/>
      <c r="G32" s="52"/>
    </row>
    <row r="33" spans="1:7" s="36" customFormat="1" ht="12.75" customHeight="1" hidden="1">
      <c r="A33" s="46" t="s">
        <v>30</v>
      </c>
      <c r="B33" s="49">
        <v>4130</v>
      </c>
      <c r="C33" s="50" t="s">
        <v>19</v>
      </c>
      <c r="D33" s="51"/>
      <c r="E33" s="52"/>
      <c r="F33" s="51"/>
      <c r="G33" s="52"/>
    </row>
    <row r="34" spans="1:7" s="36" customFormat="1" ht="12.75" customHeight="1" hidden="1">
      <c r="A34" s="46" t="s">
        <v>30</v>
      </c>
      <c r="B34" s="49">
        <v>4140</v>
      </c>
      <c r="C34" s="50" t="s">
        <v>32</v>
      </c>
      <c r="D34" s="51"/>
      <c r="E34" s="52"/>
      <c r="F34" s="51"/>
      <c r="G34" s="52"/>
    </row>
    <row r="35" spans="1:7" s="36" customFormat="1" ht="12.75" customHeight="1" hidden="1">
      <c r="A35" s="46" t="s">
        <v>30</v>
      </c>
      <c r="B35" s="49">
        <v>4170</v>
      </c>
      <c r="C35" s="50" t="s">
        <v>36</v>
      </c>
      <c r="D35" s="51"/>
      <c r="E35" s="52"/>
      <c r="F35" s="51">
        <v>3000</v>
      </c>
      <c r="G35" s="52"/>
    </row>
    <row r="36" spans="1:7" s="36" customFormat="1" ht="12.75" customHeight="1">
      <c r="A36" s="46" t="s">
        <v>30</v>
      </c>
      <c r="B36" s="49">
        <v>4210</v>
      </c>
      <c r="C36" s="50" t="s">
        <v>20</v>
      </c>
      <c r="D36" s="51">
        <v>22000</v>
      </c>
      <c r="E36" s="52"/>
      <c r="F36" s="51">
        <v>18000</v>
      </c>
      <c r="G36" s="52"/>
    </row>
    <row r="37" spans="1:7" s="36" customFormat="1" ht="12.75" customHeight="1" hidden="1">
      <c r="A37" s="46" t="s">
        <v>30</v>
      </c>
      <c r="B37" s="49">
        <v>4220</v>
      </c>
      <c r="C37" s="50" t="s">
        <v>21</v>
      </c>
      <c r="D37" s="51"/>
      <c r="E37" s="52"/>
      <c r="F37" s="51"/>
      <c r="G37" s="52"/>
    </row>
    <row r="38" spans="1:7" s="36" customFormat="1" ht="12.75" customHeight="1" hidden="1">
      <c r="A38" s="46" t="s">
        <v>30</v>
      </c>
      <c r="B38" s="49">
        <v>4240</v>
      </c>
      <c r="C38" s="50" t="s">
        <v>22</v>
      </c>
      <c r="D38" s="51"/>
      <c r="E38" s="52"/>
      <c r="F38" s="51"/>
      <c r="G38" s="52"/>
    </row>
    <row r="39" spans="1:7" s="36" customFormat="1" ht="12.75" customHeight="1" hidden="1">
      <c r="A39" s="46" t="s">
        <v>30</v>
      </c>
      <c r="B39" s="49">
        <v>4260</v>
      </c>
      <c r="C39" s="50" t="s">
        <v>23</v>
      </c>
      <c r="D39" s="51"/>
      <c r="E39" s="52"/>
      <c r="F39" s="51"/>
      <c r="G39" s="52"/>
    </row>
    <row r="40" spans="1:7" s="36" customFormat="1" ht="12.75" customHeight="1" hidden="1">
      <c r="A40" s="46" t="s">
        <v>30</v>
      </c>
      <c r="B40" s="49">
        <v>4270</v>
      </c>
      <c r="C40" s="50" t="s">
        <v>24</v>
      </c>
      <c r="D40" s="51"/>
      <c r="E40" s="52"/>
      <c r="F40" s="51"/>
      <c r="G40" s="52"/>
    </row>
    <row r="41" spans="1:7" s="36" customFormat="1" ht="12.75" customHeight="1" hidden="1">
      <c r="A41" s="46" t="s">
        <v>30</v>
      </c>
      <c r="B41" s="49">
        <v>4280</v>
      </c>
      <c r="C41" s="50" t="s">
        <v>281</v>
      </c>
      <c r="D41" s="51"/>
      <c r="E41" s="52"/>
      <c r="F41" s="51">
        <v>3000</v>
      </c>
      <c r="G41" s="52"/>
    </row>
    <row r="42" spans="1:7" s="45" customFormat="1" ht="12.75" customHeight="1">
      <c r="A42" s="46" t="s">
        <v>30</v>
      </c>
      <c r="B42" s="49">
        <v>4300</v>
      </c>
      <c r="C42" s="53" t="s">
        <v>25</v>
      </c>
      <c r="D42" s="42">
        <v>118000</v>
      </c>
      <c r="E42" s="43"/>
      <c r="F42" s="42">
        <v>80000</v>
      </c>
      <c r="G42" s="43"/>
    </row>
    <row r="43" spans="1:7" s="45" customFormat="1" ht="12.75" customHeight="1" hidden="1">
      <c r="A43" s="46" t="s">
        <v>30</v>
      </c>
      <c r="B43" s="49">
        <v>4308</v>
      </c>
      <c r="C43" s="53" t="s">
        <v>25</v>
      </c>
      <c r="D43" s="42"/>
      <c r="E43" s="43"/>
      <c r="F43" s="42"/>
      <c r="G43" s="43"/>
    </row>
    <row r="44" spans="1:7" s="45" customFormat="1" ht="12.75" customHeight="1" hidden="1">
      <c r="A44" s="46" t="s">
        <v>30</v>
      </c>
      <c r="B44" s="49">
        <v>4309</v>
      </c>
      <c r="C44" s="53" t="s">
        <v>25</v>
      </c>
      <c r="D44" s="42"/>
      <c r="E44" s="43"/>
      <c r="F44" s="42"/>
      <c r="G44" s="43"/>
    </row>
    <row r="45" spans="1:7" s="45" customFormat="1" ht="12.75" customHeight="1" hidden="1">
      <c r="A45" s="46" t="s">
        <v>30</v>
      </c>
      <c r="B45" s="49">
        <v>4330</v>
      </c>
      <c r="C45" s="53" t="s">
        <v>37</v>
      </c>
      <c r="D45" s="42"/>
      <c r="E45" s="43"/>
      <c r="F45" s="42"/>
      <c r="G45" s="43"/>
    </row>
    <row r="46" spans="1:7" s="45" customFormat="1" ht="12.75" customHeight="1" hidden="1">
      <c r="A46" s="46" t="s">
        <v>30</v>
      </c>
      <c r="B46" s="49">
        <v>4350</v>
      </c>
      <c r="C46" s="53" t="s">
        <v>40</v>
      </c>
      <c r="D46" s="42"/>
      <c r="E46" s="43"/>
      <c r="F46" s="42"/>
      <c r="G46" s="43"/>
    </row>
    <row r="47" spans="1:7" s="45" customFormat="1" ht="12.75" customHeight="1" hidden="1">
      <c r="A47" s="46" t="s">
        <v>30</v>
      </c>
      <c r="B47" s="49">
        <v>4360</v>
      </c>
      <c r="C47" s="53" t="s">
        <v>265</v>
      </c>
      <c r="D47" s="42"/>
      <c r="E47" s="43"/>
      <c r="F47" s="42"/>
      <c r="G47" s="43"/>
    </row>
    <row r="48" spans="1:7" s="45" customFormat="1" ht="12.75" customHeight="1" hidden="1">
      <c r="A48" s="46" t="s">
        <v>30</v>
      </c>
      <c r="B48" s="49">
        <v>4370</v>
      </c>
      <c r="C48" s="53" t="s">
        <v>266</v>
      </c>
      <c r="D48" s="42"/>
      <c r="E48" s="43"/>
      <c r="F48" s="42"/>
      <c r="G48" s="43"/>
    </row>
    <row r="49" spans="1:7" s="45" customFormat="1" ht="12.75" customHeight="1" hidden="1">
      <c r="A49" s="46" t="s">
        <v>30</v>
      </c>
      <c r="B49" s="49">
        <v>4390</v>
      </c>
      <c r="C49" s="53" t="s">
        <v>267</v>
      </c>
      <c r="D49" s="42"/>
      <c r="E49" s="43"/>
      <c r="F49" s="42"/>
      <c r="G49" s="43"/>
    </row>
    <row r="50" spans="1:7" s="45" customFormat="1" ht="12.75" customHeight="1" hidden="1">
      <c r="A50" s="46" t="s">
        <v>30</v>
      </c>
      <c r="B50" s="49">
        <v>4400</v>
      </c>
      <c r="C50" s="53" t="s">
        <v>268</v>
      </c>
      <c r="D50" s="42"/>
      <c r="E50" s="43"/>
      <c r="F50" s="42"/>
      <c r="G50" s="43"/>
    </row>
    <row r="51" spans="1:7" s="36" customFormat="1" ht="12.75" customHeight="1" hidden="1">
      <c r="A51" s="46" t="s">
        <v>30</v>
      </c>
      <c r="B51" s="49">
        <v>4410</v>
      </c>
      <c r="C51" s="50" t="s">
        <v>6</v>
      </c>
      <c r="D51" s="51"/>
      <c r="E51" s="52"/>
      <c r="F51" s="51"/>
      <c r="G51" s="52"/>
    </row>
    <row r="52" spans="1:7" s="36" customFormat="1" ht="12.75" customHeight="1" hidden="1">
      <c r="A52" s="46" t="s">
        <v>30</v>
      </c>
      <c r="B52" s="49">
        <v>4420</v>
      </c>
      <c r="C52" s="50" t="s">
        <v>7</v>
      </c>
      <c r="D52" s="51"/>
      <c r="E52" s="52"/>
      <c r="F52" s="51"/>
      <c r="G52" s="52"/>
    </row>
    <row r="53" spans="1:7" s="45" customFormat="1" ht="12.75" customHeight="1" hidden="1">
      <c r="A53" s="46" t="s">
        <v>30</v>
      </c>
      <c r="B53" s="49">
        <v>4430</v>
      </c>
      <c r="C53" s="53" t="s">
        <v>8</v>
      </c>
      <c r="D53" s="42"/>
      <c r="E53" s="43"/>
      <c r="F53" s="42">
        <v>2500</v>
      </c>
      <c r="G53" s="43"/>
    </row>
    <row r="54" spans="1:7" s="36" customFormat="1" ht="12.75" customHeight="1" hidden="1">
      <c r="A54" s="46" t="s">
        <v>30</v>
      </c>
      <c r="B54" s="49">
        <v>4440</v>
      </c>
      <c r="C54" s="50" t="s">
        <v>26</v>
      </c>
      <c r="D54" s="51"/>
      <c r="E54" s="52"/>
      <c r="F54" s="51"/>
      <c r="G54" s="52"/>
    </row>
    <row r="55" spans="1:7" s="36" customFormat="1" ht="12.75" customHeight="1" hidden="1">
      <c r="A55" s="46" t="s">
        <v>30</v>
      </c>
      <c r="B55" s="49">
        <v>4520</v>
      </c>
      <c r="C55" s="94" t="s">
        <v>306</v>
      </c>
      <c r="D55" s="51"/>
      <c r="E55" s="52"/>
      <c r="F55" s="51"/>
      <c r="G55" s="52"/>
    </row>
    <row r="56" spans="1:7" s="36" customFormat="1" ht="12.75" customHeight="1" hidden="1">
      <c r="A56" s="46" t="s">
        <v>30</v>
      </c>
      <c r="B56" s="49">
        <v>4580</v>
      </c>
      <c r="C56" s="50" t="s">
        <v>27</v>
      </c>
      <c r="D56" s="51"/>
      <c r="E56" s="52"/>
      <c r="F56" s="51"/>
      <c r="G56" s="52"/>
    </row>
    <row r="57" spans="1:7" s="36" customFormat="1" ht="12.75" customHeight="1" hidden="1">
      <c r="A57" s="46" t="s">
        <v>30</v>
      </c>
      <c r="B57" s="49">
        <v>4700</v>
      </c>
      <c r="C57" s="54" t="s">
        <v>269</v>
      </c>
      <c r="D57" s="51"/>
      <c r="E57" s="52"/>
      <c r="F57" s="51"/>
      <c r="G57" s="52"/>
    </row>
    <row r="58" spans="1:7" s="45" customFormat="1" ht="24.75" customHeight="1" hidden="1">
      <c r="A58" s="39" t="s">
        <v>30</v>
      </c>
      <c r="B58" s="64">
        <v>4740</v>
      </c>
      <c r="C58" s="55" t="s">
        <v>282</v>
      </c>
      <c r="D58" s="42"/>
      <c r="E58" s="43"/>
      <c r="F58" s="42"/>
      <c r="G58" s="43"/>
    </row>
    <row r="59" spans="1:7" s="45" customFormat="1" ht="12.75" customHeight="1" hidden="1">
      <c r="A59" s="46" t="s">
        <v>30</v>
      </c>
      <c r="B59" s="49">
        <v>4750</v>
      </c>
      <c r="C59" s="55" t="s">
        <v>270</v>
      </c>
      <c r="D59" s="42"/>
      <c r="E59" s="43"/>
      <c r="F59" s="42"/>
      <c r="G59" s="43"/>
    </row>
    <row r="60" spans="1:7" s="36" customFormat="1" ht="12.75" customHeight="1" hidden="1">
      <c r="A60" s="46" t="s">
        <v>30</v>
      </c>
      <c r="B60" s="49">
        <v>4810</v>
      </c>
      <c r="C60" s="50" t="s">
        <v>11</v>
      </c>
      <c r="D60" s="51"/>
      <c r="E60" s="52"/>
      <c r="F60" s="51"/>
      <c r="G60" s="52"/>
    </row>
    <row r="61" spans="1:7" s="36" customFormat="1" ht="12.75" customHeight="1" hidden="1">
      <c r="A61" s="46" t="s">
        <v>30</v>
      </c>
      <c r="B61" s="49">
        <v>6050</v>
      </c>
      <c r="C61" s="50" t="s">
        <v>28</v>
      </c>
      <c r="D61" s="51"/>
      <c r="E61" s="52"/>
      <c r="F61" s="51"/>
      <c r="G61" s="52"/>
    </row>
    <row r="62" spans="1:7" s="36" customFormat="1" ht="12.75" customHeight="1" hidden="1">
      <c r="A62" s="46" t="s">
        <v>30</v>
      </c>
      <c r="B62" s="49">
        <v>6058</v>
      </c>
      <c r="C62" s="50" t="s">
        <v>283</v>
      </c>
      <c r="D62" s="51"/>
      <c r="E62" s="52"/>
      <c r="F62" s="51"/>
      <c r="G62" s="52"/>
    </row>
    <row r="63" spans="1:7" s="36" customFormat="1" ht="12.75" customHeight="1" hidden="1">
      <c r="A63" s="46" t="s">
        <v>30</v>
      </c>
      <c r="B63" s="49">
        <v>6059</v>
      </c>
      <c r="C63" s="50" t="s">
        <v>28</v>
      </c>
      <c r="D63" s="51"/>
      <c r="E63" s="52"/>
      <c r="F63" s="51"/>
      <c r="G63" s="52"/>
    </row>
    <row r="64" spans="1:7" s="36" customFormat="1" ht="12.75" customHeight="1" hidden="1">
      <c r="A64" s="46" t="s">
        <v>30</v>
      </c>
      <c r="B64" s="49">
        <v>6060</v>
      </c>
      <c r="C64" s="50" t="s">
        <v>29</v>
      </c>
      <c r="D64" s="51"/>
      <c r="E64" s="52"/>
      <c r="F64" s="51"/>
      <c r="G64" s="52"/>
    </row>
    <row r="65" spans="1:7" s="36" customFormat="1" ht="12.75" customHeight="1" hidden="1">
      <c r="A65" s="46" t="s">
        <v>30</v>
      </c>
      <c r="B65" s="49">
        <v>6130</v>
      </c>
      <c r="C65" s="50" t="s">
        <v>284</v>
      </c>
      <c r="D65" s="51"/>
      <c r="E65" s="52"/>
      <c r="F65" s="51"/>
      <c r="G65" s="52"/>
    </row>
    <row r="66" spans="1:7" s="45" customFormat="1" ht="37.5" customHeight="1" hidden="1">
      <c r="A66" s="39" t="s">
        <v>30</v>
      </c>
      <c r="B66" s="40">
        <v>6210</v>
      </c>
      <c r="C66" s="41" t="s">
        <v>331</v>
      </c>
      <c r="D66" s="42"/>
      <c r="E66" s="43"/>
      <c r="F66" s="42"/>
      <c r="G66" s="43"/>
    </row>
    <row r="67" spans="1:7" s="45" customFormat="1" ht="37.5" customHeight="1" hidden="1">
      <c r="A67" s="39" t="s">
        <v>30</v>
      </c>
      <c r="B67" s="40">
        <v>6230</v>
      </c>
      <c r="C67" s="41" t="s">
        <v>307</v>
      </c>
      <c r="D67" s="42"/>
      <c r="E67" s="43"/>
      <c r="F67" s="42"/>
      <c r="G67" s="43"/>
    </row>
    <row r="68" spans="1:7" s="45" customFormat="1" ht="37.5" customHeight="1" hidden="1">
      <c r="A68" s="39" t="s">
        <v>30</v>
      </c>
      <c r="B68" s="40">
        <v>6300</v>
      </c>
      <c r="C68" s="41" t="s">
        <v>125</v>
      </c>
      <c r="D68" s="42"/>
      <c r="E68" s="43"/>
      <c r="F68" s="42"/>
      <c r="G68" s="43"/>
    </row>
    <row r="69" spans="1:7" s="45" customFormat="1" ht="37.5" customHeight="1" hidden="1">
      <c r="A69" s="39" t="s">
        <v>30</v>
      </c>
      <c r="B69" s="40">
        <v>6610</v>
      </c>
      <c r="C69" s="41" t="s">
        <v>285</v>
      </c>
      <c r="D69" s="42"/>
      <c r="E69" s="43"/>
      <c r="F69" s="42"/>
      <c r="G69" s="43"/>
    </row>
    <row r="70" spans="1:7" s="45" customFormat="1" ht="37.5" customHeight="1" hidden="1">
      <c r="A70" s="39" t="s">
        <v>30</v>
      </c>
      <c r="B70" s="40">
        <v>6620</v>
      </c>
      <c r="C70" s="41" t="s">
        <v>286</v>
      </c>
      <c r="D70" s="42"/>
      <c r="E70" s="43"/>
      <c r="F70" s="42"/>
      <c r="G70" s="43"/>
    </row>
    <row r="71" spans="1:7" s="45" customFormat="1" ht="37.5" customHeight="1" hidden="1">
      <c r="A71" s="39" t="s">
        <v>30</v>
      </c>
      <c r="B71" s="40">
        <v>6630</v>
      </c>
      <c r="C71" s="41" t="s">
        <v>287</v>
      </c>
      <c r="D71" s="42"/>
      <c r="E71" s="43"/>
      <c r="F71" s="42"/>
      <c r="G71" s="43"/>
    </row>
    <row r="72" spans="1:7" s="36" customFormat="1" ht="12.75" customHeight="1" hidden="1">
      <c r="A72" s="46" t="s">
        <v>30</v>
      </c>
      <c r="B72" s="49">
        <v>8550</v>
      </c>
      <c r="C72" s="50" t="s">
        <v>41</v>
      </c>
      <c r="D72" s="51"/>
      <c r="E72" s="52"/>
      <c r="F72" s="51"/>
      <c r="G72" s="52"/>
    </row>
    <row r="73" spans="1:7" s="60" customFormat="1" ht="15" customHeight="1">
      <c r="A73" s="56"/>
      <c r="B73" s="56"/>
      <c r="C73" s="57" t="s">
        <v>12</v>
      </c>
      <c r="D73" s="58">
        <f>SUM(D13:D72)</f>
        <v>150000</v>
      </c>
      <c r="E73" s="58">
        <f>SUM(E13:E72)</f>
        <v>0</v>
      </c>
      <c r="F73" s="58">
        <f>SUM(F13:F72)</f>
        <v>106500</v>
      </c>
      <c r="G73" s="58">
        <f>SUM(G13:G72)</f>
        <v>0</v>
      </c>
    </row>
    <row r="74" spans="1:7" ht="24" customHeight="1">
      <c r="A74" s="60"/>
      <c r="B74" s="60"/>
      <c r="C74" s="62" t="s">
        <v>119</v>
      </c>
      <c r="D74" s="72">
        <f>'921,92109'!D73+'921,92116'!D73+'921,92120'!D73+'921,92195'!D73</f>
        <v>1030000</v>
      </c>
      <c r="E74" s="72">
        <f>'921,92109'!E73+'921,92116'!E73+'921,92195'!E73</f>
        <v>0</v>
      </c>
      <c r="F74" s="72">
        <f>'921,92109'!F73+'921,92116'!F73+'921,92120'!F73+'921,92195'!F73</f>
        <v>410740</v>
      </c>
      <c r="G74" s="72">
        <f>'921,92109'!G73+'921,92116'!G73+'921,92195'!G73</f>
        <v>0</v>
      </c>
    </row>
  </sheetData>
  <sheetProtection/>
  <mergeCells count="2">
    <mergeCell ref="D10:E10"/>
    <mergeCell ref="F10:G10"/>
  </mergeCells>
  <printOptions/>
  <pageMargins left="0.75" right="0.75" top="1" bottom="1" header="0.5" footer="0.5"/>
  <pageSetup horizontalDpi="360" verticalDpi="36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74"/>
  <sheetViews>
    <sheetView view="pageBreakPreview" zoomScaleSheetLayoutView="100" zoomScalePageLayoutView="0" workbookViewId="0" topLeftCell="A2">
      <selection activeCell="A43" sqref="A43:IV72"/>
    </sheetView>
  </sheetViews>
  <sheetFormatPr defaultColWidth="9.00390625" defaultRowHeight="12.75"/>
  <cols>
    <col min="1" max="1" width="3.875" style="63" customWidth="1"/>
    <col min="2" max="2" width="5.25390625" style="63" customWidth="1"/>
    <col min="3" max="3" width="51.375" style="63" customWidth="1"/>
    <col min="4" max="4" width="11.125" style="63" customWidth="1"/>
    <col min="5" max="5" width="10.75390625" style="63" customWidth="1"/>
    <col min="6" max="6" width="11.125" style="63" hidden="1" customWidth="1"/>
    <col min="7" max="7" width="10.75390625" style="63" hidden="1" customWidth="1"/>
    <col min="8" max="8" width="3.375" style="63" customWidth="1"/>
    <col min="9" max="9" width="2.875" style="63" customWidth="1"/>
    <col min="10" max="10" width="3.875" style="63" customWidth="1"/>
    <col min="11" max="16384" width="9.125" style="63" customWidth="1"/>
  </cols>
  <sheetData>
    <row r="1" s="26" customFormat="1" ht="12.75" hidden="1"/>
    <row r="2" s="26" customFormat="1" ht="12.75">
      <c r="D2" s="34" t="str">
        <f>'010.01095'!D2</f>
        <v>Zał. Nr 2d</v>
      </c>
    </row>
    <row r="3" spans="1:3" s="36" customFormat="1" ht="27.75" customHeight="1">
      <c r="A3" s="35" t="str">
        <f>'010.01008'!A3</f>
        <v>Plan wydatków budżetu na 2014 r.</v>
      </c>
      <c r="B3" s="35"/>
      <c r="C3" s="35"/>
    </row>
    <row r="4" spans="4:5" s="36" customFormat="1" ht="12.75">
      <c r="D4" s="37" t="s">
        <v>135</v>
      </c>
      <c r="E4" s="36">
        <f>'010.01095'!E4+1</f>
        <v>5</v>
      </c>
    </row>
    <row r="5" spans="3:5" s="36" customFormat="1" ht="11.25" customHeight="1" hidden="1">
      <c r="C5" s="18"/>
      <c r="E5" s="36" t="s">
        <v>16</v>
      </c>
    </row>
    <row r="7" spans="1:3" s="36" customFormat="1" ht="12.75">
      <c r="A7" s="18" t="s">
        <v>0</v>
      </c>
      <c r="B7" s="18"/>
      <c r="C7" s="36" t="s">
        <v>46</v>
      </c>
    </row>
    <row r="9" spans="1:3" s="36" customFormat="1" ht="12.75">
      <c r="A9" s="18" t="s">
        <v>1</v>
      </c>
      <c r="B9" s="18"/>
      <c r="C9" s="36" t="s">
        <v>45</v>
      </c>
    </row>
    <row r="10" spans="4:7" s="36" customFormat="1" ht="12.75">
      <c r="D10" s="339" t="s">
        <v>15</v>
      </c>
      <c r="E10" s="339"/>
      <c r="F10" s="338" t="s">
        <v>333</v>
      </c>
      <c r="G10" s="338"/>
    </row>
    <row r="11" spans="4:7" s="36" customFormat="1" ht="12.75">
      <c r="D11" s="18" t="s">
        <v>13</v>
      </c>
      <c r="E11" s="97" t="s">
        <v>14</v>
      </c>
      <c r="F11" s="36" t="s">
        <v>13</v>
      </c>
      <c r="G11" s="38" t="s">
        <v>14</v>
      </c>
    </row>
    <row r="13" spans="1:7" s="45" customFormat="1" ht="37.5" customHeight="1" hidden="1">
      <c r="A13" s="39" t="s">
        <v>30</v>
      </c>
      <c r="B13" s="40">
        <v>2310</v>
      </c>
      <c r="C13" s="41" t="s">
        <v>31</v>
      </c>
      <c r="D13" s="42"/>
      <c r="E13" s="43"/>
      <c r="F13" s="42"/>
      <c r="G13" s="43"/>
    </row>
    <row r="14" spans="1:7" s="45" customFormat="1" ht="37.5" customHeight="1" hidden="1">
      <c r="A14" s="39" t="s">
        <v>30</v>
      </c>
      <c r="B14" s="40">
        <v>2320</v>
      </c>
      <c r="C14" s="41" t="s">
        <v>278</v>
      </c>
      <c r="D14" s="42"/>
      <c r="E14" s="43"/>
      <c r="F14" s="42"/>
      <c r="G14" s="43"/>
    </row>
    <row r="15" spans="1:7" s="45" customFormat="1" ht="37.5" customHeight="1" hidden="1">
      <c r="A15" s="39" t="s">
        <v>30</v>
      </c>
      <c r="B15" s="40">
        <v>2330</v>
      </c>
      <c r="C15" s="41" t="s">
        <v>279</v>
      </c>
      <c r="D15" s="42"/>
      <c r="E15" s="43"/>
      <c r="F15" s="42"/>
      <c r="G15" s="43"/>
    </row>
    <row r="16" spans="1:7" s="45" customFormat="1" ht="12.75" customHeight="1" hidden="1">
      <c r="A16" s="46" t="s">
        <v>30</v>
      </c>
      <c r="B16" s="40">
        <v>2480</v>
      </c>
      <c r="C16" s="41" t="s">
        <v>124</v>
      </c>
      <c r="D16" s="42"/>
      <c r="E16" s="43"/>
      <c r="F16" s="42"/>
      <c r="G16" s="43"/>
    </row>
    <row r="17" spans="1:7" s="45" customFormat="1" ht="12.75" customHeight="1" hidden="1">
      <c r="A17" s="46" t="s">
        <v>30</v>
      </c>
      <c r="B17" s="40">
        <v>2560</v>
      </c>
      <c r="C17" s="41" t="s">
        <v>277</v>
      </c>
      <c r="D17" s="42"/>
      <c r="E17" s="43"/>
      <c r="F17" s="42"/>
      <c r="G17" s="43"/>
    </row>
    <row r="18" spans="1:7" s="45" customFormat="1" ht="12.75" customHeight="1" hidden="1">
      <c r="A18" s="46" t="s">
        <v>30</v>
      </c>
      <c r="B18" s="47">
        <v>2650</v>
      </c>
      <c r="C18" s="41" t="s">
        <v>35</v>
      </c>
      <c r="D18" s="42"/>
      <c r="E18" s="43"/>
      <c r="F18" s="42"/>
      <c r="G18" s="43"/>
    </row>
    <row r="19" spans="1:7" s="45" customFormat="1" ht="22.5" customHeight="1" hidden="1">
      <c r="A19" s="46" t="s">
        <v>30</v>
      </c>
      <c r="B19" s="40">
        <v>2710</v>
      </c>
      <c r="C19" s="41" t="s">
        <v>42</v>
      </c>
      <c r="D19" s="42"/>
      <c r="E19" s="43"/>
      <c r="F19" s="42"/>
      <c r="G19" s="43"/>
    </row>
    <row r="20" spans="1:7" s="45" customFormat="1" ht="25.5" customHeight="1" hidden="1">
      <c r="A20" s="39" t="s">
        <v>30</v>
      </c>
      <c r="B20" s="40">
        <v>2820</v>
      </c>
      <c r="C20" s="48" t="s">
        <v>280</v>
      </c>
      <c r="D20" s="42"/>
      <c r="E20" s="43"/>
      <c r="F20" s="42"/>
      <c r="G20" s="43"/>
    </row>
    <row r="21" spans="1:7" s="45" customFormat="1" ht="37.5" customHeight="1" hidden="1">
      <c r="A21" s="39" t="s">
        <v>30</v>
      </c>
      <c r="B21" s="40">
        <v>2830</v>
      </c>
      <c r="C21" s="48" t="s">
        <v>18</v>
      </c>
      <c r="D21" s="42"/>
      <c r="E21" s="43"/>
      <c r="F21" s="42"/>
      <c r="G21" s="43"/>
    </row>
    <row r="22" spans="1:7" s="45" customFormat="1" ht="12.75" customHeight="1" hidden="1">
      <c r="A22" s="46" t="s">
        <v>30</v>
      </c>
      <c r="B22" s="47">
        <v>2850</v>
      </c>
      <c r="C22" s="48" t="s">
        <v>33</v>
      </c>
      <c r="D22" s="42"/>
      <c r="E22" s="43"/>
      <c r="F22" s="42"/>
      <c r="G22" s="43"/>
    </row>
    <row r="23" spans="1:7" s="45" customFormat="1" ht="12.75" customHeight="1" hidden="1">
      <c r="A23" s="46" t="s">
        <v>30</v>
      </c>
      <c r="B23" s="47">
        <v>3000</v>
      </c>
      <c r="C23" s="48" t="s">
        <v>276</v>
      </c>
      <c r="D23" s="42"/>
      <c r="E23" s="43"/>
      <c r="F23" s="42"/>
      <c r="G23" s="43"/>
    </row>
    <row r="24" spans="1:7" s="36" customFormat="1" ht="12.75" customHeight="1" hidden="1">
      <c r="A24" s="46" t="s">
        <v>30</v>
      </c>
      <c r="B24" s="49">
        <v>3020</v>
      </c>
      <c r="C24" s="50" t="s">
        <v>38</v>
      </c>
      <c r="D24" s="51"/>
      <c r="E24" s="52"/>
      <c r="F24" s="51"/>
      <c r="G24" s="52"/>
    </row>
    <row r="25" spans="1:7" s="36" customFormat="1" ht="12.75" customHeight="1" hidden="1">
      <c r="A25" s="46" t="s">
        <v>30</v>
      </c>
      <c r="B25" s="49">
        <v>3030</v>
      </c>
      <c r="C25" s="50" t="s">
        <v>5</v>
      </c>
      <c r="D25" s="51"/>
      <c r="E25" s="52"/>
      <c r="F25" s="51"/>
      <c r="G25" s="52"/>
    </row>
    <row r="26" spans="1:7" s="36" customFormat="1" ht="12.75" customHeight="1" hidden="1">
      <c r="A26" s="46" t="s">
        <v>30</v>
      </c>
      <c r="B26" s="49">
        <v>3110</v>
      </c>
      <c r="C26" s="50" t="s">
        <v>4</v>
      </c>
      <c r="D26" s="51"/>
      <c r="E26" s="52"/>
      <c r="F26" s="51"/>
      <c r="G26" s="52"/>
    </row>
    <row r="27" spans="1:7" s="36" customFormat="1" ht="12.75" customHeight="1" hidden="1">
      <c r="A27" s="46" t="s">
        <v>30</v>
      </c>
      <c r="B27" s="49">
        <v>3240</v>
      </c>
      <c r="C27" s="50" t="s">
        <v>39</v>
      </c>
      <c r="D27" s="51"/>
      <c r="E27" s="52"/>
      <c r="F27" s="51"/>
      <c r="G27" s="52"/>
    </row>
    <row r="28" spans="1:7" s="36" customFormat="1" ht="12.75" customHeight="1" hidden="1">
      <c r="A28" s="46" t="s">
        <v>30</v>
      </c>
      <c r="B28" s="49">
        <v>3260</v>
      </c>
      <c r="C28" s="50" t="s">
        <v>305</v>
      </c>
      <c r="D28" s="51"/>
      <c r="E28" s="52"/>
      <c r="F28" s="51"/>
      <c r="G28" s="52"/>
    </row>
    <row r="29" spans="1:7" s="36" customFormat="1" ht="12.75" customHeight="1" hidden="1">
      <c r="A29" s="46" t="s">
        <v>30</v>
      </c>
      <c r="B29" s="49">
        <v>4010</v>
      </c>
      <c r="C29" s="50" t="s">
        <v>2</v>
      </c>
      <c r="D29" s="51"/>
      <c r="E29" s="52"/>
      <c r="F29" s="51"/>
      <c r="G29" s="52"/>
    </row>
    <row r="30" spans="1:7" s="36" customFormat="1" ht="12.75" customHeight="1" hidden="1">
      <c r="A30" s="46" t="s">
        <v>30</v>
      </c>
      <c r="B30" s="49">
        <v>4040</v>
      </c>
      <c r="C30" s="50" t="s">
        <v>3</v>
      </c>
      <c r="D30" s="51"/>
      <c r="E30" s="52"/>
      <c r="F30" s="51"/>
      <c r="G30" s="52"/>
    </row>
    <row r="31" spans="1:7" s="36" customFormat="1" ht="12.75" customHeight="1" hidden="1">
      <c r="A31" s="46" t="s">
        <v>30</v>
      </c>
      <c r="B31" s="49">
        <v>4110</v>
      </c>
      <c r="C31" s="50" t="s">
        <v>9</v>
      </c>
      <c r="D31" s="51"/>
      <c r="E31" s="52"/>
      <c r="F31" s="51"/>
      <c r="G31" s="52"/>
    </row>
    <row r="32" spans="1:7" s="36" customFormat="1" ht="12.75" customHeight="1" hidden="1">
      <c r="A32" s="46" t="s">
        <v>30</v>
      </c>
      <c r="B32" s="49">
        <v>4120</v>
      </c>
      <c r="C32" s="50" t="s">
        <v>10</v>
      </c>
      <c r="D32" s="51"/>
      <c r="E32" s="52"/>
      <c r="F32" s="51"/>
      <c r="G32" s="52"/>
    </row>
    <row r="33" spans="1:7" s="36" customFormat="1" ht="12.75" customHeight="1" hidden="1">
      <c r="A33" s="46" t="s">
        <v>30</v>
      </c>
      <c r="B33" s="49">
        <v>4130</v>
      </c>
      <c r="C33" s="50" t="s">
        <v>19</v>
      </c>
      <c r="D33" s="51"/>
      <c r="E33" s="52"/>
      <c r="F33" s="51"/>
      <c r="G33" s="52"/>
    </row>
    <row r="34" spans="1:7" s="36" customFormat="1" ht="12.75" customHeight="1" hidden="1">
      <c r="A34" s="46" t="s">
        <v>30</v>
      </c>
      <c r="B34" s="49">
        <v>4140</v>
      </c>
      <c r="C34" s="50" t="s">
        <v>32</v>
      </c>
      <c r="D34" s="51"/>
      <c r="E34" s="52"/>
      <c r="F34" s="51"/>
      <c r="G34" s="52"/>
    </row>
    <row r="35" spans="1:7" s="36" customFormat="1" ht="12.75" customHeight="1" hidden="1">
      <c r="A35" s="46" t="s">
        <v>30</v>
      </c>
      <c r="B35" s="49">
        <v>4170</v>
      </c>
      <c r="C35" s="50" t="s">
        <v>36</v>
      </c>
      <c r="D35" s="51"/>
      <c r="E35" s="52"/>
      <c r="F35" s="51"/>
      <c r="G35" s="52"/>
    </row>
    <row r="36" spans="1:7" s="36" customFormat="1" ht="12.75" customHeight="1" hidden="1">
      <c r="A36" s="46" t="s">
        <v>30</v>
      </c>
      <c r="B36" s="49">
        <v>4210</v>
      </c>
      <c r="C36" s="50" t="s">
        <v>20</v>
      </c>
      <c r="D36" s="51"/>
      <c r="E36" s="52"/>
      <c r="F36" s="51"/>
      <c r="G36" s="52"/>
    </row>
    <row r="37" spans="1:7" s="36" customFormat="1" ht="12.75" customHeight="1" hidden="1">
      <c r="A37" s="46" t="s">
        <v>30</v>
      </c>
      <c r="B37" s="49">
        <v>4220</v>
      </c>
      <c r="C37" s="50" t="s">
        <v>21</v>
      </c>
      <c r="D37" s="51"/>
      <c r="E37" s="52"/>
      <c r="F37" s="51"/>
      <c r="G37" s="52"/>
    </row>
    <row r="38" spans="1:7" s="36" customFormat="1" ht="12.75" customHeight="1" hidden="1">
      <c r="A38" s="46" t="s">
        <v>30</v>
      </c>
      <c r="B38" s="49">
        <v>4240</v>
      </c>
      <c r="C38" s="50" t="s">
        <v>22</v>
      </c>
      <c r="D38" s="51"/>
      <c r="E38" s="52"/>
      <c r="F38" s="51"/>
      <c r="G38" s="52"/>
    </row>
    <row r="39" spans="1:7" s="36" customFormat="1" ht="12.75" customHeight="1" hidden="1">
      <c r="A39" s="46" t="s">
        <v>30</v>
      </c>
      <c r="B39" s="49">
        <v>4260</v>
      </c>
      <c r="C39" s="50" t="s">
        <v>23</v>
      </c>
      <c r="D39" s="51"/>
      <c r="E39" s="52"/>
      <c r="F39" s="51"/>
      <c r="G39" s="52"/>
    </row>
    <row r="40" spans="1:7" s="36" customFormat="1" ht="12.75" customHeight="1" hidden="1">
      <c r="A40" s="46" t="s">
        <v>30</v>
      </c>
      <c r="B40" s="49">
        <v>4270</v>
      </c>
      <c r="C40" s="50" t="s">
        <v>24</v>
      </c>
      <c r="D40" s="51"/>
      <c r="E40" s="52"/>
      <c r="F40" s="51"/>
      <c r="G40" s="52"/>
    </row>
    <row r="41" spans="1:7" s="36" customFormat="1" ht="12.75" customHeight="1" hidden="1">
      <c r="A41" s="46" t="s">
        <v>30</v>
      </c>
      <c r="B41" s="49">
        <v>4280</v>
      </c>
      <c r="C41" s="50" t="s">
        <v>281</v>
      </c>
      <c r="D41" s="51"/>
      <c r="E41" s="52"/>
      <c r="F41" s="51"/>
      <c r="G41" s="52"/>
    </row>
    <row r="42" spans="1:7" s="45" customFormat="1" ht="12.75" customHeight="1">
      <c r="A42" s="46" t="s">
        <v>30</v>
      </c>
      <c r="B42" s="49">
        <v>4300</v>
      </c>
      <c r="C42" s="53" t="s">
        <v>25</v>
      </c>
      <c r="D42" s="42">
        <v>1000</v>
      </c>
      <c r="E42" s="43"/>
      <c r="F42" s="42">
        <v>1000</v>
      </c>
      <c r="G42" s="43"/>
    </row>
    <row r="43" spans="1:7" s="45" customFormat="1" ht="12.75" customHeight="1" hidden="1">
      <c r="A43" s="46" t="s">
        <v>30</v>
      </c>
      <c r="B43" s="49">
        <v>4308</v>
      </c>
      <c r="C43" s="53" t="s">
        <v>25</v>
      </c>
      <c r="D43" s="42"/>
      <c r="E43" s="43"/>
      <c r="F43" s="42"/>
      <c r="G43" s="43"/>
    </row>
    <row r="44" spans="1:7" s="45" customFormat="1" ht="12.75" customHeight="1" hidden="1">
      <c r="A44" s="46" t="s">
        <v>30</v>
      </c>
      <c r="B44" s="49">
        <v>4309</v>
      </c>
      <c r="C44" s="53" t="s">
        <v>25</v>
      </c>
      <c r="D44" s="42"/>
      <c r="E44" s="43"/>
      <c r="F44" s="42"/>
      <c r="G44" s="43"/>
    </row>
    <row r="45" spans="1:7" s="45" customFormat="1" ht="12.75" customHeight="1" hidden="1">
      <c r="A45" s="46" t="s">
        <v>30</v>
      </c>
      <c r="B45" s="49">
        <v>4330</v>
      </c>
      <c r="C45" s="53" t="s">
        <v>37</v>
      </c>
      <c r="D45" s="42"/>
      <c r="E45" s="43"/>
      <c r="F45" s="42"/>
      <c r="G45" s="43"/>
    </row>
    <row r="46" spans="1:7" s="45" customFormat="1" ht="12.75" customHeight="1" hidden="1">
      <c r="A46" s="46" t="s">
        <v>30</v>
      </c>
      <c r="B46" s="49">
        <v>4350</v>
      </c>
      <c r="C46" s="53" t="s">
        <v>40</v>
      </c>
      <c r="D46" s="42"/>
      <c r="E46" s="43"/>
      <c r="F46" s="42"/>
      <c r="G46" s="43"/>
    </row>
    <row r="47" spans="1:7" s="45" customFormat="1" ht="12.75" customHeight="1" hidden="1">
      <c r="A47" s="46" t="s">
        <v>30</v>
      </c>
      <c r="B47" s="49">
        <v>4360</v>
      </c>
      <c r="C47" s="53" t="s">
        <v>265</v>
      </c>
      <c r="D47" s="42"/>
      <c r="E47" s="43"/>
      <c r="F47" s="42"/>
      <c r="G47" s="43"/>
    </row>
    <row r="48" spans="1:7" s="45" customFormat="1" ht="12.75" customHeight="1" hidden="1">
      <c r="A48" s="46" t="s">
        <v>30</v>
      </c>
      <c r="B48" s="49">
        <v>4370</v>
      </c>
      <c r="C48" s="53" t="s">
        <v>266</v>
      </c>
      <c r="D48" s="42"/>
      <c r="E48" s="43"/>
      <c r="F48" s="42"/>
      <c r="G48" s="43"/>
    </row>
    <row r="49" spans="1:7" s="45" customFormat="1" ht="12.75" customHeight="1" hidden="1">
      <c r="A49" s="46" t="s">
        <v>30</v>
      </c>
      <c r="B49" s="49">
        <v>4390</v>
      </c>
      <c r="C49" s="53" t="s">
        <v>267</v>
      </c>
      <c r="D49" s="42"/>
      <c r="E49" s="43"/>
      <c r="F49" s="42"/>
      <c r="G49" s="43"/>
    </row>
    <row r="50" spans="1:7" s="45" customFormat="1" ht="12.75" customHeight="1" hidden="1">
      <c r="A50" s="46" t="s">
        <v>30</v>
      </c>
      <c r="B50" s="49">
        <v>4400</v>
      </c>
      <c r="C50" s="53" t="s">
        <v>268</v>
      </c>
      <c r="D50" s="42"/>
      <c r="E50" s="43"/>
      <c r="F50" s="42"/>
      <c r="G50" s="43"/>
    </row>
    <row r="51" spans="1:7" s="36" customFormat="1" ht="12.75" customHeight="1" hidden="1">
      <c r="A51" s="46" t="s">
        <v>30</v>
      </c>
      <c r="B51" s="49">
        <v>4410</v>
      </c>
      <c r="C51" s="50" t="s">
        <v>6</v>
      </c>
      <c r="D51" s="51"/>
      <c r="E51" s="52"/>
      <c r="F51" s="51"/>
      <c r="G51" s="52"/>
    </row>
    <row r="52" spans="1:7" s="36" customFormat="1" ht="12.75" customHeight="1" hidden="1">
      <c r="A52" s="46" t="s">
        <v>30</v>
      </c>
      <c r="B52" s="49">
        <v>4420</v>
      </c>
      <c r="C52" s="50" t="s">
        <v>7</v>
      </c>
      <c r="D52" s="51"/>
      <c r="E52" s="52"/>
      <c r="F52" s="51"/>
      <c r="G52" s="52"/>
    </row>
    <row r="53" spans="1:7" s="45" customFormat="1" ht="12.75" customHeight="1" hidden="1">
      <c r="A53" s="46" t="s">
        <v>30</v>
      </c>
      <c r="B53" s="49">
        <v>4430</v>
      </c>
      <c r="C53" s="53" t="s">
        <v>8</v>
      </c>
      <c r="D53" s="42"/>
      <c r="E53" s="43"/>
      <c r="F53" s="42"/>
      <c r="G53" s="43"/>
    </row>
    <row r="54" spans="1:7" s="36" customFormat="1" ht="12.75" customHeight="1" hidden="1">
      <c r="A54" s="46" t="s">
        <v>30</v>
      </c>
      <c r="B54" s="49">
        <v>4440</v>
      </c>
      <c r="C54" s="50" t="s">
        <v>26</v>
      </c>
      <c r="D54" s="51"/>
      <c r="E54" s="52"/>
      <c r="F54" s="51"/>
      <c r="G54" s="52"/>
    </row>
    <row r="55" spans="1:7" s="36" customFormat="1" ht="12.75" customHeight="1" hidden="1">
      <c r="A55" s="46" t="s">
        <v>30</v>
      </c>
      <c r="B55" s="49">
        <v>4520</v>
      </c>
      <c r="C55" s="94" t="s">
        <v>306</v>
      </c>
      <c r="D55" s="51"/>
      <c r="E55" s="52"/>
      <c r="F55" s="51"/>
      <c r="G55" s="52"/>
    </row>
    <row r="56" spans="1:7" s="36" customFormat="1" ht="12.75" customHeight="1" hidden="1">
      <c r="A56" s="46" t="s">
        <v>30</v>
      </c>
      <c r="B56" s="49">
        <v>4580</v>
      </c>
      <c r="C56" s="50" t="s">
        <v>27</v>
      </c>
      <c r="D56" s="51"/>
      <c r="E56" s="52"/>
      <c r="F56" s="51"/>
      <c r="G56" s="52"/>
    </row>
    <row r="57" spans="1:7" s="36" customFormat="1" ht="12.75" customHeight="1" hidden="1">
      <c r="A57" s="46" t="s">
        <v>30</v>
      </c>
      <c r="B57" s="49">
        <v>4700</v>
      </c>
      <c r="C57" s="54" t="s">
        <v>269</v>
      </c>
      <c r="D57" s="51"/>
      <c r="E57" s="52"/>
      <c r="F57" s="51"/>
      <c r="G57" s="52"/>
    </row>
    <row r="58" spans="1:7" s="45" customFormat="1" ht="24.75" customHeight="1" hidden="1">
      <c r="A58" s="39" t="s">
        <v>30</v>
      </c>
      <c r="B58" s="64">
        <v>4740</v>
      </c>
      <c r="C58" s="55" t="s">
        <v>282</v>
      </c>
      <c r="D58" s="42"/>
      <c r="E58" s="43"/>
      <c r="F58" s="42"/>
      <c r="G58" s="43"/>
    </row>
    <row r="59" spans="1:7" s="45" customFormat="1" ht="12.75" customHeight="1" hidden="1">
      <c r="A59" s="46" t="s">
        <v>30</v>
      </c>
      <c r="B59" s="49">
        <v>4750</v>
      </c>
      <c r="C59" s="55" t="s">
        <v>270</v>
      </c>
      <c r="D59" s="42"/>
      <c r="E59" s="43"/>
      <c r="F59" s="42"/>
      <c r="G59" s="43"/>
    </row>
    <row r="60" spans="1:7" s="36" customFormat="1" ht="12.75" customHeight="1" hidden="1">
      <c r="A60" s="46" t="s">
        <v>30</v>
      </c>
      <c r="B60" s="49">
        <v>4810</v>
      </c>
      <c r="C60" s="50" t="s">
        <v>11</v>
      </c>
      <c r="D60" s="51"/>
      <c r="E60" s="52"/>
      <c r="F60" s="51"/>
      <c r="G60" s="52"/>
    </row>
    <row r="61" spans="1:7" s="36" customFormat="1" ht="12.75" customHeight="1" hidden="1">
      <c r="A61" s="46" t="s">
        <v>30</v>
      </c>
      <c r="B61" s="49">
        <v>6050</v>
      </c>
      <c r="C61" s="50" t="s">
        <v>28</v>
      </c>
      <c r="D61" s="51"/>
      <c r="E61" s="52"/>
      <c r="F61" s="51"/>
      <c r="G61" s="52"/>
    </row>
    <row r="62" spans="1:7" s="36" customFormat="1" ht="12.75" customHeight="1" hidden="1">
      <c r="A62" s="46" t="s">
        <v>30</v>
      </c>
      <c r="B62" s="49">
        <v>6058</v>
      </c>
      <c r="C62" s="50" t="s">
        <v>283</v>
      </c>
      <c r="D62" s="51"/>
      <c r="E62" s="52"/>
      <c r="F62" s="51"/>
      <c r="G62" s="52"/>
    </row>
    <row r="63" spans="1:7" s="36" customFormat="1" ht="12.75" customHeight="1" hidden="1">
      <c r="A63" s="46" t="s">
        <v>30</v>
      </c>
      <c r="B63" s="49">
        <v>6059</v>
      </c>
      <c r="C63" s="50" t="s">
        <v>28</v>
      </c>
      <c r="D63" s="51"/>
      <c r="E63" s="52"/>
      <c r="F63" s="51"/>
      <c r="G63" s="52"/>
    </row>
    <row r="64" spans="1:7" s="36" customFormat="1" ht="12.75" customHeight="1" hidden="1">
      <c r="A64" s="46" t="s">
        <v>30</v>
      </c>
      <c r="B64" s="49">
        <v>6060</v>
      </c>
      <c r="C64" s="50" t="s">
        <v>29</v>
      </c>
      <c r="D64" s="51"/>
      <c r="E64" s="52"/>
      <c r="F64" s="51"/>
      <c r="G64" s="52"/>
    </row>
    <row r="65" spans="1:7" s="36" customFormat="1" ht="12.75" customHeight="1" hidden="1">
      <c r="A65" s="46" t="s">
        <v>30</v>
      </c>
      <c r="B65" s="49">
        <v>6130</v>
      </c>
      <c r="C65" s="50" t="s">
        <v>284</v>
      </c>
      <c r="D65" s="51"/>
      <c r="E65" s="52"/>
      <c r="F65" s="51"/>
      <c r="G65" s="52"/>
    </row>
    <row r="66" spans="1:7" s="45" customFormat="1" ht="37.5" customHeight="1" hidden="1">
      <c r="A66" s="39" t="s">
        <v>30</v>
      </c>
      <c r="B66" s="40">
        <v>6210</v>
      </c>
      <c r="C66" s="41" t="s">
        <v>331</v>
      </c>
      <c r="D66" s="42"/>
      <c r="E66" s="43"/>
      <c r="F66" s="42"/>
      <c r="G66" s="43"/>
    </row>
    <row r="67" spans="1:7" s="45" customFormat="1" ht="37.5" customHeight="1" hidden="1">
      <c r="A67" s="39" t="s">
        <v>30</v>
      </c>
      <c r="B67" s="40">
        <v>6230</v>
      </c>
      <c r="C67" s="41" t="s">
        <v>307</v>
      </c>
      <c r="D67" s="42"/>
      <c r="E67" s="43"/>
      <c r="F67" s="42"/>
      <c r="G67" s="43"/>
    </row>
    <row r="68" spans="1:7" s="45" customFormat="1" ht="37.5" customHeight="1" hidden="1">
      <c r="A68" s="39" t="s">
        <v>30</v>
      </c>
      <c r="B68" s="40">
        <v>6300</v>
      </c>
      <c r="C68" s="41" t="s">
        <v>125</v>
      </c>
      <c r="D68" s="42"/>
      <c r="E68" s="43"/>
      <c r="F68" s="42"/>
      <c r="G68" s="43"/>
    </row>
    <row r="69" spans="1:7" s="45" customFormat="1" ht="37.5" customHeight="1" hidden="1">
      <c r="A69" s="39" t="s">
        <v>30</v>
      </c>
      <c r="B69" s="40">
        <v>6610</v>
      </c>
      <c r="C69" s="41" t="s">
        <v>285</v>
      </c>
      <c r="D69" s="42"/>
      <c r="E69" s="43"/>
      <c r="F69" s="42"/>
      <c r="G69" s="43"/>
    </row>
    <row r="70" spans="1:7" s="45" customFormat="1" ht="37.5" customHeight="1" hidden="1">
      <c r="A70" s="39" t="s">
        <v>30</v>
      </c>
      <c r="B70" s="40">
        <v>6620</v>
      </c>
      <c r="C70" s="41" t="s">
        <v>286</v>
      </c>
      <c r="D70" s="42"/>
      <c r="E70" s="43"/>
      <c r="F70" s="42"/>
      <c r="G70" s="43"/>
    </row>
    <row r="71" spans="1:7" s="45" customFormat="1" ht="37.5" customHeight="1" hidden="1">
      <c r="A71" s="39" t="s">
        <v>30</v>
      </c>
      <c r="B71" s="40">
        <v>6630</v>
      </c>
      <c r="C71" s="41" t="s">
        <v>287</v>
      </c>
      <c r="D71" s="42"/>
      <c r="E71" s="43"/>
      <c r="F71" s="42"/>
      <c r="G71" s="43"/>
    </row>
    <row r="72" spans="1:7" s="36" customFormat="1" ht="12.75" customHeight="1" hidden="1">
      <c r="A72" s="46" t="s">
        <v>30</v>
      </c>
      <c r="B72" s="49">
        <v>8550</v>
      </c>
      <c r="C72" s="50" t="s">
        <v>41</v>
      </c>
      <c r="D72" s="51"/>
      <c r="E72" s="52"/>
      <c r="F72" s="51"/>
      <c r="G72" s="52"/>
    </row>
    <row r="73" spans="1:7" s="60" customFormat="1" ht="15" customHeight="1">
      <c r="A73" s="56"/>
      <c r="B73" s="56"/>
      <c r="C73" s="57" t="s">
        <v>12</v>
      </c>
      <c r="D73" s="58">
        <f>SUM(D13:D72)</f>
        <v>1000</v>
      </c>
      <c r="E73" s="58">
        <f>SUM(E13:E72)</f>
        <v>0</v>
      </c>
      <c r="F73" s="58">
        <f>SUM(F13:F72)</f>
        <v>1000</v>
      </c>
      <c r="G73" s="58">
        <f>SUM(G13:G72)</f>
        <v>0</v>
      </c>
    </row>
    <row r="74" spans="1:7" ht="24" customHeight="1">
      <c r="A74" s="60"/>
      <c r="B74" s="60"/>
      <c r="C74" s="62" t="s">
        <v>105</v>
      </c>
      <c r="D74" s="72">
        <f>D73</f>
        <v>1000</v>
      </c>
      <c r="E74" s="72">
        <f>E73</f>
        <v>0</v>
      </c>
      <c r="F74" s="72">
        <f>F73</f>
        <v>1000</v>
      </c>
      <c r="G74" s="72">
        <f>G73</f>
        <v>0</v>
      </c>
    </row>
  </sheetData>
  <sheetProtection/>
  <mergeCells count="2">
    <mergeCell ref="D10:E10"/>
    <mergeCell ref="F10:G10"/>
  </mergeCells>
  <printOptions/>
  <pageMargins left="0.75" right="0.75" top="1" bottom="1" header="0.5" footer="0.5"/>
  <pageSetup horizontalDpi="360" verticalDpi="360" orientation="portrait" paperSize="9" scale="58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2:G73"/>
  <sheetViews>
    <sheetView view="pageBreakPreview" zoomScaleSheetLayoutView="100" zoomScalePageLayoutView="0" workbookViewId="0" topLeftCell="A2">
      <selection activeCell="C6" sqref="C6"/>
    </sheetView>
  </sheetViews>
  <sheetFormatPr defaultColWidth="9.00390625" defaultRowHeight="12.75"/>
  <cols>
    <col min="1" max="1" width="3.875" style="5" customWidth="1"/>
    <col min="2" max="2" width="5.25390625" style="5" customWidth="1"/>
    <col min="3" max="3" width="51.375" style="5" customWidth="1"/>
    <col min="4" max="4" width="11.125" style="5" customWidth="1"/>
    <col min="5" max="5" width="10.75390625" style="5" customWidth="1"/>
    <col min="6" max="6" width="11.125" style="5" hidden="1" customWidth="1"/>
    <col min="7" max="7" width="10.75390625" style="5" hidden="1" customWidth="1"/>
    <col min="8" max="8" width="3.375" style="5" customWidth="1"/>
    <col min="9" max="9" width="2.875" style="5" customWidth="1"/>
    <col min="10" max="10" width="3.875" style="5" customWidth="1"/>
    <col min="11" max="16384" width="9.125" style="5" customWidth="1"/>
  </cols>
  <sheetData>
    <row r="1" ht="12.75" hidden="1"/>
    <row r="2" ht="12.75">
      <c r="D2" s="73" t="str">
        <f>'010.01008'!D2</f>
        <v>Zał. Nr 2d</v>
      </c>
    </row>
    <row r="3" spans="1:3" ht="27.75" customHeight="1">
      <c r="A3" s="1" t="str">
        <f>'010.01008'!A3</f>
        <v>Plan wydatków budżetu na 2014 r.</v>
      </c>
      <c r="B3" s="1"/>
      <c r="C3" s="1"/>
    </row>
    <row r="4" spans="4:5" ht="12.75">
      <c r="D4" s="74" t="s">
        <v>135</v>
      </c>
      <c r="E4" s="96">
        <f>'921,92195'!E4+1</f>
        <v>63</v>
      </c>
    </row>
    <row r="5" spans="3:5" ht="11.25" customHeight="1" hidden="1">
      <c r="C5" s="4"/>
      <c r="E5" s="5" t="s">
        <v>16</v>
      </c>
    </row>
    <row r="7" spans="1:3" ht="12.75">
      <c r="A7" s="4" t="s">
        <v>0</v>
      </c>
      <c r="B7" s="4"/>
      <c r="C7" s="5" t="s">
        <v>100</v>
      </c>
    </row>
    <row r="9" spans="1:3" ht="12.75">
      <c r="A9" s="4" t="s">
        <v>1</v>
      </c>
      <c r="B9" s="4"/>
      <c r="C9" s="5" t="s">
        <v>101</v>
      </c>
    </row>
    <row r="10" spans="4:7" ht="12.75">
      <c r="D10" s="339" t="s">
        <v>15</v>
      </c>
      <c r="E10" s="339"/>
      <c r="F10" s="338" t="s">
        <v>332</v>
      </c>
      <c r="G10" s="338"/>
    </row>
    <row r="11" spans="4:7" ht="12.75">
      <c r="D11" s="18" t="s">
        <v>13</v>
      </c>
      <c r="E11" s="97" t="s">
        <v>14</v>
      </c>
      <c r="F11" s="36" t="s">
        <v>13</v>
      </c>
      <c r="G11" s="38" t="s">
        <v>14</v>
      </c>
    </row>
    <row r="13" spans="1:7" s="45" customFormat="1" ht="37.5" customHeight="1" hidden="1">
      <c r="A13" s="39" t="s">
        <v>30</v>
      </c>
      <c r="B13" s="40">
        <v>2310</v>
      </c>
      <c r="C13" s="41" t="s">
        <v>31</v>
      </c>
      <c r="D13" s="42"/>
      <c r="E13" s="43"/>
      <c r="F13" s="42"/>
      <c r="G13" s="43"/>
    </row>
    <row r="14" spans="1:7" s="45" customFormat="1" ht="37.5" customHeight="1" hidden="1">
      <c r="A14" s="39" t="s">
        <v>30</v>
      </c>
      <c r="B14" s="40">
        <v>2320</v>
      </c>
      <c r="C14" s="41" t="s">
        <v>278</v>
      </c>
      <c r="D14" s="42"/>
      <c r="E14" s="43"/>
      <c r="F14" s="42"/>
      <c r="G14" s="43"/>
    </row>
    <row r="15" spans="1:7" s="45" customFormat="1" ht="37.5" customHeight="1" hidden="1">
      <c r="A15" s="39" t="s">
        <v>30</v>
      </c>
      <c r="B15" s="40">
        <v>2330</v>
      </c>
      <c r="C15" s="41" t="s">
        <v>279</v>
      </c>
      <c r="D15" s="42"/>
      <c r="E15" s="43"/>
      <c r="F15" s="42"/>
      <c r="G15" s="43"/>
    </row>
    <row r="16" spans="1:7" s="45" customFormat="1" ht="12.75" customHeight="1" hidden="1">
      <c r="A16" s="46" t="s">
        <v>30</v>
      </c>
      <c r="B16" s="40">
        <v>2480</v>
      </c>
      <c r="C16" s="41" t="s">
        <v>124</v>
      </c>
      <c r="D16" s="42"/>
      <c r="E16" s="43"/>
      <c r="F16" s="42"/>
      <c r="G16" s="43"/>
    </row>
    <row r="17" spans="1:7" s="45" customFormat="1" ht="12.75" customHeight="1" hidden="1">
      <c r="A17" s="46" t="s">
        <v>30</v>
      </c>
      <c r="B17" s="40">
        <v>2560</v>
      </c>
      <c r="C17" s="41" t="s">
        <v>277</v>
      </c>
      <c r="D17" s="42"/>
      <c r="E17" s="43"/>
      <c r="F17" s="42"/>
      <c r="G17" s="43"/>
    </row>
    <row r="18" spans="1:7" s="45" customFormat="1" ht="12.75" customHeight="1" hidden="1">
      <c r="A18" s="46" t="s">
        <v>30</v>
      </c>
      <c r="B18" s="47">
        <v>2650</v>
      </c>
      <c r="C18" s="41" t="s">
        <v>35</v>
      </c>
      <c r="D18" s="42"/>
      <c r="E18" s="43"/>
      <c r="F18" s="42"/>
      <c r="G18" s="43"/>
    </row>
    <row r="19" spans="1:7" s="45" customFormat="1" ht="22.5" customHeight="1" hidden="1">
      <c r="A19" s="46" t="s">
        <v>30</v>
      </c>
      <c r="B19" s="40">
        <v>2710</v>
      </c>
      <c r="C19" s="41" t="s">
        <v>42</v>
      </c>
      <c r="D19" s="42"/>
      <c r="E19" s="43"/>
      <c r="F19" s="42"/>
      <c r="G19" s="43"/>
    </row>
    <row r="20" spans="1:7" s="45" customFormat="1" ht="25.5" customHeight="1" hidden="1">
      <c r="A20" s="39" t="s">
        <v>30</v>
      </c>
      <c r="B20" s="40">
        <v>2820</v>
      </c>
      <c r="C20" s="48" t="s">
        <v>280</v>
      </c>
      <c r="D20" s="42"/>
      <c r="E20" s="43"/>
      <c r="F20" s="42"/>
      <c r="G20" s="43"/>
    </row>
    <row r="21" spans="1:7" s="45" customFormat="1" ht="37.5" customHeight="1" hidden="1">
      <c r="A21" s="39" t="s">
        <v>30</v>
      </c>
      <c r="B21" s="40">
        <v>2830</v>
      </c>
      <c r="C21" s="48" t="s">
        <v>18</v>
      </c>
      <c r="D21" s="42"/>
      <c r="E21" s="43"/>
      <c r="F21" s="42"/>
      <c r="G21" s="43"/>
    </row>
    <row r="22" spans="1:7" s="45" customFormat="1" ht="12.75" customHeight="1" hidden="1">
      <c r="A22" s="46" t="s">
        <v>30</v>
      </c>
      <c r="B22" s="47">
        <v>2850</v>
      </c>
      <c r="C22" s="48" t="s">
        <v>33</v>
      </c>
      <c r="D22" s="42"/>
      <c r="E22" s="43"/>
      <c r="F22" s="42"/>
      <c r="G22" s="43"/>
    </row>
    <row r="23" spans="1:7" s="45" customFormat="1" ht="12.75" customHeight="1" hidden="1">
      <c r="A23" s="46" t="s">
        <v>30</v>
      </c>
      <c r="B23" s="47">
        <v>3000</v>
      </c>
      <c r="C23" s="48" t="s">
        <v>276</v>
      </c>
      <c r="D23" s="42"/>
      <c r="E23" s="43"/>
      <c r="F23" s="42"/>
      <c r="G23" s="43"/>
    </row>
    <row r="24" spans="1:7" s="36" customFormat="1" ht="12.75" customHeight="1" hidden="1">
      <c r="A24" s="46" t="s">
        <v>30</v>
      </c>
      <c r="B24" s="49">
        <v>3020</v>
      </c>
      <c r="C24" s="50" t="s">
        <v>38</v>
      </c>
      <c r="D24" s="51"/>
      <c r="E24" s="52"/>
      <c r="F24" s="51"/>
      <c r="G24" s="52"/>
    </row>
    <row r="25" spans="1:7" s="36" customFormat="1" ht="12.75" customHeight="1" hidden="1">
      <c r="A25" s="46" t="s">
        <v>30</v>
      </c>
      <c r="B25" s="49">
        <v>3030</v>
      </c>
      <c r="C25" s="50" t="s">
        <v>5</v>
      </c>
      <c r="D25" s="51"/>
      <c r="E25" s="52"/>
      <c r="F25" s="51"/>
      <c r="G25" s="52"/>
    </row>
    <row r="26" spans="1:7" s="36" customFormat="1" ht="12.75" customHeight="1" hidden="1">
      <c r="A26" s="46" t="s">
        <v>30</v>
      </c>
      <c r="B26" s="49">
        <v>3110</v>
      </c>
      <c r="C26" s="50" t="s">
        <v>4</v>
      </c>
      <c r="D26" s="51"/>
      <c r="E26" s="52"/>
      <c r="F26" s="51"/>
      <c r="G26" s="52"/>
    </row>
    <row r="27" spans="1:7" s="36" customFormat="1" ht="12.75" customHeight="1" hidden="1">
      <c r="A27" s="46" t="s">
        <v>30</v>
      </c>
      <c r="B27" s="49">
        <v>3240</v>
      </c>
      <c r="C27" s="50" t="s">
        <v>39</v>
      </c>
      <c r="D27" s="51"/>
      <c r="E27" s="52"/>
      <c r="F27" s="51"/>
      <c r="G27" s="52"/>
    </row>
    <row r="28" spans="1:7" s="36" customFormat="1" ht="12.75" customHeight="1" hidden="1">
      <c r="A28" s="46" t="s">
        <v>30</v>
      </c>
      <c r="B28" s="49">
        <v>3260</v>
      </c>
      <c r="C28" s="50" t="s">
        <v>305</v>
      </c>
      <c r="D28" s="51"/>
      <c r="E28" s="52"/>
      <c r="F28" s="51"/>
      <c r="G28" s="52"/>
    </row>
    <row r="29" spans="1:7" s="36" customFormat="1" ht="12.75" customHeight="1" hidden="1">
      <c r="A29" s="46" t="s">
        <v>30</v>
      </c>
      <c r="B29" s="49">
        <v>4010</v>
      </c>
      <c r="C29" s="50" t="s">
        <v>2</v>
      </c>
      <c r="D29" s="51"/>
      <c r="E29" s="52"/>
      <c r="F29" s="51"/>
      <c r="G29" s="52"/>
    </row>
    <row r="30" spans="1:7" s="36" customFormat="1" ht="12.75" customHeight="1" hidden="1">
      <c r="A30" s="46" t="s">
        <v>30</v>
      </c>
      <c r="B30" s="49">
        <v>4040</v>
      </c>
      <c r="C30" s="50" t="s">
        <v>3</v>
      </c>
      <c r="D30" s="51"/>
      <c r="E30" s="52"/>
      <c r="F30" s="51"/>
      <c r="G30" s="52"/>
    </row>
    <row r="31" spans="1:7" s="36" customFormat="1" ht="12.75" customHeight="1" hidden="1">
      <c r="A31" s="46" t="s">
        <v>30</v>
      </c>
      <c r="B31" s="49">
        <v>4110</v>
      </c>
      <c r="C31" s="50" t="s">
        <v>9</v>
      </c>
      <c r="D31" s="51"/>
      <c r="E31" s="52"/>
      <c r="F31" s="51"/>
      <c r="G31" s="52"/>
    </row>
    <row r="32" spans="1:7" s="36" customFormat="1" ht="12.75" customHeight="1" hidden="1">
      <c r="A32" s="46" t="s">
        <v>30</v>
      </c>
      <c r="B32" s="49">
        <v>4120</v>
      </c>
      <c r="C32" s="50" t="s">
        <v>10</v>
      </c>
      <c r="D32" s="51"/>
      <c r="E32" s="52"/>
      <c r="F32" s="51"/>
      <c r="G32" s="52"/>
    </row>
    <row r="33" spans="1:7" s="36" customFormat="1" ht="12.75" customHeight="1" hidden="1">
      <c r="A33" s="46" t="s">
        <v>30</v>
      </c>
      <c r="B33" s="49">
        <v>4130</v>
      </c>
      <c r="C33" s="50" t="s">
        <v>19</v>
      </c>
      <c r="D33" s="51"/>
      <c r="E33" s="52"/>
      <c r="F33" s="51"/>
      <c r="G33" s="52"/>
    </row>
    <row r="34" spans="1:7" s="36" customFormat="1" ht="12.75" customHeight="1" hidden="1">
      <c r="A34" s="46" t="s">
        <v>30</v>
      </c>
      <c r="B34" s="49">
        <v>4140</v>
      </c>
      <c r="C34" s="50" t="s">
        <v>32</v>
      </c>
      <c r="D34" s="51"/>
      <c r="E34" s="52"/>
      <c r="F34" s="51"/>
      <c r="G34" s="52"/>
    </row>
    <row r="35" spans="1:7" s="36" customFormat="1" ht="12.75" customHeight="1" hidden="1">
      <c r="A35" s="46" t="s">
        <v>30</v>
      </c>
      <c r="B35" s="49">
        <v>4170</v>
      </c>
      <c r="C35" s="50" t="s">
        <v>36</v>
      </c>
      <c r="D35" s="51"/>
      <c r="E35" s="52"/>
      <c r="F35" s="51"/>
      <c r="G35" s="52"/>
    </row>
    <row r="36" spans="1:7" s="36" customFormat="1" ht="12.75" customHeight="1">
      <c r="A36" s="46" t="s">
        <v>30</v>
      </c>
      <c r="B36" s="49">
        <v>4210</v>
      </c>
      <c r="C36" s="50" t="s">
        <v>20</v>
      </c>
      <c r="D36" s="51">
        <v>9000</v>
      </c>
      <c r="E36" s="52"/>
      <c r="F36" s="51"/>
      <c r="G36" s="52"/>
    </row>
    <row r="37" spans="1:7" s="36" customFormat="1" ht="12.75" customHeight="1" hidden="1">
      <c r="A37" s="46" t="s">
        <v>30</v>
      </c>
      <c r="B37" s="49">
        <v>4220</v>
      </c>
      <c r="C37" s="50" t="s">
        <v>21</v>
      </c>
      <c r="D37" s="51"/>
      <c r="E37" s="52"/>
      <c r="F37" s="51"/>
      <c r="G37" s="52"/>
    </row>
    <row r="38" spans="1:7" s="36" customFormat="1" ht="12.75" customHeight="1" hidden="1">
      <c r="A38" s="46" t="s">
        <v>30</v>
      </c>
      <c r="B38" s="49">
        <v>4240</v>
      </c>
      <c r="C38" s="50" t="s">
        <v>22</v>
      </c>
      <c r="D38" s="51"/>
      <c r="E38" s="52"/>
      <c r="F38" s="51"/>
      <c r="G38" s="52"/>
    </row>
    <row r="39" spans="1:7" s="36" customFormat="1" ht="12.75" customHeight="1">
      <c r="A39" s="46" t="s">
        <v>30</v>
      </c>
      <c r="B39" s="49">
        <v>4260</v>
      </c>
      <c r="C39" s="50" t="s">
        <v>23</v>
      </c>
      <c r="D39" s="51">
        <v>2500</v>
      </c>
      <c r="E39" s="52"/>
      <c r="F39" s="51">
        <v>6000</v>
      </c>
      <c r="G39" s="52"/>
    </row>
    <row r="40" spans="1:7" s="36" customFormat="1" ht="12.75" customHeight="1" hidden="1">
      <c r="A40" s="46" t="s">
        <v>30</v>
      </c>
      <c r="B40" s="49">
        <v>4270</v>
      </c>
      <c r="C40" s="50" t="s">
        <v>24</v>
      </c>
      <c r="D40" s="51"/>
      <c r="E40" s="52"/>
      <c r="F40" s="51"/>
      <c r="G40" s="52"/>
    </row>
    <row r="41" spans="1:7" s="36" customFormat="1" ht="12.75" customHeight="1" hidden="1">
      <c r="A41" s="46" t="s">
        <v>30</v>
      </c>
      <c r="B41" s="49">
        <v>4280</v>
      </c>
      <c r="C41" s="50" t="s">
        <v>281</v>
      </c>
      <c r="D41" s="51"/>
      <c r="E41" s="52"/>
      <c r="F41" s="51"/>
      <c r="G41" s="52"/>
    </row>
    <row r="42" spans="1:7" s="45" customFormat="1" ht="12.75" customHeight="1">
      <c r="A42" s="46" t="s">
        <v>30</v>
      </c>
      <c r="B42" s="49">
        <v>4300</v>
      </c>
      <c r="C42" s="53" t="s">
        <v>25</v>
      </c>
      <c r="D42" s="42">
        <v>190000</v>
      </c>
      <c r="E42" s="43"/>
      <c r="F42" s="42">
        <v>110000</v>
      </c>
      <c r="G42" s="43"/>
    </row>
    <row r="43" spans="1:7" s="45" customFormat="1" ht="12.75" customHeight="1" hidden="1">
      <c r="A43" s="46" t="s">
        <v>30</v>
      </c>
      <c r="B43" s="49">
        <v>4308</v>
      </c>
      <c r="C43" s="53" t="s">
        <v>25</v>
      </c>
      <c r="D43" s="42"/>
      <c r="E43" s="43"/>
      <c r="F43" s="42"/>
      <c r="G43" s="43"/>
    </row>
    <row r="44" spans="1:7" s="45" customFormat="1" ht="12.75" customHeight="1" hidden="1">
      <c r="A44" s="46" t="s">
        <v>30</v>
      </c>
      <c r="B44" s="49">
        <v>4309</v>
      </c>
      <c r="C44" s="53" t="s">
        <v>25</v>
      </c>
      <c r="D44" s="42"/>
      <c r="E44" s="43"/>
      <c r="F44" s="42"/>
      <c r="G44" s="43"/>
    </row>
    <row r="45" spans="1:7" s="45" customFormat="1" ht="12.75" customHeight="1" hidden="1">
      <c r="A45" s="46" t="s">
        <v>30</v>
      </c>
      <c r="B45" s="49">
        <v>4330</v>
      </c>
      <c r="C45" s="53" t="s">
        <v>37</v>
      </c>
      <c r="D45" s="42"/>
      <c r="E45" s="43"/>
      <c r="F45" s="42"/>
      <c r="G45" s="43"/>
    </row>
    <row r="46" spans="1:7" s="45" customFormat="1" ht="12.75" customHeight="1" hidden="1">
      <c r="A46" s="46" t="s">
        <v>30</v>
      </c>
      <c r="B46" s="49">
        <v>4350</v>
      </c>
      <c r="C46" s="53" t="s">
        <v>40</v>
      </c>
      <c r="D46" s="42"/>
      <c r="E46" s="43"/>
      <c r="F46" s="42"/>
      <c r="G46" s="43"/>
    </row>
    <row r="47" spans="1:7" s="45" customFormat="1" ht="12.75" customHeight="1" hidden="1">
      <c r="A47" s="46" t="s">
        <v>30</v>
      </c>
      <c r="B47" s="49">
        <v>4360</v>
      </c>
      <c r="C47" s="53" t="s">
        <v>265</v>
      </c>
      <c r="D47" s="42"/>
      <c r="E47" s="43"/>
      <c r="F47" s="42"/>
      <c r="G47" s="43"/>
    </row>
    <row r="48" spans="1:7" s="45" customFormat="1" ht="12.75" customHeight="1" hidden="1">
      <c r="A48" s="46" t="s">
        <v>30</v>
      </c>
      <c r="B48" s="49">
        <v>4370</v>
      </c>
      <c r="C48" s="53" t="s">
        <v>266</v>
      </c>
      <c r="D48" s="42"/>
      <c r="E48" s="43"/>
      <c r="F48" s="42"/>
      <c r="G48" s="43"/>
    </row>
    <row r="49" spans="1:7" s="45" customFormat="1" ht="12.75" customHeight="1" hidden="1">
      <c r="A49" s="46" t="s">
        <v>30</v>
      </c>
      <c r="B49" s="49">
        <v>4390</v>
      </c>
      <c r="C49" s="53" t="s">
        <v>267</v>
      </c>
      <c r="D49" s="42"/>
      <c r="E49" s="43"/>
      <c r="F49" s="42"/>
      <c r="G49" s="43"/>
    </row>
    <row r="50" spans="1:7" s="45" customFormat="1" ht="12.75" customHeight="1" hidden="1">
      <c r="A50" s="46" t="s">
        <v>30</v>
      </c>
      <c r="B50" s="49">
        <v>4400</v>
      </c>
      <c r="C50" s="53" t="s">
        <v>268</v>
      </c>
      <c r="D50" s="42"/>
      <c r="E50" s="43"/>
      <c r="F50" s="42"/>
      <c r="G50" s="43"/>
    </row>
    <row r="51" spans="1:7" s="36" customFormat="1" ht="12.75" customHeight="1" hidden="1">
      <c r="A51" s="46" t="s">
        <v>30</v>
      </c>
      <c r="B51" s="49">
        <v>4410</v>
      </c>
      <c r="C51" s="50" t="s">
        <v>6</v>
      </c>
      <c r="D51" s="51"/>
      <c r="E51" s="52"/>
      <c r="F51" s="51"/>
      <c r="G51" s="52"/>
    </row>
    <row r="52" spans="1:7" s="36" customFormat="1" ht="12.75" customHeight="1" hidden="1">
      <c r="A52" s="46" t="s">
        <v>30</v>
      </c>
      <c r="B52" s="49">
        <v>4420</v>
      </c>
      <c r="C52" s="50" t="s">
        <v>7</v>
      </c>
      <c r="D52" s="51"/>
      <c r="E52" s="52"/>
      <c r="F52" s="51"/>
      <c r="G52" s="52"/>
    </row>
    <row r="53" spans="1:7" s="45" customFormat="1" ht="12.75" customHeight="1" hidden="1">
      <c r="A53" s="46" t="s">
        <v>30</v>
      </c>
      <c r="B53" s="49">
        <v>4430</v>
      </c>
      <c r="C53" s="53" t="s">
        <v>8</v>
      </c>
      <c r="D53" s="42"/>
      <c r="E53" s="43"/>
      <c r="F53" s="42"/>
      <c r="G53" s="43"/>
    </row>
    <row r="54" spans="1:7" s="36" customFormat="1" ht="12.75" customHeight="1" hidden="1">
      <c r="A54" s="46" t="s">
        <v>30</v>
      </c>
      <c r="B54" s="49">
        <v>4440</v>
      </c>
      <c r="C54" s="50" t="s">
        <v>26</v>
      </c>
      <c r="D54" s="51"/>
      <c r="E54" s="52"/>
      <c r="F54" s="51"/>
      <c r="G54" s="52"/>
    </row>
    <row r="55" spans="1:7" s="36" customFormat="1" ht="12.75" customHeight="1" hidden="1">
      <c r="A55" s="46" t="s">
        <v>30</v>
      </c>
      <c r="B55" s="49">
        <v>4520</v>
      </c>
      <c r="C55" s="94" t="s">
        <v>306</v>
      </c>
      <c r="D55" s="51"/>
      <c r="E55" s="52"/>
      <c r="F55" s="51"/>
      <c r="G55" s="52"/>
    </row>
    <row r="56" spans="1:7" s="36" customFormat="1" ht="12.75" customHeight="1" hidden="1">
      <c r="A56" s="46" t="s">
        <v>30</v>
      </c>
      <c r="B56" s="49">
        <v>4580</v>
      </c>
      <c r="C56" s="50" t="s">
        <v>27</v>
      </c>
      <c r="D56" s="51"/>
      <c r="E56" s="52"/>
      <c r="F56" s="51"/>
      <c r="G56" s="52"/>
    </row>
    <row r="57" spans="1:7" s="36" customFormat="1" ht="12.75" customHeight="1" hidden="1">
      <c r="A57" s="46" t="s">
        <v>30</v>
      </c>
      <c r="B57" s="49">
        <v>4700</v>
      </c>
      <c r="C57" s="54" t="s">
        <v>269</v>
      </c>
      <c r="D57" s="51"/>
      <c r="E57" s="52"/>
      <c r="F57" s="51"/>
      <c r="G57" s="52"/>
    </row>
    <row r="58" spans="1:7" s="45" customFormat="1" ht="24.75" customHeight="1" hidden="1">
      <c r="A58" s="39" t="s">
        <v>30</v>
      </c>
      <c r="B58" s="64">
        <v>4740</v>
      </c>
      <c r="C58" s="55" t="s">
        <v>282</v>
      </c>
      <c r="D58" s="42"/>
      <c r="E58" s="43"/>
      <c r="F58" s="42"/>
      <c r="G58" s="43"/>
    </row>
    <row r="59" spans="1:7" s="45" customFormat="1" ht="12.75" customHeight="1" hidden="1">
      <c r="A59" s="46" t="s">
        <v>30</v>
      </c>
      <c r="B59" s="49">
        <v>4750</v>
      </c>
      <c r="C59" s="55" t="s">
        <v>270</v>
      </c>
      <c r="D59" s="42"/>
      <c r="E59" s="43"/>
      <c r="F59" s="42"/>
      <c r="G59" s="43"/>
    </row>
    <row r="60" spans="1:7" s="36" customFormat="1" ht="12.75" customHeight="1" hidden="1">
      <c r="A60" s="46" t="s">
        <v>30</v>
      </c>
      <c r="B60" s="49">
        <v>4810</v>
      </c>
      <c r="C60" s="50" t="s">
        <v>11</v>
      </c>
      <c r="D60" s="51"/>
      <c r="E60" s="52"/>
      <c r="F60" s="51"/>
      <c r="G60" s="52"/>
    </row>
    <row r="61" spans="1:7" s="36" customFormat="1" ht="12.75" customHeight="1">
      <c r="A61" s="46" t="s">
        <v>30</v>
      </c>
      <c r="B61" s="49">
        <v>6050</v>
      </c>
      <c r="C61" s="50" t="s">
        <v>28</v>
      </c>
      <c r="D61" s="51">
        <v>559500</v>
      </c>
      <c r="E61" s="52"/>
      <c r="F61" s="51">
        <v>495600</v>
      </c>
      <c r="G61" s="52"/>
    </row>
    <row r="62" spans="1:7" s="36" customFormat="1" ht="12.75" customHeight="1" hidden="1">
      <c r="A62" s="46" t="s">
        <v>30</v>
      </c>
      <c r="B62" s="49">
        <v>6058</v>
      </c>
      <c r="C62" s="50" t="s">
        <v>283</v>
      </c>
      <c r="D62" s="51"/>
      <c r="E62" s="52"/>
      <c r="F62" s="51">
        <v>210120</v>
      </c>
      <c r="G62" s="52"/>
    </row>
    <row r="63" spans="1:7" s="36" customFormat="1" ht="12.75" customHeight="1" hidden="1">
      <c r="A63" s="46" t="s">
        <v>30</v>
      </c>
      <c r="B63" s="49">
        <v>6059</v>
      </c>
      <c r="C63" s="50" t="s">
        <v>28</v>
      </c>
      <c r="D63" s="51"/>
      <c r="E63" s="52"/>
      <c r="F63" s="51"/>
      <c r="G63" s="52"/>
    </row>
    <row r="64" spans="1:7" s="36" customFormat="1" ht="12.75" customHeight="1">
      <c r="A64" s="46" t="s">
        <v>30</v>
      </c>
      <c r="B64" s="49">
        <v>6060</v>
      </c>
      <c r="C64" s="50" t="s">
        <v>29</v>
      </c>
      <c r="D64" s="51">
        <v>10000</v>
      </c>
      <c r="E64" s="52"/>
      <c r="F64" s="51"/>
      <c r="G64" s="52"/>
    </row>
    <row r="65" spans="1:7" s="36" customFormat="1" ht="12.75" customHeight="1" hidden="1">
      <c r="A65" s="46" t="s">
        <v>30</v>
      </c>
      <c r="B65" s="49">
        <v>6130</v>
      </c>
      <c r="C65" s="50" t="s">
        <v>284</v>
      </c>
      <c r="D65" s="51"/>
      <c r="E65" s="52"/>
      <c r="F65" s="51"/>
      <c r="G65" s="52"/>
    </row>
    <row r="66" spans="1:7" s="45" customFormat="1" ht="37.5" customHeight="1" hidden="1">
      <c r="A66" s="39" t="s">
        <v>30</v>
      </c>
      <c r="B66" s="40">
        <v>6210</v>
      </c>
      <c r="C66" s="41" t="s">
        <v>331</v>
      </c>
      <c r="D66" s="42"/>
      <c r="E66" s="43"/>
      <c r="F66" s="42"/>
      <c r="G66" s="43"/>
    </row>
    <row r="67" spans="1:7" s="45" customFormat="1" ht="37.5" customHeight="1" hidden="1">
      <c r="A67" s="39" t="s">
        <v>30</v>
      </c>
      <c r="B67" s="40">
        <v>6230</v>
      </c>
      <c r="C67" s="41" t="s">
        <v>307</v>
      </c>
      <c r="D67" s="42"/>
      <c r="E67" s="43"/>
      <c r="F67" s="42"/>
      <c r="G67" s="43"/>
    </row>
    <row r="68" spans="1:7" s="45" customFormat="1" ht="37.5" customHeight="1" hidden="1">
      <c r="A68" s="39" t="s">
        <v>30</v>
      </c>
      <c r="B68" s="40">
        <v>6300</v>
      </c>
      <c r="C68" s="41" t="s">
        <v>125</v>
      </c>
      <c r="D68" s="42"/>
      <c r="E68" s="43"/>
      <c r="F68" s="42"/>
      <c r="G68" s="43"/>
    </row>
    <row r="69" spans="1:7" s="45" customFormat="1" ht="37.5" customHeight="1" hidden="1">
      <c r="A69" s="39" t="s">
        <v>30</v>
      </c>
      <c r="B69" s="40">
        <v>6610</v>
      </c>
      <c r="C69" s="41" t="s">
        <v>285</v>
      </c>
      <c r="D69" s="42"/>
      <c r="E69" s="43"/>
      <c r="F69" s="42"/>
      <c r="G69" s="43"/>
    </row>
    <row r="70" spans="1:7" s="45" customFormat="1" ht="37.5" customHeight="1" hidden="1">
      <c r="A70" s="39" t="s">
        <v>30</v>
      </c>
      <c r="B70" s="40">
        <v>6620</v>
      </c>
      <c r="C70" s="41" t="s">
        <v>286</v>
      </c>
      <c r="D70" s="42"/>
      <c r="E70" s="43"/>
      <c r="F70" s="42"/>
      <c r="G70" s="43"/>
    </row>
    <row r="71" spans="1:7" s="45" customFormat="1" ht="37.5" customHeight="1" hidden="1">
      <c r="A71" s="39" t="s">
        <v>30</v>
      </c>
      <c r="B71" s="40">
        <v>6630</v>
      </c>
      <c r="C71" s="41" t="s">
        <v>287</v>
      </c>
      <c r="D71" s="42"/>
      <c r="E71" s="43"/>
      <c r="F71" s="42"/>
      <c r="G71" s="43"/>
    </row>
    <row r="72" spans="1:7" s="36" customFormat="1" ht="12.75" customHeight="1" hidden="1">
      <c r="A72" s="46" t="s">
        <v>30</v>
      </c>
      <c r="B72" s="49">
        <v>8550</v>
      </c>
      <c r="C72" s="50" t="s">
        <v>41</v>
      </c>
      <c r="D72" s="51"/>
      <c r="E72" s="52"/>
      <c r="F72" s="51"/>
      <c r="G72" s="52"/>
    </row>
    <row r="73" spans="1:7" s="60" customFormat="1" ht="15" customHeight="1">
      <c r="A73" s="56"/>
      <c r="B73" s="56"/>
      <c r="C73" s="57" t="s">
        <v>12</v>
      </c>
      <c r="D73" s="58">
        <f>SUM(D13:D72)</f>
        <v>771000</v>
      </c>
      <c r="E73" s="58">
        <f>SUM(E13:E72)</f>
        <v>0</v>
      </c>
      <c r="F73" s="58">
        <f>SUM(F13:F72)</f>
        <v>821720</v>
      </c>
      <c r="G73" s="58">
        <f>SUM(G13:G72)</f>
        <v>0</v>
      </c>
    </row>
  </sheetData>
  <sheetProtection/>
  <mergeCells count="2">
    <mergeCell ref="D10:E10"/>
    <mergeCell ref="F10:G10"/>
  </mergeCells>
  <printOptions/>
  <pageMargins left="0.75" right="0.75" top="1" bottom="1" header="0.5" footer="0.5"/>
  <pageSetup horizontalDpi="360" verticalDpi="360" orientation="portrait" paperSize="9" scale="5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2:G73"/>
  <sheetViews>
    <sheetView view="pageBreakPreview" zoomScaleSheetLayoutView="100" zoomScalePageLayoutView="0" workbookViewId="0" topLeftCell="A2">
      <selection activeCell="C6" sqref="C6"/>
    </sheetView>
  </sheetViews>
  <sheetFormatPr defaultColWidth="9.00390625" defaultRowHeight="12.75"/>
  <cols>
    <col min="1" max="1" width="3.875" style="60" customWidth="1"/>
    <col min="2" max="2" width="5.25390625" style="60" customWidth="1"/>
    <col min="3" max="3" width="51.375" style="60" customWidth="1"/>
    <col min="4" max="4" width="11.125" style="60" customWidth="1"/>
    <col min="5" max="5" width="10.75390625" style="60" customWidth="1"/>
    <col min="6" max="6" width="11.125" style="60" hidden="1" customWidth="1"/>
    <col min="7" max="7" width="10.75390625" style="60" hidden="1" customWidth="1"/>
    <col min="8" max="8" width="3.375" style="60" customWidth="1"/>
    <col min="9" max="9" width="2.875" style="60" customWidth="1"/>
    <col min="10" max="10" width="3.875" style="60" customWidth="1"/>
    <col min="11" max="16384" width="9.125" style="60" customWidth="1"/>
  </cols>
  <sheetData>
    <row r="1" s="26" customFormat="1" ht="12.75" hidden="1"/>
    <row r="2" s="26" customFormat="1" ht="12.75">
      <c r="D2" s="34" t="str">
        <f>'010.01008'!D2</f>
        <v>Zał. Nr 2d</v>
      </c>
    </row>
    <row r="3" spans="1:3" s="36" customFormat="1" ht="27.75" customHeight="1">
      <c r="A3" s="35" t="str">
        <f>'010.01008'!A3</f>
        <v>Plan wydatków budżetu na 2014 r.</v>
      </c>
      <c r="B3" s="35"/>
      <c r="C3" s="35"/>
    </row>
    <row r="4" spans="4:5" s="36" customFormat="1" ht="12.75">
      <c r="D4" s="37" t="s">
        <v>135</v>
      </c>
      <c r="E4" s="36">
        <f>'926,92601'!E4+1</f>
        <v>64</v>
      </c>
    </row>
    <row r="5" spans="3:5" s="36" customFormat="1" ht="11.25" customHeight="1" hidden="1">
      <c r="C5" s="18"/>
      <c r="E5" s="36" t="s">
        <v>16</v>
      </c>
    </row>
    <row r="7" spans="1:3" s="36" customFormat="1" ht="12.75">
      <c r="A7" s="18" t="s">
        <v>0</v>
      </c>
      <c r="B7" s="18"/>
      <c r="C7" s="36" t="s">
        <v>100</v>
      </c>
    </row>
    <row r="9" spans="1:3" s="36" customFormat="1" ht="12.75">
      <c r="A9" s="18" t="s">
        <v>1</v>
      </c>
      <c r="B9" s="18"/>
      <c r="C9" s="36" t="s">
        <v>102</v>
      </c>
    </row>
    <row r="10" spans="4:7" s="36" customFormat="1" ht="12.75">
      <c r="D10" s="339" t="s">
        <v>15</v>
      </c>
      <c r="E10" s="339"/>
      <c r="F10" s="338" t="s">
        <v>332</v>
      </c>
      <c r="G10" s="338"/>
    </row>
    <row r="11" spans="4:7" s="36" customFormat="1" ht="12.75">
      <c r="D11" s="18" t="s">
        <v>13</v>
      </c>
      <c r="E11" s="97" t="s">
        <v>14</v>
      </c>
      <c r="F11" s="36" t="s">
        <v>13</v>
      </c>
      <c r="G11" s="38" t="s">
        <v>14</v>
      </c>
    </row>
    <row r="13" spans="1:7" s="45" customFormat="1" ht="37.5" customHeight="1" hidden="1">
      <c r="A13" s="39" t="s">
        <v>30</v>
      </c>
      <c r="B13" s="40">
        <v>2310</v>
      </c>
      <c r="C13" s="41" t="s">
        <v>31</v>
      </c>
      <c r="D13" s="42"/>
      <c r="E13" s="43"/>
      <c r="F13" s="42"/>
      <c r="G13" s="43"/>
    </row>
    <row r="14" spans="1:7" s="45" customFormat="1" ht="37.5" customHeight="1" hidden="1">
      <c r="A14" s="39" t="s">
        <v>30</v>
      </c>
      <c r="B14" s="40">
        <v>2320</v>
      </c>
      <c r="C14" s="41" t="s">
        <v>278</v>
      </c>
      <c r="D14" s="42"/>
      <c r="E14" s="43"/>
      <c r="F14" s="42"/>
      <c r="G14" s="43"/>
    </row>
    <row r="15" spans="1:7" s="45" customFormat="1" ht="37.5" customHeight="1" hidden="1">
      <c r="A15" s="39" t="s">
        <v>30</v>
      </c>
      <c r="B15" s="40">
        <v>2330</v>
      </c>
      <c r="C15" s="41" t="s">
        <v>279</v>
      </c>
      <c r="D15" s="42"/>
      <c r="E15" s="43"/>
      <c r="F15" s="42"/>
      <c r="G15" s="43"/>
    </row>
    <row r="16" spans="1:7" s="45" customFormat="1" ht="12.75" customHeight="1" hidden="1">
      <c r="A16" s="46" t="s">
        <v>30</v>
      </c>
      <c r="B16" s="40">
        <v>2480</v>
      </c>
      <c r="C16" s="41" t="s">
        <v>124</v>
      </c>
      <c r="D16" s="42"/>
      <c r="E16" s="43"/>
      <c r="F16" s="42"/>
      <c r="G16" s="43"/>
    </row>
    <row r="17" spans="1:7" s="45" customFormat="1" ht="12.75" customHeight="1" hidden="1">
      <c r="A17" s="46" t="s">
        <v>30</v>
      </c>
      <c r="B17" s="40">
        <v>2560</v>
      </c>
      <c r="C17" s="41" t="s">
        <v>277</v>
      </c>
      <c r="D17" s="42"/>
      <c r="E17" s="43"/>
      <c r="F17" s="42"/>
      <c r="G17" s="43"/>
    </row>
    <row r="18" spans="1:7" s="45" customFormat="1" ht="12.75" customHeight="1" hidden="1">
      <c r="A18" s="46" t="s">
        <v>30</v>
      </c>
      <c r="B18" s="47">
        <v>2650</v>
      </c>
      <c r="C18" s="41" t="s">
        <v>35</v>
      </c>
      <c r="D18" s="42"/>
      <c r="E18" s="43"/>
      <c r="F18" s="42"/>
      <c r="G18" s="43"/>
    </row>
    <row r="19" spans="1:7" s="45" customFormat="1" ht="22.5" customHeight="1" hidden="1">
      <c r="A19" s="46" t="s">
        <v>30</v>
      </c>
      <c r="B19" s="40">
        <v>2710</v>
      </c>
      <c r="C19" s="41" t="s">
        <v>42</v>
      </c>
      <c r="D19" s="42"/>
      <c r="E19" s="43"/>
      <c r="F19" s="42"/>
      <c r="G19" s="43"/>
    </row>
    <row r="20" spans="1:7" s="45" customFormat="1" ht="25.5" customHeight="1" hidden="1">
      <c r="A20" s="39" t="s">
        <v>30</v>
      </c>
      <c r="B20" s="40">
        <v>2820</v>
      </c>
      <c r="C20" s="48" t="s">
        <v>280</v>
      </c>
      <c r="D20" s="42"/>
      <c r="E20" s="43"/>
      <c r="F20" s="42"/>
      <c r="G20" s="43"/>
    </row>
    <row r="21" spans="1:7" s="45" customFormat="1" ht="37.5" customHeight="1">
      <c r="A21" s="39" t="s">
        <v>30</v>
      </c>
      <c r="B21" s="40">
        <v>2830</v>
      </c>
      <c r="C21" s="48" t="s">
        <v>18</v>
      </c>
      <c r="D21" s="42">
        <v>180000</v>
      </c>
      <c r="E21" s="43"/>
      <c r="F21" s="42">
        <v>124000</v>
      </c>
      <c r="G21" s="43"/>
    </row>
    <row r="22" spans="1:7" s="45" customFormat="1" ht="12.75" customHeight="1" hidden="1">
      <c r="A22" s="46" t="s">
        <v>30</v>
      </c>
      <c r="B22" s="47">
        <v>2850</v>
      </c>
      <c r="C22" s="48" t="s">
        <v>33</v>
      </c>
      <c r="D22" s="42"/>
      <c r="E22" s="43"/>
      <c r="F22" s="42"/>
      <c r="G22" s="43"/>
    </row>
    <row r="23" spans="1:7" s="45" customFormat="1" ht="12.75" customHeight="1" hidden="1">
      <c r="A23" s="46" t="s">
        <v>30</v>
      </c>
      <c r="B23" s="47">
        <v>3000</v>
      </c>
      <c r="C23" s="48" t="s">
        <v>276</v>
      </c>
      <c r="D23" s="42"/>
      <c r="E23" s="43"/>
      <c r="F23" s="42"/>
      <c r="G23" s="43"/>
    </row>
    <row r="24" spans="1:7" s="36" customFormat="1" ht="12.75" customHeight="1" hidden="1">
      <c r="A24" s="46" t="s">
        <v>30</v>
      </c>
      <c r="B24" s="49">
        <v>3020</v>
      </c>
      <c r="C24" s="50" t="s">
        <v>38</v>
      </c>
      <c r="D24" s="51"/>
      <c r="E24" s="52"/>
      <c r="F24" s="51"/>
      <c r="G24" s="52"/>
    </row>
    <row r="25" spans="1:7" s="36" customFormat="1" ht="12.75" customHeight="1" hidden="1">
      <c r="A25" s="46" t="s">
        <v>30</v>
      </c>
      <c r="B25" s="49">
        <v>3030</v>
      </c>
      <c r="C25" s="50" t="s">
        <v>5</v>
      </c>
      <c r="D25" s="51"/>
      <c r="E25" s="52"/>
      <c r="F25" s="51"/>
      <c r="G25" s="52"/>
    </row>
    <row r="26" spans="1:7" s="36" customFormat="1" ht="12.75" customHeight="1" hidden="1">
      <c r="A26" s="46" t="s">
        <v>30</v>
      </c>
      <c r="B26" s="49">
        <v>3110</v>
      </c>
      <c r="C26" s="50" t="s">
        <v>4</v>
      </c>
      <c r="D26" s="51"/>
      <c r="E26" s="52"/>
      <c r="F26" s="51"/>
      <c r="G26" s="52"/>
    </row>
    <row r="27" spans="1:7" s="36" customFormat="1" ht="12.75" customHeight="1" hidden="1">
      <c r="A27" s="46" t="s">
        <v>30</v>
      </c>
      <c r="B27" s="49">
        <v>3240</v>
      </c>
      <c r="C27" s="50" t="s">
        <v>39</v>
      </c>
      <c r="D27" s="51"/>
      <c r="E27" s="52"/>
      <c r="F27" s="51"/>
      <c r="G27" s="52"/>
    </row>
    <row r="28" spans="1:7" s="36" customFormat="1" ht="12.75" customHeight="1" hidden="1">
      <c r="A28" s="46" t="s">
        <v>30</v>
      </c>
      <c r="B28" s="49">
        <v>3260</v>
      </c>
      <c r="C28" s="50" t="s">
        <v>305</v>
      </c>
      <c r="D28" s="51"/>
      <c r="E28" s="52"/>
      <c r="F28" s="51"/>
      <c r="G28" s="52"/>
    </row>
    <row r="29" spans="1:7" s="36" customFormat="1" ht="12.75" customHeight="1" hidden="1">
      <c r="A29" s="46" t="s">
        <v>30</v>
      </c>
      <c r="B29" s="49">
        <v>4010</v>
      </c>
      <c r="C29" s="50" t="s">
        <v>2</v>
      </c>
      <c r="D29" s="51"/>
      <c r="E29" s="52"/>
      <c r="F29" s="51"/>
      <c r="G29" s="52"/>
    </row>
    <row r="30" spans="1:7" s="36" customFormat="1" ht="12.75" customHeight="1" hidden="1">
      <c r="A30" s="46" t="s">
        <v>30</v>
      </c>
      <c r="B30" s="49">
        <v>4040</v>
      </c>
      <c r="C30" s="50" t="s">
        <v>3</v>
      </c>
      <c r="D30" s="51"/>
      <c r="E30" s="52"/>
      <c r="F30" s="51"/>
      <c r="G30" s="52"/>
    </row>
    <row r="31" spans="1:7" s="36" customFormat="1" ht="12.75" customHeight="1" hidden="1">
      <c r="A31" s="46" t="s">
        <v>30</v>
      </c>
      <c r="B31" s="49">
        <v>4110</v>
      </c>
      <c r="C31" s="50" t="s">
        <v>9</v>
      </c>
      <c r="D31" s="51"/>
      <c r="E31" s="52"/>
      <c r="F31" s="51"/>
      <c r="G31" s="52"/>
    </row>
    <row r="32" spans="1:7" s="36" customFormat="1" ht="12.75" customHeight="1" hidden="1">
      <c r="A32" s="46" t="s">
        <v>30</v>
      </c>
      <c r="B32" s="49">
        <v>4120</v>
      </c>
      <c r="C32" s="50" t="s">
        <v>10</v>
      </c>
      <c r="D32" s="51"/>
      <c r="E32" s="52"/>
      <c r="F32" s="51"/>
      <c r="G32" s="52"/>
    </row>
    <row r="33" spans="1:7" s="36" customFormat="1" ht="12.75" customHeight="1" hidden="1">
      <c r="A33" s="46" t="s">
        <v>30</v>
      </c>
      <c r="B33" s="49">
        <v>4130</v>
      </c>
      <c r="C33" s="50" t="s">
        <v>19</v>
      </c>
      <c r="D33" s="51"/>
      <c r="E33" s="52"/>
      <c r="F33" s="51"/>
      <c r="G33" s="52"/>
    </row>
    <row r="34" spans="1:7" s="36" customFormat="1" ht="12.75" customHeight="1" hidden="1">
      <c r="A34" s="46" t="s">
        <v>30</v>
      </c>
      <c r="B34" s="49">
        <v>4140</v>
      </c>
      <c r="C34" s="50" t="s">
        <v>32</v>
      </c>
      <c r="D34" s="51"/>
      <c r="E34" s="52"/>
      <c r="F34" s="51"/>
      <c r="G34" s="52"/>
    </row>
    <row r="35" spans="1:7" s="36" customFormat="1" ht="12.75" customHeight="1" hidden="1">
      <c r="A35" s="46" t="s">
        <v>30</v>
      </c>
      <c r="B35" s="49">
        <v>4170</v>
      </c>
      <c r="C35" s="50" t="s">
        <v>36</v>
      </c>
      <c r="D35" s="51"/>
      <c r="E35" s="52"/>
      <c r="F35" s="51"/>
      <c r="G35" s="52"/>
    </row>
    <row r="36" spans="1:7" s="36" customFormat="1" ht="12.75" customHeight="1" hidden="1">
      <c r="A36" s="46" t="s">
        <v>30</v>
      </c>
      <c r="B36" s="49">
        <v>4210</v>
      </c>
      <c r="C36" s="50" t="s">
        <v>20</v>
      </c>
      <c r="D36" s="51"/>
      <c r="E36" s="52"/>
      <c r="F36" s="51"/>
      <c r="G36" s="52"/>
    </row>
    <row r="37" spans="1:7" s="36" customFormat="1" ht="12.75" customHeight="1" hidden="1">
      <c r="A37" s="46" t="s">
        <v>30</v>
      </c>
      <c r="B37" s="49">
        <v>4220</v>
      </c>
      <c r="C37" s="50" t="s">
        <v>21</v>
      </c>
      <c r="D37" s="51"/>
      <c r="E37" s="52"/>
      <c r="F37" s="51"/>
      <c r="G37" s="52"/>
    </row>
    <row r="38" spans="1:7" s="36" customFormat="1" ht="12.75" customHeight="1" hidden="1">
      <c r="A38" s="46" t="s">
        <v>30</v>
      </c>
      <c r="B38" s="49">
        <v>4240</v>
      </c>
      <c r="C38" s="50" t="s">
        <v>22</v>
      </c>
      <c r="D38" s="51"/>
      <c r="E38" s="52"/>
      <c r="F38" s="51"/>
      <c r="G38" s="52"/>
    </row>
    <row r="39" spans="1:7" s="36" customFormat="1" ht="12.75" customHeight="1" hidden="1">
      <c r="A39" s="46" t="s">
        <v>30</v>
      </c>
      <c r="B39" s="49">
        <v>4260</v>
      </c>
      <c r="C39" s="50" t="s">
        <v>23</v>
      </c>
      <c r="D39" s="51"/>
      <c r="E39" s="52"/>
      <c r="F39" s="51"/>
      <c r="G39" s="52"/>
    </row>
    <row r="40" spans="1:7" s="36" customFormat="1" ht="12.75" customHeight="1" hidden="1">
      <c r="A40" s="46" t="s">
        <v>30</v>
      </c>
      <c r="B40" s="49">
        <v>4270</v>
      </c>
      <c r="C40" s="50" t="s">
        <v>24</v>
      </c>
      <c r="D40" s="51"/>
      <c r="E40" s="52"/>
      <c r="F40" s="51"/>
      <c r="G40" s="52"/>
    </row>
    <row r="41" spans="1:7" s="36" customFormat="1" ht="12.75" customHeight="1" hidden="1">
      <c r="A41" s="46" t="s">
        <v>30</v>
      </c>
      <c r="B41" s="49">
        <v>4280</v>
      </c>
      <c r="C41" s="50" t="s">
        <v>281</v>
      </c>
      <c r="D41" s="51"/>
      <c r="E41" s="52"/>
      <c r="F41" s="51"/>
      <c r="G41" s="52"/>
    </row>
    <row r="42" spans="1:7" s="45" customFormat="1" ht="12.75" customHeight="1" hidden="1">
      <c r="A42" s="46" t="s">
        <v>30</v>
      </c>
      <c r="B42" s="49">
        <v>4300</v>
      </c>
      <c r="C42" s="53" t="s">
        <v>25</v>
      </c>
      <c r="D42" s="42"/>
      <c r="E42" s="43"/>
      <c r="F42" s="42"/>
      <c r="G42" s="43"/>
    </row>
    <row r="43" spans="1:7" s="45" customFormat="1" ht="12.75" customHeight="1" hidden="1">
      <c r="A43" s="46" t="s">
        <v>30</v>
      </c>
      <c r="B43" s="49">
        <v>4308</v>
      </c>
      <c r="C43" s="53" t="s">
        <v>25</v>
      </c>
      <c r="D43" s="42"/>
      <c r="E43" s="43"/>
      <c r="F43" s="42"/>
      <c r="G43" s="43"/>
    </row>
    <row r="44" spans="1:7" s="45" customFormat="1" ht="12.75" customHeight="1" hidden="1">
      <c r="A44" s="46" t="s">
        <v>30</v>
      </c>
      <c r="B44" s="49">
        <v>4309</v>
      </c>
      <c r="C44" s="53" t="s">
        <v>25</v>
      </c>
      <c r="D44" s="42"/>
      <c r="E44" s="43"/>
      <c r="F44" s="42"/>
      <c r="G44" s="43"/>
    </row>
    <row r="45" spans="1:7" s="45" customFormat="1" ht="12.75" customHeight="1" hidden="1">
      <c r="A45" s="46" t="s">
        <v>30</v>
      </c>
      <c r="B45" s="49">
        <v>4330</v>
      </c>
      <c r="C45" s="53" t="s">
        <v>37</v>
      </c>
      <c r="D45" s="42"/>
      <c r="E45" s="43"/>
      <c r="F45" s="42"/>
      <c r="G45" s="43"/>
    </row>
    <row r="46" spans="1:7" s="45" customFormat="1" ht="12.75" customHeight="1" hidden="1">
      <c r="A46" s="46" t="s">
        <v>30</v>
      </c>
      <c r="B46" s="49">
        <v>4350</v>
      </c>
      <c r="C46" s="53" t="s">
        <v>40</v>
      </c>
      <c r="D46" s="42"/>
      <c r="E46" s="43"/>
      <c r="F46" s="42"/>
      <c r="G46" s="43"/>
    </row>
    <row r="47" spans="1:7" s="45" customFormat="1" ht="12.75" customHeight="1" hidden="1">
      <c r="A47" s="46" t="s">
        <v>30</v>
      </c>
      <c r="B47" s="49">
        <v>4360</v>
      </c>
      <c r="C47" s="53" t="s">
        <v>265</v>
      </c>
      <c r="D47" s="42"/>
      <c r="E47" s="43"/>
      <c r="F47" s="42"/>
      <c r="G47" s="43"/>
    </row>
    <row r="48" spans="1:7" s="45" customFormat="1" ht="12.75" customHeight="1" hidden="1">
      <c r="A48" s="46" t="s">
        <v>30</v>
      </c>
      <c r="B48" s="49">
        <v>4370</v>
      </c>
      <c r="C48" s="53" t="s">
        <v>266</v>
      </c>
      <c r="D48" s="42"/>
      <c r="E48" s="43"/>
      <c r="F48" s="42"/>
      <c r="G48" s="43"/>
    </row>
    <row r="49" spans="1:7" s="45" customFormat="1" ht="12.75" customHeight="1" hidden="1">
      <c r="A49" s="46" t="s">
        <v>30</v>
      </c>
      <c r="B49" s="49">
        <v>4390</v>
      </c>
      <c r="C49" s="53" t="s">
        <v>267</v>
      </c>
      <c r="D49" s="42"/>
      <c r="E49" s="43"/>
      <c r="F49" s="42"/>
      <c r="G49" s="43"/>
    </row>
    <row r="50" spans="1:7" s="45" customFormat="1" ht="12.75" customHeight="1" hidden="1">
      <c r="A50" s="46" t="s">
        <v>30</v>
      </c>
      <c r="B50" s="49">
        <v>4400</v>
      </c>
      <c r="C50" s="53" t="s">
        <v>268</v>
      </c>
      <c r="D50" s="42"/>
      <c r="E50" s="43"/>
      <c r="F50" s="42"/>
      <c r="G50" s="43"/>
    </row>
    <row r="51" spans="1:7" s="36" customFormat="1" ht="12.75" customHeight="1" hidden="1">
      <c r="A51" s="46" t="s">
        <v>30</v>
      </c>
      <c r="B51" s="49">
        <v>4410</v>
      </c>
      <c r="C51" s="50" t="s">
        <v>6</v>
      </c>
      <c r="D51" s="51"/>
      <c r="E51" s="52"/>
      <c r="F51" s="51"/>
      <c r="G51" s="52"/>
    </row>
    <row r="52" spans="1:7" s="36" customFormat="1" ht="12.75" customHeight="1" hidden="1">
      <c r="A52" s="46" t="s">
        <v>30</v>
      </c>
      <c r="B52" s="49">
        <v>4420</v>
      </c>
      <c r="C52" s="50" t="s">
        <v>7</v>
      </c>
      <c r="D52" s="51"/>
      <c r="E52" s="52"/>
      <c r="F52" s="51"/>
      <c r="G52" s="52"/>
    </row>
    <row r="53" spans="1:7" s="45" customFormat="1" ht="12.75" customHeight="1" hidden="1">
      <c r="A53" s="46" t="s">
        <v>30</v>
      </c>
      <c r="B53" s="49">
        <v>4430</v>
      </c>
      <c r="C53" s="53" t="s">
        <v>8</v>
      </c>
      <c r="D53" s="42"/>
      <c r="E53" s="43"/>
      <c r="F53" s="42"/>
      <c r="G53" s="43"/>
    </row>
    <row r="54" spans="1:7" s="36" customFormat="1" ht="12.75" customHeight="1" hidden="1">
      <c r="A54" s="46" t="s">
        <v>30</v>
      </c>
      <c r="B54" s="49">
        <v>4440</v>
      </c>
      <c r="C54" s="50" t="s">
        <v>26</v>
      </c>
      <c r="D54" s="51"/>
      <c r="E54" s="52"/>
      <c r="F54" s="51"/>
      <c r="G54" s="52"/>
    </row>
    <row r="55" spans="1:7" s="36" customFormat="1" ht="12.75" customHeight="1" hidden="1">
      <c r="A55" s="46" t="s">
        <v>30</v>
      </c>
      <c r="B55" s="49">
        <v>4520</v>
      </c>
      <c r="C55" s="94" t="s">
        <v>306</v>
      </c>
      <c r="D55" s="51"/>
      <c r="E55" s="52"/>
      <c r="F55" s="51"/>
      <c r="G55" s="52"/>
    </row>
    <row r="56" spans="1:7" s="36" customFormat="1" ht="12.75" customHeight="1" hidden="1">
      <c r="A56" s="46" t="s">
        <v>30</v>
      </c>
      <c r="B56" s="49">
        <v>4580</v>
      </c>
      <c r="C56" s="50" t="s">
        <v>27</v>
      </c>
      <c r="D56" s="51"/>
      <c r="E56" s="52"/>
      <c r="F56" s="51"/>
      <c r="G56" s="52"/>
    </row>
    <row r="57" spans="1:7" s="36" customFormat="1" ht="12.75" customHeight="1" hidden="1">
      <c r="A57" s="46" t="s">
        <v>30</v>
      </c>
      <c r="B57" s="49">
        <v>4700</v>
      </c>
      <c r="C57" s="54" t="s">
        <v>269</v>
      </c>
      <c r="D57" s="51"/>
      <c r="E57" s="52"/>
      <c r="F57" s="51"/>
      <c r="G57" s="52"/>
    </row>
    <row r="58" spans="1:7" s="45" customFormat="1" ht="24.75" customHeight="1" hidden="1">
      <c r="A58" s="39" t="s">
        <v>30</v>
      </c>
      <c r="B58" s="64">
        <v>4740</v>
      </c>
      <c r="C58" s="55" t="s">
        <v>282</v>
      </c>
      <c r="D58" s="42"/>
      <c r="E58" s="43"/>
      <c r="F58" s="42"/>
      <c r="G58" s="43"/>
    </row>
    <row r="59" spans="1:7" s="45" customFormat="1" ht="12.75" customHeight="1" hidden="1">
      <c r="A59" s="46" t="s">
        <v>30</v>
      </c>
      <c r="B59" s="49">
        <v>4750</v>
      </c>
      <c r="C59" s="55" t="s">
        <v>270</v>
      </c>
      <c r="D59" s="42"/>
      <c r="E59" s="43"/>
      <c r="F59" s="42"/>
      <c r="G59" s="43"/>
    </row>
    <row r="60" spans="1:7" s="36" customFormat="1" ht="12.75" customHeight="1" hidden="1">
      <c r="A60" s="46" t="s">
        <v>30</v>
      </c>
      <c r="B60" s="49">
        <v>4810</v>
      </c>
      <c r="C60" s="50" t="s">
        <v>11</v>
      </c>
      <c r="D60" s="51"/>
      <c r="E60" s="52"/>
      <c r="F60" s="51"/>
      <c r="G60" s="52"/>
    </row>
    <row r="61" spans="1:7" s="36" customFormat="1" ht="12.75" customHeight="1" hidden="1">
      <c r="A61" s="46" t="s">
        <v>30</v>
      </c>
      <c r="B61" s="49">
        <v>6050</v>
      </c>
      <c r="C61" s="50" t="s">
        <v>28</v>
      </c>
      <c r="D61" s="51"/>
      <c r="E61" s="52"/>
      <c r="F61" s="51"/>
      <c r="G61" s="52"/>
    </row>
    <row r="62" spans="1:7" s="36" customFormat="1" ht="12.75" customHeight="1" hidden="1">
      <c r="A62" s="46" t="s">
        <v>30</v>
      </c>
      <c r="B62" s="49">
        <v>6058</v>
      </c>
      <c r="C62" s="50" t="s">
        <v>283</v>
      </c>
      <c r="D62" s="51"/>
      <c r="E62" s="52"/>
      <c r="F62" s="51"/>
      <c r="G62" s="52"/>
    </row>
    <row r="63" spans="1:7" s="36" customFormat="1" ht="12.75" customHeight="1" hidden="1">
      <c r="A63" s="46" t="s">
        <v>30</v>
      </c>
      <c r="B63" s="49">
        <v>6059</v>
      </c>
      <c r="C63" s="50" t="s">
        <v>28</v>
      </c>
      <c r="D63" s="51"/>
      <c r="E63" s="52"/>
      <c r="F63" s="51"/>
      <c r="G63" s="52"/>
    </row>
    <row r="64" spans="1:7" s="36" customFormat="1" ht="12.75" customHeight="1" hidden="1">
      <c r="A64" s="46" t="s">
        <v>30</v>
      </c>
      <c r="B64" s="49">
        <v>6060</v>
      </c>
      <c r="C64" s="50" t="s">
        <v>29</v>
      </c>
      <c r="D64" s="51"/>
      <c r="E64" s="52"/>
      <c r="F64" s="51"/>
      <c r="G64" s="52"/>
    </row>
    <row r="65" spans="1:7" s="36" customFormat="1" ht="12.75" customHeight="1" hidden="1">
      <c r="A65" s="46" t="s">
        <v>30</v>
      </c>
      <c r="B65" s="49">
        <v>6130</v>
      </c>
      <c r="C65" s="50" t="s">
        <v>284</v>
      </c>
      <c r="D65" s="51"/>
      <c r="E65" s="52"/>
      <c r="F65" s="51"/>
      <c r="G65" s="52"/>
    </row>
    <row r="66" spans="1:7" s="45" customFormat="1" ht="37.5" customHeight="1" hidden="1">
      <c r="A66" s="39" t="s">
        <v>30</v>
      </c>
      <c r="B66" s="40">
        <v>6210</v>
      </c>
      <c r="C66" s="41" t="s">
        <v>331</v>
      </c>
      <c r="D66" s="42"/>
      <c r="E66" s="43"/>
      <c r="F66" s="42"/>
      <c r="G66" s="43"/>
    </row>
    <row r="67" spans="1:7" s="45" customFormat="1" ht="37.5" customHeight="1" hidden="1">
      <c r="A67" s="39" t="s">
        <v>30</v>
      </c>
      <c r="B67" s="40">
        <v>6230</v>
      </c>
      <c r="C67" s="41" t="s">
        <v>307</v>
      </c>
      <c r="D67" s="42"/>
      <c r="E67" s="43"/>
      <c r="F67" s="42"/>
      <c r="G67" s="43"/>
    </row>
    <row r="68" spans="1:7" s="45" customFormat="1" ht="37.5" customHeight="1" hidden="1">
      <c r="A68" s="39" t="s">
        <v>30</v>
      </c>
      <c r="B68" s="40">
        <v>6300</v>
      </c>
      <c r="C68" s="41" t="s">
        <v>125</v>
      </c>
      <c r="D68" s="42"/>
      <c r="E68" s="43"/>
      <c r="F68" s="42"/>
      <c r="G68" s="43"/>
    </row>
    <row r="69" spans="1:7" s="45" customFormat="1" ht="37.5" customHeight="1" hidden="1">
      <c r="A69" s="39" t="s">
        <v>30</v>
      </c>
      <c r="B69" s="40">
        <v>6610</v>
      </c>
      <c r="C69" s="41" t="s">
        <v>285</v>
      </c>
      <c r="D69" s="42"/>
      <c r="E69" s="43"/>
      <c r="F69" s="42"/>
      <c r="G69" s="43"/>
    </row>
    <row r="70" spans="1:7" s="45" customFormat="1" ht="37.5" customHeight="1" hidden="1">
      <c r="A70" s="39" t="s">
        <v>30</v>
      </c>
      <c r="B70" s="40">
        <v>6620</v>
      </c>
      <c r="C70" s="41" t="s">
        <v>286</v>
      </c>
      <c r="D70" s="42"/>
      <c r="E70" s="43"/>
      <c r="F70" s="42"/>
      <c r="G70" s="43"/>
    </row>
    <row r="71" spans="1:7" s="45" customFormat="1" ht="37.5" customHeight="1" hidden="1">
      <c r="A71" s="39" t="s">
        <v>30</v>
      </c>
      <c r="B71" s="40">
        <v>6630</v>
      </c>
      <c r="C71" s="41" t="s">
        <v>287</v>
      </c>
      <c r="D71" s="42"/>
      <c r="E71" s="43"/>
      <c r="F71" s="42"/>
      <c r="G71" s="43"/>
    </row>
    <row r="72" spans="1:7" s="36" customFormat="1" ht="12.75" customHeight="1" hidden="1">
      <c r="A72" s="46" t="s">
        <v>30</v>
      </c>
      <c r="B72" s="49">
        <v>8550</v>
      </c>
      <c r="C72" s="50" t="s">
        <v>41</v>
      </c>
      <c r="D72" s="51"/>
      <c r="E72" s="52"/>
      <c r="F72" s="51"/>
      <c r="G72" s="52"/>
    </row>
    <row r="73" spans="1:7" ht="15" customHeight="1">
      <c r="A73" s="56"/>
      <c r="B73" s="56"/>
      <c r="C73" s="57" t="s">
        <v>12</v>
      </c>
      <c r="D73" s="58">
        <f>SUM(D13:D72)</f>
        <v>180000</v>
      </c>
      <c r="E73" s="58">
        <f>SUM(E13:E72)</f>
        <v>0</v>
      </c>
      <c r="F73" s="58">
        <f>SUM(F13:F72)</f>
        <v>124000</v>
      </c>
      <c r="G73" s="58">
        <f>SUM(G13:G72)</f>
        <v>0</v>
      </c>
    </row>
  </sheetData>
  <sheetProtection/>
  <mergeCells count="2">
    <mergeCell ref="D10:E10"/>
    <mergeCell ref="F10:G10"/>
  </mergeCells>
  <printOptions/>
  <pageMargins left="0.75" right="0.75" top="1" bottom="1" header="0.5" footer="0.5"/>
  <pageSetup horizontalDpi="360" verticalDpi="360" orientation="portrait" paperSize="9" scale="59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2:G74"/>
  <sheetViews>
    <sheetView view="pageBreakPreview" zoomScaleSheetLayoutView="100" zoomScalePageLayoutView="0" workbookViewId="0" topLeftCell="A2">
      <selection activeCell="C6" sqref="C6"/>
    </sheetView>
  </sheetViews>
  <sheetFormatPr defaultColWidth="9.00390625" defaultRowHeight="12.75"/>
  <cols>
    <col min="1" max="1" width="3.875" style="63" customWidth="1"/>
    <col min="2" max="2" width="5.25390625" style="63" customWidth="1"/>
    <col min="3" max="3" width="51.375" style="63" customWidth="1"/>
    <col min="4" max="4" width="11.125" style="63" customWidth="1"/>
    <col min="5" max="5" width="10.75390625" style="63" customWidth="1"/>
    <col min="6" max="6" width="11.125" style="63" hidden="1" customWidth="1"/>
    <col min="7" max="7" width="10.75390625" style="63" hidden="1" customWidth="1"/>
    <col min="8" max="8" width="3.375" style="63" customWidth="1"/>
    <col min="9" max="9" width="2.875" style="63" customWidth="1"/>
    <col min="10" max="10" width="3.875" style="63" customWidth="1"/>
    <col min="11" max="16384" width="9.125" style="63" customWidth="1"/>
  </cols>
  <sheetData>
    <row r="1" s="26" customFormat="1" ht="12.75" hidden="1"/>
    <row r="2" s="26" customFormat="1" ht="12.75">
      <c r="D2" s="34" t="str">
        <f>'010.01008'!D2</f>
        <v>Zał. Nr 2d</v>
      </c>
    </row>
    <row r="3" spans="1:3" s="36" customFormat="1" ht="27.75" customHeight="1">
      <c r="A3" s="35" t="str">
        <f>'010.01008'!A3</f>
        <v>Plan wydatków budżetu na 2014 r.</v>
      </c>
      <c r="B3" s="35"/>
      <c r="C3" s="35"/>
    </row>
    <row r="4" spans="4:5" s="36" customFormat="1" ht="12.75">
      <c r="D4" s="37" t="s">
        <v>135</v>
      </c>
      <c r="E4" s="36">
        <f>'926,92605'!E4+1</f>
        <v>65</v>
      </c>
    </row>
    <row r="5" spans="3:5" s="36" customFormat="1" ht="11.25" customHeight="1" hidden="1">
      <c r="C5" s="18"/>
      <c r="E5" s="36" t="s">
        <v>16</v>
      </c>
    </row>
    <row r="7" spans="1:3" s="36" customFormat="1" ht="12.75">
      <c r="A7" s="18" t="s">
        <v>0</v>
      </c>
      <c r="B7" s="18"/>
      <c r="C7" s="36" t="s">
        <v>100</v>
      </c>
    </row>
    <row r="9" spans="1:3" s="36" customFormat="1" ht="12.75">
      <c r="A9" s="18" t="s">
        <v>1</v>
      </c>
      <c r="B9" s="18"/>
      <c r="C9" s="36" t="s">
        <v>103</v>
      </c>
    </row>
    <row r="10" spans="4:7" s="36" customFormat="1" ht="12.75">
      <c r="D10" s="339" t="s">
        <v>15</v>
      </c>
      <c r="E10" s="339"/>
      <c r="F10" s="338" t="s">
        <v>332</v>
      </c>
      <c r="G10" s="338"/>
    </row>
    <row r="11" spans="4:7" s="36" customFormat="1" ht="12.75">
      <c r="D11" s="18" t="s">
        <v>13</v>
      </c>
      <c r="E11" s="97" t="s">
        <v>14</v>
      </c>
      <c r="F11" s="36" t="s">
        <v>13</v>
      </c>
      <c r="G11" s="38" t="s">
        <v>14</v>
      </c>
    </row>
    <row r="13" spans="1:7" s="45" customFormat="1" ht="37.5" customHeight="1" hidden="1">
      <c r="A13" s="39" t="s">
        <v>30</v>
      </c>
      <c r="B13" s="40">
        <v>2310</v>
      </c>
      <c r="C13" s="41" t="s">
        <v>31</v>
      </c>
      <c r="D13" s="42"/>
      <c r="E13" s="43"/>
      <c r="F13" s="42"/>
      <c r="G13" s="43"/>
    </row>
    <row r="14" spans="1:7" s="45" customFormat="1" ht="37.5" customHeight="1" hidden="1">
      <c r="A14" s="39" t="s">
        <v>30</v>
      </c>
      <c r="B14" s="40">
        <v>2320</v>
      </c>
      <c r="C14" s="41" t="s">
        <v>278</v>
      </c>
      <c r="D14" s="42"/>
      <c r="E14" s="43"/>
      <c r="F14" s="42"/>
      <c r="G14" s="43"/>
    </row>
    <row r="15" spans="1:7" s="45" customFormat="1" ht="37.5" customHeight="1" hidden="1">
      <c r="A15" s="39" t="s">
        <v>30</v>
      </c>
      <c r="B15" s="40">
        <v>2330</v>
      </c>
      <c r="C15" s="41" t="s">
        <v>279</v>
      </c>
      <c r="D15" s="42"/>
      <c r="E15" s="43"/>
      <c r="F15" s="42"/>
      <c r="G15" s="43"/>
    </row>
    <row r="16" spans="1:7" s="45" customFormat="1" ht="12.75" customHeight="1" hidden="1">
      <c r="A16" s="46" t="s">
        <v>30</v>
      </c>
      <c r="B16" s="40">
        <v>2480</v>
      </c>
      <c r="C16" s="41" t="s">
        <v>124</v>
      </c>
      <c r="D16" s="42"/>
      <c r="E16" s="43"/>
      <c r="F16" s="42"/>
      <c r="G16" s="43"/>
    </row>
    <row r="17" spans="1:7" s="45" customFormat="1" ht="12.75" customHeight="1" hidden="1">
      <c r="A17" s="46" t="s">
        <v>30</v>
      </c>
      <c r="B17" s="40">
        <v>2560</v>
      </c>
      <c r="C17" s="41" t="s">
        <v>277</v>
      </c>
      <c r="D17" s="42"/>
      <c r="E17" s="43"/>
      <c r="F17" s="42"/>
      <c r="G17" s="43"/>
    </row>
    <row r="18" spans="1:7" s="45" customFormat="1" ht="12.75" customHeight="1" hidden="1">
      <c r="A18" s="46" t="s">
        <v>30</v>
      </c>
      <c r="B18" s="47">
        <v>2650</v>
      </c>
      <c r="C18" s="41" t="s">
        <v>35</v>
      </c>
      <c r="D18" s="42"/>
      <c r="E18" s="43"/>
      <c r="F18" s="42"/>
      <c r="G18" s="43"/>
    </row>
    <row r="19" spans="1:7" s="45" customFormat="1" ht="22.5" customHeight="1" hidden="1">
      <c r="A19" s="46" t="s">
        <v>30</v>
      </c>
      <c r="B19" s="40">
        <v>2710</v>
      </c>
      <c r="C19" s="41" t="s">
        <v>42</v>
      </c>
      <c r="D19" s="42"/>
      <c r="E19" s="43"/>
      <c r="F19" s="42"/>
      <c r="G19" s="43"/>
    </row>
    <row r="20" spans="1:7" s="45" customFormat="1" ht="25.5" customHeight="1" hidden="1">
      <c r="A20" s="39" t="s">
        <v>30</v>
      </c>
      <c r="B20" s="40">
        <v>2820</v>
      </c>
      <c r="C20" s="48" t="s">
        <v>280</v>
      </c>
      <c r="D20" s="42"/>
      <c r="E20" s="43"/>
      <c r="F20" s="42"/>
      <c r="G20" s="43"/>
    </row>
    <row r="21" spans="1:7" s="45" customFormat="1" ht="37.5" customHeight="1" hidden="1">
      <c r="A21" s="39" t="s">
        <v>30</v>
      </c>
      <c r="B21" s="40">
        <v>2830</v>
      </c>
      <c r="C21" s="48" t="s">
        <v>18</v>
      </c>
      <c r="D21" s="42"/>
      <c r="E21" s="43"/>
      <c r="F21" s="42"/>
      <c r="G21" s="43"/>
    </row>
    <row r="22" spans="1:7" s="45" customFormat="1" ht="12.75" customHeight="1" hidden="1">
      <c r="A22" s="46" t="s">
        <v>30</v>
      </c>
      <c r="B22" s="47">
        <v>2850</v>
      </c>
      <c r="C22" s="48" t="s">
        <v>33</v>
      </c>
      <c r="D22" s="42"/>
      <c r="E22" s="43"/>
      <c r="F22" s="42"/>
      <c r="G22" s="43"/>
    </row>
    <row r="23" spans="1:7" s="45" customFormat="1" ht="12.75" customHeight="1" hidden="1">
      <c r="A23" s="46" t="s">
        <v>30</v>
      </c>
      <c r="B23" s="47">
        <v>3000</v>
      </c>
      <c r="C23" s="48" t="s">
        <v>276</v>
      </c>
      <c r="D23" s="42"/>
      <c r="E23" s="43"/>
      <c r="F23" s="42"/>
      <c r="G23" s="43"/>
    </row>
    <row r="24" spans="1:7" s="36" customFormat="1" ht="12.75" customHeight="1">
      <c r="A24" s="46" t="s">
        <v>30</v>
      </c>
      <c r="B24" s="49">
        <v>3020</v>
      </c>
      <c r="C24" s="50" t="s">
        <v>38</v>
      </c>
      <c r="D24" s="51">
        <v>17000</v>
      </c>
      <c r="E24" s="52"/>
      <c r="F24" s="51"/>
      <c r="G24" s="52"/>
    </row>
    <row r="25" spans="1:7" s="36" customFormat="1" ht="12.75" customHeight="1" hidden="1">
      <c r="A25" s="46" t="s">
        <v>30</v>
      </c>
      <c r="B25" s="49">
        <v>3030</v>
      </c>
      <c r="C25" s="50" t="s">
        <v>5</v>
      </c>
      <c r="D25" s="51"/>
      <c r="E25" s="52"/>
      <c r="F25" s="51"/>
      <c r="G25" s="52"/>
    </row>
    <row r="26" spans="1:7" s="36" customFormat="1" ht="12.75" customHeight="1" hidden="1">
      <c r="A26" s="46" t="s">
        <v>30</v>
      </c>
      <c r="B26" s="49">
        <v>3110</v>
      </c>
      <c r="C26" s="50" t="s">
        <v>4</v>
      </c>
      <c r="D26" s="51"/>
      <c r="E26" s="52"/>
      <c r="F26" s="51"/>
      <c r="G26" s="52"/>
    </row>
    <row r="27" spans="1:7" s="36" customFormat="1" ht="12.75" customHeight="1" hidden="1">
      <c r="A27" s="46" t="s">
        <v>30</v>
      </c>
      <c r="B27" s="49">
        <v>3240</v>
      </c>
      <c r="C27" s="50" t="s">
        <v>39</v>
      </c>
      <c r="D27" s="51"/>
      <c r="E27" s="52"/>
      <c r="F27" s="51"/>
      <c r="G27" s="52"/>
    </row>
    <row r="28" spans="1:7" s="36" customFormat="1" ht="12.75" customHeight="1" hidden="1">
      <c r="A28" s="46" t="s">
        <v>30</v>
      </c>
      <c r="B28" s="49">
        <v>3260</v>
      </c>
      <c r="C28" s="50" t="s">
        <v>305</v>
      </c>
      <c r="D28" s="51"/>
      <c r="E28" s="52"/>
      <c r="F28" s="51"/>
      <c r="G28" s="52"/>
    </row>
    <row r="29" spans="1:7" s="36" customFormat="1" ht="12.75" customHeight="1" hidden="1">
      <c r="A29" s="46" t="s">
        <v>30</v>
      </c>
      <c r="B29" s="49">
        <v>4010</v>
      </c>
      <c r="C29" s="50" t="s">
        <v>2</v>
      </c>
      <c r="D29" s="51"/>
      <c r="E29" s="52"/>
      <c r="F29" s="51"/>
      <c r="G29" s="52"/>
    </row>
    <row r="30" spans="1:7" s="36" customFormat="1" ht="12.75" customHeight="1" hidden="1">
      <c r="A30" s="46" t="s">
        <v>30</v>
      </c>
      <c r="B30" s="49">
        <v>4040</v>
      </c>
      <c r="C30" s="50" t="s">
        <v>3</v>
      </c>
      <c r="D30" s="51"/>
      <c r="E30" s="52"/>
      <c r="F30" s="51"/>
      <c r="G30" s="52"/>
    </row>
    <row r="31" spans="1:7" s="36" customFormat="1" ht="12.75" customHeight="1" hidden="1">
      <c r="A31" s="46" t="s">
        <v>30</v>
      </c>
      <c r="B31" s="49">
        <v>4110</v>
      </c>
      <c r="C31" s="50" t="s">
        <v>9</v>
      </c>
      <c r="D31" s="51"/>
      <c r="E31" s="52"/>
      <c r="F31" s="51"/>
      <c r="G31" s="52"/>
    </row>
    <row r="32" spans="1:7" s="36" customFormat="1" ht="12.75" customHeight="1" hidden="1">
      <c r="A32" s="46" t="s">
        <v>30</v>
      </c>
      <c r="B32" s="49">
        <v>4120</v>
      </c>
      <c r="C32" s="50" t="s">
        <v>10</v>
      </c>
      <c r="D32" s="51"/>
      <c r="E32" s="52"/>
      <c r="F32" s="51"/>
      <c r="G32" s="52"/>
    </row>
    <row r="33" spans="1:7" s="36" customFormat="1" ht="12.75" customHeight="1" hidden="1">
      <c r="A33" s="46" t="s">
        <v>30</v>
      </c>
      <c r="B33" s="49">
        <v>4130</v>
      </c>
      <c r="C33" s="50" t="s">
        <v>19</v>
      </c>
      <c r="D33" s="51"/>
      <c r="E33" s="52"/>
      <c r="F33" s="51"/>
      <c r="G33" s="52"/>
    </row>
    <row r="34" spans="1:7" s="36" customFormat="1" ht="12.75" customHeight="1" hidden="1">
      <c r="A34" s="46" t="s">
        <v>30</v>
      </c>
      <c r="B34" s="49">
        <v>4140</v>
      </c>
      <c r="C34" s="50" t="s">
        <v>32</v>
      </c>
      <c r="D34" s="51"/>
      <c r="E34" s="52"/>
      <c r="F34" s="51"/>
      <c r="G34" s="52"/>
    </row>
    <row r="35" spans="1:7" s="36" customFormat="1" ht="12.75" customHeight="1" hidden="1">
      <c r="A35" s="46" t="s">
        <v>30</v>
      </c>
      <c r="B35" s="49">
        <v>4170</v>
      </c>
      <c r="C35" s="50" t="s">
        <v>36</v>
      </c>
      <c r="D35" s="51"/>
      <c r="E35" s="52"/>
      <c r="F35" s="51">
        <v>3000</v>
      </c>
      <c r="G35" s="52"/>
    </row>
    <row r="36" spans="1:7" s="36" customFormat="1" ht="12.75" customHeight="1">
      <c r="A36" s="46" t="s">
        <v>30</v>
      </c>
      <c r="B36" s="49">
        <v>4210</v>
      </c>
      <c r="C36" s="50" t="s">
        <v>20</v>
      </c>
      <c r="D36" s="51">
        <v>1000</v>
      </c>
      <c r="E36" s="52"/>
      <c r="F36" s="51"/>
      <c r="G36" s="52"/>
    </row>
    <row r="37" spans="1:7" s="36" customFormat="1" ht="12.75" customHeight="1" hidden="1">
      <c r="A37" s="46" t="s">
        <v>30</v>
      </c>
      <c r="B37" s="49">
        <v>4220</v>
      </c>
      <c r="C37" s="50" t="s">
        <v>21</v>
      </c>
      <c r="D37" s="51"/>
      <c r="E37" s="52"/>
      <c r="F37" s="51"/>
      <c r="G37" s="52"/>
    </row>
    <row r="38" spans="1:7" s="36" customFormat="1" ht="12.75" customHeight="1" hidden="1">
      <c r="A38" s="46" t="s">
        <v>30</v>
      </c>
      <c r="B38" s="49">
        <v>4240</v>
      </c>
      <c r="C38" s="50" t="s">
        <v>22</v>
      </c>
      <c r="D38" s="51"/>
      <c r="E38" s="52"/>
      <c r="F38" s="51"/>
      <c r="G38" s="52"/>
    </row>
    <row r="39" spans="1:7" s="36" customFormat="1" ht="12.75" customHeight="1" hidden="1">
      <c r="A39" s="46" t="s">
        <v>30</v>
      </c>
      <c r="B39" s="49">
        <v>4260</v>
      </c>
      <c r="C39" s="50" t="s">
        <v>23</v>
      </c>
      <c r="D39" s="51"/>
      <c r="E39" s="52"/>
      <c r="F39" s="51"/>
      <c r="G39" s="52"/>
    </row>
    <row r="40" spans="1:7" s="36" customFormat="1" ht="12.75" customHeight="1" hidden="1">
      <c r="A40" s="46" t="s">
        <v>30</v>
      </c>
      <c r="B40" s="49">
        <v>4270</v>
      </c>
      <c r="C40" s="50" t="s">
        <v>24</v>
      </c>
      <c r="D40" s="51"/>
      <c r="E40" s="52"/>
      <c r="F40" s="51"/>
      <c r="G40" s="52"/>
    </row>
    <row r="41" spans="1:7" s="36" customFormat="1" ht="12.75" customHeight="1" hidden="1">
      <c r="A41" s="46" t="s">
        <v>30</v>
      </c>
      <c r="B41" s="49">
        <v>4280</v>
      </c>
      <c r="C41" s="50" t="s">
        <v>281</v>
      </c>
      <c r="D41" s="51"/>
      <c r="E41" s="52"/>
      <c r="F41" s="51"/>
      <c r="G41" s="52"/>
    </row>
    <row r="42" spans="1:7" s="45" customFormat="1" ht="12.75" customHeight="1">
      <c r="A42" s="46" t="s">
        <v>30</v>
      </c>
      <c r="B42" s="49">
        <v>4300</v>
      </c>
      <c r="C42" s="53" t="s">
        <v>25</v>
      </c>
      <c r="D42" s="42">
        <v>1000</v>
      </c>
      <c r="E42" s="43"/>
      <c r="F42" s="42">
        <v>500</v>
      </c>
      <c r="G42" s="43"/>
    </row>
    <row r="43" spans="1:7" s="45" customFormat="1" ht="12.75" customHeight="1" hidden="1">
      <c r="A43" s="46" t="s">
        <v>30</v>
      </c>
      <c r="B43" s="49">
        <v>4308</v>
      </c>
      <c r="C43" s="53" t="s">
        <v>25</v>
      </c>
      <c r="D43" s="42"/>
      <c r="E43" s="43"/>
      <c r="F43" s="42"/>
      <c r="G43" s="43"/>
    </row>
    <row r="44" spans="1:7" s="45" customFormat="1" ht="12.75" customHeight="1" hidden="1">
      <c r="A44" s="46" t="s">
        <v>30</v>
      </c>
      <c r="B44" s="49">
        <v>4309</v>
      </c>
      <c r="C44" s="53" t="s">
        <v>25</v>
      </c>
      <c r="D44" s="42"/>
      <c r="E44" s="43"/>
      <c r="F44" s="42"/>
      <c r="G44" s="43"/>
    </row>
    <row r="45" spans="1:7" s="45" customFormat="1" ht="12.75" customHeight="1" hidden="1">
      <c r="A45" s="46" t="s">
        <v>30</v>
      </c>
      <c r="B45" s="49">
        <v>4330</v>
      </c>
      <c r="C45" s="53" t="s">
        <v>37</v>
      </c>
      <c r="D45" s="42"/>
      <c r="E45" s="43"/>
      <c r="F45" s="42"/>
      <c r="G45" s="43"/>
    </row>
    <row r="46" spans="1:7" s="45" customFormat="1" ht="12.75" customHeight="1" hidden="1">
      <c r="A46" s="46" t="s">
        <v>30</v>
      </c>
      <c r="B46" s="49">
        <v>4350</v>
      </c>
      <c r="C46" s="53" t="s">
        <v>40</v>
      </c>
      <c r="D46" s="42"/>
      <c r="E46" s="43"/>
      <c r="F46" s="42"/>
      <c r="G46" s="43"/>
    </row>
    <row r="47" spans="1:7" s="45" customFormat="1" ht="12.75" customHeight="1" hidden="1">
      <c r="A47" s="46" t="s">
        <v>30</v>
      </c>
      <c r="B47" s="49">
        <v>4360</v>
      </c>
      <c r="C47" s="53" t="s">
        <v>265</v>
      </c>
      <c r="D47" s="42"/>
      <c r="E47" s="43"/>
      <c r="F47" s="42"/>
      <c r="G47" s="43"/>
    </row>
    <row r="48" spans="1:7" s="45" customFormat="1" ht="12.75" customHeight="1" hidden="1">
      <c r="A48" s="46" t="s">
        <v>30</v>
      </c>
      <c r="B48" s="49">
        <v>4370</v>
      </c>
      <c r="C48" s="53" t="s">
        <v>266</v>
      </c>
      <c r="D48" s="42"/>
      <c r="E48" s="43"/>
      <c r="F48" s="42"/>
      <c r="G48" s="43"/>
    </row>
    <row r="49" spans="1:7" s="45" customFormat="1" ht="12.75" customHeight="1" hidden="1">
      <c r="A49" s="46" t="s">
        <v>30</v>
      </c>
      <c r="B49" s="49">
        <v>4390</v>
      </c>
      <c r="C49" s="53" t="s">
        <v>267</v>
      </c>
      <c r="D49" s="42"/>
      <c r="E49" s="43"/>
      <c r="F49" s="42"/>
      <c r="G49" s="43"/>
    </row>
    <row r="50" spans="1:7" s="45" customFormat="1" ht="12.75" customHeight="1" hidden="1">
      <c r="A50" s="46" t="s">
        <v>30</v>
      </c>
      <c r="B50" s="49">
        <v>4400</v>
      </c>
      <c r="C50" s="53" t="s">
        <v>268</v>
      </c>
      <c r="D50" s="42"/>
      <c r="E50" s="43"/>
      <c r="F50" s="42"/>
      <c r="G50" s="43"/>
    </row>
    <row r="51" spans="1:7" s="36" customFormat="1" ht="12.75" customHeight="1" hidden="1">
      <c r="A51" s="46" t="s">
        <v>30</v>
      </c>
      <c r="B51" s="49">
        <v>4410</v>
      </c>
      <c r="C51" s="50" t="s">
        <v>6</v>
      </c>
      <c r="D51" s="51"/>
      <c r="E51" s="52"/>
      <c r="F51" s="51"/>
      <c r="G51" s="52"/>
    </row>
    <row r="52" spans="1:7" s="36" customFormat="1" ht="12.75" customHeight="1" hidden="1">
      <c r="A52" s="46" t="s">
        <v>30</v>
      </c>
      <c r="B52" s="49">
        <v>4420</v>
      </c>
      <c r="C52" s="50" t="s">
        <v>7</v>
      </c>
      <c r="D52" s="51"/>
      <c r="E52" s="52"/>
      <c r="F52" s="51"/>
      <c r="G52" s="52"/>
    </row>
    <row r="53" spans="1:7" s="45" customFormat="1" ht="12.75" customHeight="1" hidden="1">
      <c r="A53" s="46" t="s">
        <v>30</v>
      </c>
      <c r="B53" s="49">
        <v>4430</v>
      </c>
      <c r="C53" s="53" t="s">
        <v>8</v>
      </c>
      <c r="D53" s="42"/>
      <c r="E53" s="43"/>
      <c r="F53" s="42"/>
      <c r="G53" s="43"/>
    </row>
    <row r="54" spans="1:7" s="36" customFormat="1" ht="12.75" customHeight="1" hidden="1">
      <c r="A54" s="46" t="s">
        <v>30</v>
      </c>
      <c r="B54" s="49">
        <v>4440</v>
      </c>
      <c r="C54" s="50" t="s">
        <v>26</v>
      </c>
      <c r="D54" s="51"/>
      <c r="E54" s="52"/>
      <c r="F54" s="51"/>
      <c r="G54" s="52"/>
    </row>
    <row r="55" spans="1:7" s="36" customFormat="1" ht="12.75" customHeight="1" hidden="1">
      <c r="A55" s="46" t="s">
        <v>30</v>
      </c>
      <c r="B55" s="49">
        <v>4520</v>
      </c>
      <c r="C55" s="94" t="s">
        <v>306</v>
      </c>
      <c r="D55" s="51"/>
      <c r="E55" s="52"/>
      <c r="F55" s="51"/>
      <c r="G55" s="52"/>
    </row>
    <row r="56" spans="1:7" s="36" customFormat="1" ht="12.75" customHeight="1" hidden="1">
      <c r="A56" s="46" t="s">
        <v>30</v>
      </c>
      <c r="B56" s="49">
        <v>4580</v>
      </c>
      <c r="C56" s="50" t="s">
        <v>27</v>
      </c>
      <c r="D56" s="51"/>
      <c r="E56" s="52"/>
      <c r="F56" s="51"/>
      <c r="G56" s="52"/>
    </row>
    <row r="57" spans="1:7" s="36" customFormat="1" ht="12.75" customHeight="1" hidden="1">
      <c r="A57" s="46" t="s">
        <v>30</v>
      </c>
      <c r="B57" s="49">
        <v>4700</v>
      </c>
      <c r="C57" s="54" t="s">
        <v>269</v>
      </c>
      <c r="D57" s="51"/>
      <c r="E57" s="52"/>
      <c r="F57" s="51"/>
      <c r="G57" s="52"/>
    </row>
    <row r="58" spans="1:7" s="45" customFormat="1" ht="24.75" customHeight="1" hidden="1">
      <c r="A58" s="39" t="s">
        <v>30</v>
      </c>
      <c r="B58" s="64">
        <v>4740</v>
      </c>
      <c r="C58" s="55" t="s">
        <v>282</v>
      </c>
      <c r="D58" s="42"/>
      <c r="E58" s="43"/>
      <c r="F58" s="42"/>
      <c r="G58" s="43"/>
    </row>
    <row r="59" spans="1:7" s="45" customFormat="1" ht="12.75" customHeight="1" hidden="1">
      <c r="A59" s="46" t="s">
        <v>30</v>
      </c>
      <c r="B59" s="49">
        <v>4750</v>
      </c>
      <c r="C59" s="55" t="s">
        <v>270</v>
      </c>
      <c r="D59" s="42"/>
      <c r="E59" s="43"/>
      <c r="F59" s="42"/>
      <c r="G59" s="43"/>
    </row>
    <row r="60" spans="1:7" s="36" customFormat="1" ht="12.75" customHeight="1" hidden="1">
      <c r="A60" s="46" t="s">
        <v>30</v>
      </c>
      <c r="B60" s="49">
        <v>4810</v>
      </c>
      <c r="C60" s="50" t="s">
        <v>11</v>
      </c>
      <c r="D60" s="51"/>
      <c r="E60" s="52"/>
      <c r="F60" s="51"/>
      <c r="G60" s="52"/>
    </row>
    <row r="61" spans="1:7" s="36" customFormat="1" ht="12.75" customHeight="1" hidden="1">
      <c r="A61" s="46" t="s">
        <v>30</v>
      </c>
      <c r="B61" s="49">
        <v>6050</v>
      </c>
      <c r="C61" s="50" t="s">
        <v>28</v>
      </c>
      <c r="D61" s="51"/>
      <c r="E61" s="52"/>
      <c r="F61" s="51"/>
      <c r="G61" s="52"/>
    </row>
    <row r="62" spans="1:7" s="36" customFormat="1" ht="12.75" customHeight="1" hidden="1">
      <c r="A62" s="46" t="s">
        <v>30</v>
      </c>
      <c r="B62" s="49">
        <v>6058</v>
      </c>
      <c r="C62" s="50" t="s">
        <v>283</v>
      </c>
      <c r="D62" s="51"/>
      <c r="E62" s="52"/>
      <c r="F62" s="51"/>
      <c r="G62" s="52"/>
    </row>
    <row r="63" spans="1:7" s="36" customFormat="1" ht="12.75" customHeight="1" hidden="1">
      <c r="A63" s="46" t="s">
        <v>30</v>
      </c>
      <c r="B63" s="49">
        <v>6059</v>
      </c>
      <c r="C63" s="50" t="s">
        <v>28</v>
      </c>
      <c r="D63" s="51"/>
      <c r="E63" s="52"/>
      <c r="F63" s="51"/>
      <c r="G63" s="52"/>
    </row>
    <row r="64" spans="1:7" s="36" customFormat="1" ht="12.75" customHeight="1" hidden="1">
      <c r="A64" s="46" t="s">
        <v>30</v>
      </c>
      <c r="B64" s="49">
        <v>6060</v>
      </c>
      <c r="C64" s="50" t="s">
        <v>29</v>
      </c>
      <c r="D64" s="51"/>
      <c r="E64" s="52"/>
      <c r="F64" s="51"/>
      <c r="G64" s="52"/>
    </row>
    <row r="65" spans="1:7" s="36" customFormat="1" ht="12.75" customHeight="1" hidden="1">
      <c r="A65" s="46" t="s">
        <v>30</v>
      </c>
      <c r="B65" s="49">
        <v>6130</v>
      </c>
      <c r="C65" s="50" t="s">
        <v>284</v>
      </c>
      <c r="D65" s="51"/>
      <c r="E65" s="52"/>
      <c r="F65" s="51"/>
      <c r="G65" s="52"/>
    </row>
    <row r="66" spans="1:7" s="45" customFormat="1" ht="37.5" customHeight="1" hidden="1">
      <c r="A66" s="39" t="s">
        <v>30</v>
      </c>
      <c r="B66" s="40">
        <v>6210</v>
      </c>
      <c r="C66" s="41" t="s">
        <v>331</v>
      </c>
      <c r="D66" s="42"/>
      <c r="E66" s="43"/>
      <c r="F66" s="42"/>
      <c r="G66" s="43"/>
    </row>
    <row r="67" spans="1:7" s="45" customFormat="1" ht="37.5" customHeight="1" hidden="1">
      <c r="A67" s="39" t="s">
        <v>30</v>
      </c>
      <c r="B67" s="40">
        <v>6230</v>
      </c>
      <c r="C67" s="41" t="s">
        <v>307</v>
      </c>
      <c r="D67" s="42"/>
      <c r="E67" s="43"/>
      <c r="F67" s="42"/>
      <c r="G67" s="43"/>
    </row>
    <row r="68" spans="1:7" s="45" customFormat="1" ht="37.5" customHeight="1" hidden="1">
      <c r="A68" s="39" t="s">
        <v>30</v>
      </c>
      <c r="B68" s="40">
        <v>6300</v>
      </c>
      <c r="C68" s="41" t="s">
        <v>125</v>
      </c>
      <c r="D68" s="42"/>
      <c r="E68" s="43"/>
      <c r="F68" s="42"/>
      <c r="G68" s="43"/>
    </row>
    <row r="69" spans="1:7" s="45" customFormat="1" ht="37.5" customHeight="1" hidden="1">
      <c r="A69" s="39" t="s">
        <v>30</v>
      </c>
      <c r="B69" s="40">
        <v>6610</v>
      </c>
      <c r="C69" s="41" t="s">
        <v>285</v>
      </c>
      <c r="D69" s="42"/>
      <c r="E69" s="43"/>
      <c r="F69" s="42"/>
      <c r="G69" s="43"/>
    </row>
    <row r="70" spans="1:7" s="45" customFormat="1" ht="37.5" customHeight="1" hidden="1">
      <c r="A70" s="39" t="s">
        <v>30</v>
      </c>
      <c r="B70" s="40">
        <v>6620</v>
      </c>
      <c r="C70" s="41" t="s">
        <v>286</v>
      </c>
      <c r="D70" s="42"/>
      <c r="E70" s="43"/>
      <c r="F70" s="42"/>
      <c r="G70" s="43"/>
    </row>
    <row r="71" spans="1:7" s="45" customFormat="1" ht="37.5" customHeight="1" hidden="1">
      <c r="A71" s="39" t="s">
        <v>30</v>
      </c>
      <c r="B71" s="40">
        <v>6630</v>
      </c>
      <c r="C71" s="41" t="s">
        <v>287</v>
      </c>
      <c r="D71" s="42"/>
      <c r="E71" s="43"/>
      <c r="F71" s="42"/>
      <c r="G71" s="43"/>
    </row>
    <row r="72" spans="1:7" s="36" customFormat="1" ht="12.75" customHeight="1" hidden="1">
      <c r="A72" s="46" t="s">
        <v>30</v>
      </c>
      <c r="B72" s="49">
        <v>8550</v>
      </c>
      <c r="C72" s="50" t="s">
        <v>41</v>
      </c>
      <c r="D72" s="51"/>
      <c r="E72" s="52"/>
      <c r="F72" s="51"/>
      <c r="G72" s="52"/>
    </row>
    <row r="73" spans="1:7" s="60" customFormat="1" ht="15" customHeight="1">
      <c r="A73" s="56"/>
      <c r="B73" s="56"/>
      <c r="C73" s="57" t="s">
        <v>12</v>
      </c>
      <c r="D73" s="58">
        <f>SUM(D13:D72)</f>
        <v>19000</v>
      </c>
      <c r="E73" s="58">
        <f>SUM(E13:E72)</f>
        <v>0</v>
      </c>
      <c r="F73" s="58">
        <f>SUM(F13:F72)</f>
        <v>3500</v>
      </c>
      <c r="G73" s="58">
        <f>SUM(G13:G72)</f>
        <v>0</v>
      </c>
    </row>
    <row r="74" spans="1:7" ht="24" customHeight="1">
      <c r="A74" s="60"/>
      <c r="B74" s="60"/>
      <c r="C74" s="62" t="s">
        <v>120</v>
      </c>
      <c r="D74" s="72">
        <f>'926,92601'!D73+'926,92605'!D73+'926,92695'!D73</f>
        <v>970000</v>
      </c>
      <c r="E74" s="72">
        <f>'926,92601'!E73+'926,92605'!E73+'926,92695'!E73</f>
        <v>0</v>
      </c>
      <c r="F74" s="72">
        <f>'926,92601'!F73+'926,92605'!F73+'926,92695'!F73</f>
        <v>949220</v>
      </c>
      <c r="G74" s="72">
        <f>'926,92601'!G73+'926,92605'!G73+'926,92695'!G73</f>
        <v>0</v>
      </c>
    </row>
  </sheetData>
  <sheetProtection/>
  <mergeCells count="2">
    <mergeCell ref="D10:E10"/>
    <mergeCell ref="F10:G10"/>
  </mergeCells>
  <printOptions/>
  <pageMargins left="0.75" right="0.75" top="1" bottom="1" header="0.5" footer="0.5"/>
  <pageSetup horizontalDpi="360" verticalDpi="360" orientation="portrait" paperSize="9" scale="58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2:I76"/>
  <sheetViews>
    <sheetView view="pageBreakPreview" zoomScaleSheetLayoutView="100" zoomScalePageLayoutView="0" workbookViewId="0" topLeftCell="A21">
      <selection activeCell="M33" sqref="M33"/>
    </sheetView>
  </sheetViews>
  <sheetFormatPr defaultColWidth="9.00390625" defaultRowHeight="12.75"/>
  <cols>
    <col min="1" max="1" width="3.875" style="63" customWidth="1"/>
    <col min="2" max="2" width="5.25390625" style="63" customWidth="1"/>
    <col min="3" max="3" width="51.375" style="63" customWidth="1"/>
    <col min="4" max="4" width="11.125" style="63" customWidth="1"/>
    <col min="5" max="5" width="10.75390625" style="63" customWidth="1"/>
    <col min="6" max="6" width="11.125" style="63" hidden="1" customWidth="1"/>
    <col min="7" max="7" width="10.75390625" style="63" hidden="1" customWidth="1"/>
    <col min="8" max="8" width="3.375" style="63" customWidth="1"/>
    <col min="9" max="9" width="2.875" style="63" customWidth="1"/>
    <col min="10" max="10" width="3.875" style="63" customWidth="1"/>
    <col min="11" max="11" width="11.875" style="63" customWidth="1"/>
    <col min="12" max="16384" width="9.125" style="63" customWidth="1"/>
  </cols>
  <sheetData>
    <row r="1" s="26" customFormat="1" ht="12.75" hidden="1"/>
    <row r="2" s="26" customFormat="1" ht="12.75">
      <c r="D2" s="34" t="str">
        <f>'010.01008'!D2</f>
        <v>Zał. Nr 2d</v>
      </c>
    </row>
    <row r="3" spans="1:3" s="36" customFormat="1" ht="27.75" customHeight="1">
      <c r="A3" s="35" t="str">
        <f>'010.01008'!A3</f>
        <v>Plan wydatków budżetu na 2014 r.</v>
      </c>
      <c r="B3" s="35"/>
      <c r="C3" s="35"/>
    </row>
    <row r="4" spans="4:5" s="36" customFormat="1" ht="12.75">
      <c r="D4" s="37" t="s">
        <v>135</v>
      </c>
      <c r="E4" s="36">
        <f>'926,92695'!E4+1</f>
        <v>66</v>
      </c>
    </row>
    <row r="5" spans="3:5" s="36" customFormat="1" ht="11.25" customHeight="1" hidden="1">
      <c r="C5" s="18"/>
      <c r="E5" s="36" t="s">
        <v>16</v>
      </c>
    </row>
    <row r="7" spans="1:3" s="75" customFormat="1" ht="12.75">
      <c r="A7" s="18"/>
      <c r="B7" s="18"/>
      <c r="C7" s="340" t="s">
        <v>134</v>
      </c>
    </row>
    <row r="8" s="75" customFormat="1" ht="12.75">
      <c r="C8" s="340"/>
    </row>
    <row r="9" spans="1:2" s="36" customFormat="1" ht="12.75">
      <c r="A9" s="18"/>
      <c r="B9" s="18"/>
    </row>
    <row r="10" spans="4:7" s="36" customFormat="1" ht="12.75">
      <c r="D10" s="339" t="s">
        <v>15</v>
      </c>
      <c r="E10" s="339"/>
      <c r="F10" s="338" t="s">
        <v>332</v>
      </c>
      <c r="G10" s="338"/>
    </row>
    <row r="11" spans="4:7" s="36" customFormat="1" ht="12.75">
      <c r="D11" s="18" t="s">
        <v>13</v>
      </c>
      <c r="E11" s="97" t="s">
        <v>14</v>
      </c>
      <c r="F11" s="36" t="s">
        <v>13</v>
      </c>
      <c r="G11" s="38" t="s">
        <v>14</v>
      </c>
    </row>
    <row r="13" spans="1:7" s="45" customFormat="1" ht="37.5" customHeight="1">
      <c r="A13" s="39" t="s">
        <v>30</v>
      </c>
      <c r="B13" s="40">
        <v>2310</v>
      </c>
      <c r="C13" s="41" t="s">
        <v>31</v>
      </c>
      <c r="D13" s="330">
        <f>'010.01008'!D13+'010.01009'!D13+'010.01010'!D13+'010.01030'!D13+'010.01095'!D13+'020.02095'!D13+'400.40002'!D13+'600.60004'!D13+'600.60013'!D13+'600.60014'!D13+'600.60016'!D13+'630.63095'!D13+'700.70005'!D13+'710,71004'!D13+'710,71013'!D13+'720.72095'!D13+'750,75011'!D13+'750,75022'!D13+'750,75023'!D13+'750.75075'!D13+'750,75095'!D13+'751,75101'!D13+'754,75404'!D13+'754,75412'!D13+'754,75414'!D13+'754,75421'!D13+'756,75647'!D13+'757,75702'!D13+'758,75818'!D13+'801,80101'!D13+'801,80104'!D13+'801,80110'!D13+'801,80113'!D13+'801,80114'!D13+'801,80146'!D13+'801,80148'!D13+'801,80195'!D13+'851,85149'!D13+'851,85153'!D13+'851,85154'!D13+'851,85195'!D13+'852,85202'!D13+'852,85212'!D13+'852,85213'!D13+'852,85214'!D13+'852,85215'!D13+'852,85216'!D13+'852,85219'!D13+'852,85295'!D13+'853,85329'!D13+'853,85333'!D13+'854,85412'!D13+'900.90001'!D13+'900,90002'!D13+'900,90003'!D13+'900,90004'!D13+'900,90015'!D13+'900,90017'!D13+'900,90019'!D13+'921,92109'!D13+'921,92116'!D13+'921,92120'!D13+'921,92195'!D13+'926,92601'!D13+'926,92605'!D13+'926,92695'!D13</f>
        <v>0</v>
      </c>
      <c r="E13" s="42">
        <f>'010.01008'!E13+'010.01009'!E13+'010.01010'!E13+'010.01030'!E13+'010.01095'!E13+'020.02095'!E13+'400.40002'!E13+'600.60004'!E13+'600.60013'!E13+'600.60014'!E13+'600.60016'!E13+'630.63095'!E13+'700.70005'!E13+'710,71004'!E13+'710,71013'!E13+'720.72095'!E13+'750,75011'!E13+'750,75022'!E13+'750,75023'!E13+'750.75075'!E13+'750,75095'!E13+'751,75101'!E13+'754,75404'!E13+'754,75412'!E13+'754,75414'!E13+'754,75421'!E13+'756,75647'!E13+'757,75702'!E13+'758,75818'!E13+'801,80101'!E13+'801,80104'!E13+'801,80110'!E13+'801,80113'!E13+'801,80114'!E13+'801,80146'!E13+'801,80148'!E13+'801,80195'!E13+'851,85149'!E13+'851,85153'!E13+'851,85154'!E13+'851,85195'!E13+'852,85202'!E13+'852,85212'!E13+'852,85213'!E13+'852,85214'!E13+'852,85215'!E13+'852,85216'!E13+'852,85219'!E13+'852,85295'!E13+'853,85329'!E13+'853,85333'!E13+'854,85412'!E13+'900.90001'!E13+'900,90002'!E13+'900,90003'!E13+'900,90004'!E13+'900,90015'!E13+'900,90017'!E13+'900,90019'!E13+'921,92109'!E13+'921,92116'!E13+'921,92120'!E13+'921,92195'!E13+'926,92601'!E13+'926,92605'!E13+'926,92695'!E13</f>
        <v>0</v>
      </c>
      <c r="F13" s="42">
        <f>'010.01008'!F13+'010.01009'!F13+'010.01010'!F13+'010.01030'!F13+'010.01095'!F13+'020.02095'!F13+'400.40002'!F13+'600.60004'!F13+'600.60013'!F13+'600.60014'!F13+'600.60016'!F13+'630.63095'!F13+'700.70005'!F13+'710,71004'!F13+'710,71013'!F13+'720.72095'!F13+'750,75011'!F13+'750,75022'!F13+'750,75023'!F13+'750.75075'!F13+'750,75095'!F13+'751,75101'!F13+'754,75404'!F13+'754,75412'!F13+'754,75414'!F13+'754,75421'!F13+'756,75647'!F13+'757,75702'!F13+'758,75818'!F13+'801,80101'!F13+'801,80104'!F13+'801,80110'!F13+'801,80113'!F13+'801,80114'!F13+'801,80146'!F13+'801,80148'!F13+'801,80195'!F13+'851,85149'!F13+'851,85153'!F13+'851,85154'!F13+'851,85195'!F13+'852,85202'!F13+'852,85212'!F13+'852,85213'!F13+'852,85214'!F13+'852,85215'!F13+'852,85216'!F13+'852,85219'!F13+'852,85295'!F13+'853,85329'!F13+'853,85333'!F13+'854,85412'!F13+'900.90001'!F13+'900,90002'!F13+'900,90003'!F13+'900,90004'!F13+'900,90015'!F13+'900,90017'!F13+'921,92109'!F13+'921,92116'!F13+'921,92120'!F13+'921,92195'!F13+'926,92601'!F13+'926,92605'!F13+'926,92695'!F13</f>
        <v>0</v>
      </c>
      <c r="G13" s="42">
        <f>'010.01008'!G13+'010.01009'!G13+'010.01010'!G13+'010.01030'!G13+'010.01095'!G13+'020.02095'!G13+'400.40002'!G13+'600.60004'!G13+'600.60013'!G13+'600.60014'!G13+'600.60016'!G13+'630.63095'!G13+'700.70005'!G13+'710,71004'!G13+'710,71013'!G13+'720.72095'!G13+'750,75011'!G13+'750,75022'!G13+'750,75023'!G13+'750.75075'!G13+'750,75095'!G13+'751,75101'!G13+'754,75404'!G13+'754,75412'!G13+'754,75414'!G13+'754,75421'!G13+'756,75647'!G13+'757,75702'!G13+'758,75818'!G13+'801,80101'!G13+'801,80104'!G13+'801,80110'!G13+'801,80113'!G13+'801,80114'!G13+'801,80146'!G13+'801,80148'!G13+'801,80195'!G13+'851,85149'!G13+'851,85153'!G13+'851,85154'!G13+'851,85195'!G13+'852,85202'!G13+'852,85212'!G13+'852,85213'!G13+'852,85214'!G13+'852,85215'!G13+'852,85216'!G13+'852,85219'!G13+'852,85295'!G13+'853,85329'!G13+'853,85333'!G13+'854,85412'!G13+'900.90001'!G13+'900,90002'!G13+'900,90003'!G13+'900,90004'!G13+'900,90015'!G13+'900,90017'!G13+'921,92109'!G13+'921,92116'!G13+'921,92120'!G13+'921,92195'!G13+'926,92601'!G13+'926,92605'!G13+'926,92695'!G13</f>
        <v>0</v>
      </c>
    </row>
    <row r="14" spans="1:7" s="45" customFormat="1" ht="37.5" customHeight="1">
      <c r="A14" s="39" t="s">
        <v>30</v>
      </c>
      <c r="B14" s="40">
        <v>2320</v>
      </c>
      <c r="C14" s="41" t="s">
        <v>278</v>
      </c>
      <c r="D14" s="330">
        <f>'010.01008'!D14+'010.01009'!D14+'010.01010'!D14+'010.01030'!D14+'010.01095'!D14+'020.02095'!D14+'400.40002'!D14+'600.60004'!D14+'600.60013'!D14+'600.60014'!D14+'600.60016'!D14+'630.63095'!D14+'700.70005'!D14+'710,71004'!D14+'710,71013'!D14+'720.72095'!D14+'750,75011'!D14+'750,75022'!D14+'750,75023'!D14+'750.75075'!D14+'750,75095'!D14+'751,75101'!D14+'752,75212'!D14+'754,75404'!D14+'754,75412'!D14+'754,75414'!D14+'754,75421'!D14+'756,75647'!D14+'757,75702'!D14+'758,75818'!D14+'801,80101'!D14+'801,80104'!D14+'801,80110'!D14+'801,80113'!D14+'801,80114'!D14+'801,80146'!D14+'801,80148'!D14+'801,80195'!D14+'851,85149'!D14+'851,85153'!D14+'851,85154'!D14+'851,85195'!D14+'852,85202'!D14+'852,85212'!D14+'852,85213'!D14+'852,85214'!D14+'852,85215'!D14+'852,85216'!D14+'852,85219'!D14+'852,85295'!D14+'853,85329'!D14+'853,85333'!D14+'854,85412'!D14+'900.90001'!D14+'900,90002'!D14+'900,90003'!D14+'900,90004'!D14+'900,90015'!D14+'900,90017'!D14+'900,90019'!D14+'921,92109'!D14+'921,92116'!D14+'921,92120'!D14+'921,92195'!D14+'926,92601'!D14+'926,92605'!D14+'926,92695'!D14</f>
        <v>22500</v>
      </c>
      <c r="E14" s="330">
        <f>'010.01008'!E14+'010.01009'!E14+'010.01010'!E14+'010.01030'!E14+'010.01095'!E14+'020.02095'!E14+'400.40002'!E14+'600.60004'!E14+'600.60013'!E14+'600.60014'!E14+'600.60016'!E14+'630.63095'!E14+'700.70005'!E14+'710,71004'!E14+'710,71013'!E14+'720.72095'!E14+'750,75011'!E14+'750,75022'!E14+'750,75023'!E14+'750.75075'!E14+'750,75095'!E14+'751,75101'!E14+'752,75212'!E14+'754,75404'!E14+'754,75412'!E14+'754,75414'!E14+'754,75421'!E14+'756,75647'!E14+'757,75702'!E14+'758,75818'!E14+'801,80101'!E14+'801,80104'!E14+'801,80110'!E14+'801,80113'!E14+'801,80114'!E14+'801,80146'!E14+'801,80148'!E14+'801,80195'!E14+'851,85149'!E14+'851,85153'!E14+'851,85154'!E14+'851,85195'!E14+'852,85202'!E14+'852,85212'!E14+'852,85213'!E14+'852,85214'!E14+'852,85215'!E14+'852,85216'!E14+'852,85219'!E14+'852,85295'!E14+'853,85329'!E14+'853,85333'!E14+'854,85412'!E14+'900.90001'!E14+'900,90002'!E14+'900,90003'!E14+'900,90004'!E14+'900,90015'!E14+'900,90017'!E14+'900,90019'!E14+'921,92109'!E14+'921,92116'!E14+'921,92120'!E14+'921,92195'!E14+'926,92601'!E14+'926,92605'!E14+'926,92695'!E14</f>
        <v>0</v>
      </c>
      <c r="F14" s="42">
        <f>'010.01008'!F14+'010.01009'!F14+'010.01010'!F14+'010.01030'!F14+'010.01095'!F14+'020.02095'!F14+'400.40002'!F14+'600.60004'!F14+'600.60013'!F14+'600.60014'!F14+'600.60016'!F14+'630.63095'!F14+'700.70005'!F14+'710,71004'!F14+'710,71013'!F14+'720.72095'!F14+'750,75011'!F14+'750,75022'!F14+'750,75023'!F14+'750.75075'!F14+'750,75095'!F14+'751,75101'!F14+'754,75404'!F14+'754,75412'!F14+'754,75414'!F14+'754,75421'!F14+'756,75647'!F14+'757,75702'!F14+'758,75818'!F14+'801,80101'!F14+'801,80104'!F14+'801,80110'!F14+'801,80113'!F14+'801,80114'!F14+'801,80146'!F14+'801,80148'!F14+'801,80195'!F14+'851,85149'!F14+'851,85153'!F14+'851,85154'!F14+'851,85195'!F14+'852,85202'!F14+'852,85212'!F14+'852,85213'!F14+'852,85214'!F14+'852,85215'!F14+'852,85216'!F14+'852,85219'!F14+'852,85295'!F14+'853,85329'!F14+'853,85333'!F14+'854,85412'!F14+'900.90001'!F14+'900,90002'!F14+'900,90003'!F14+'900,90004'!F14+'900,90015'!F14+'900,90017'!F14+'921,92109'!F14+'921,92116'!F14+'921,92120'!F14+'921,92195'!F14+'926,92601'!F14+'926,92605'!F14+'926,92695'!F14</f>
        <v>0</v>
      </c>
      <c r="G14" s="42">
        <f>'010.01008'!G14+'010.01009'!G14+'010.01010'!G14+'010.01030'!G14+'010.01095'!G14+'020.02095'!G14+'400.40002'!G14+'600.60004'!G14+'600.60013'!G14+'600.60014'!G14+'600.60016'!G14+'630.63095'!G14+'700.70005'!G14+'710,71004'!G14+'710,71013'!G14+'720.72095'!G14+'750,75011'!G14+'750,75022'!G14+'750,75023'!G14+'750.75075'!G14+'750,75095'!G14+'751,75101'!G14+'754,75404'!G14+'754,75412'!G14+'754,75414'!G14+'754,75421'!G14+'756,75647'!G14+'757,75702'!G14+'758,75818'!G14+'801,80101'!G14+'801,80104'!G14+'801,80110'!G14+'801,80113'!G14+'801,80114'!G14+'801,80146'!G14+'801,80148'!G14+'801,80195'!G14+'851,85149'!G14+'851,85153'!G14+'851,85154'!G14+'851,85195'!G14+'852,85202'!G14+'852,85212'!G14+'852,85213'!G14+'852,85214'!G14+'852,85215'!G14+'852,85216'!G14+'852,85219'!G14+'852,85295'!G14+'853,85329'!G14+'853,85333'!G14+'854,85412'!G14+'900.90001'!G14+'900,90002'!G14+'900,90003'!G14+'900,90004'!G14+'900,90015'!G14+'900,90017'!G14+'921,92109'!G14+'921,92116'!G14+'921,92120'!G14+'921,92195'!G14+'926,92601'!G14+'926,92605'!G14+'926,92695'!G14</f>
        <v>0</v>
      </c>
    </row>
    <row r="15" spans="1:7" s="45" customFormat="1" ht="37.5" customHeight="1">
      <c r="A15" s="39" t="s">
        <v>30</v>
      </c>
      <c r="B15" s="40">
        <v>2330</v>
      </c>
      <c r="C15" s="41" t="s">
        <v>279</v>
      </c>
      <c r="D15" s="330">
        <f>'010.01008'!D15+'010.01009'!D15+'010.01010'!D15+'010.01030'!D15+'010.01095'!D15+'020.02095'!D15+'400.40002'!D15+'600.60004'!D15+'600.60013'!D15+'600.60014'!D15+'600.60016'!D15+'630.63095'!D15+'700.70005'!D15+'710,71004'!D15+'710,71013'!D15+'720.72095'!D15+'750,75011'!D15+'750,75022'!D15+'750,75023'!D15+'750.75075'!D15+'750,75095'!D15+'751,75101'!D15+'752,75212'!D15+'754,75404'!D15+'754,75412'!D15+'754,75414'!D15+'754,75421'!D15+'756,75647'!D15+'757,75702'!D15+'758,75818'!D15+'801,80101'!D15+'801,80104'!D15+'801,80110'!D15+'801,80113'!D15+'801,80114'!D15+'801,80146'!D15+'801,80148'!D15+'801,80195'!D15+'851,85149'!D15+'851,85153'!D15+'851,85154'!D15+'851,85195'!D15+'852,85202'!D15+'852,85212'!D15+'852,85213'!D15+'852,85214'!D15+'852,85215'!D15+'852,85216'!D15+'852,85219'!D15+'852,85295'!D15+'853,85329'!D15+'853,85333'!D15+'854,85412'!D15+'900.90001'!D15+'900,90002'!D15+'900,90003'!D15+'900,90004'!D15+'900,90015'!D15+'900,90017'!D15+'900,90019'!D15+'921,92109'!D15+'921,92116'!D15+'921,92120'!D15+'921,92195'!D15+'926,92601'!D15+'926,92605'!D15+'926,92695'!D15</f>
        <v>0</v>
      </c>
      <c r="E15" s="330">
        <f>'010.01008'!E15+'010.01009'!E15+'010.01010'!E15+'010.01030'!E15+'010.01095'!E15+'020.02095'!E15+'400.40002'!E15+'600.60004'!E15+'600.60013'!E15+'600.60014'!E15+'600.60016'!E15+'630.63095'!E15+'700.70005'!E15+'710,71004'!E15+'710,71013'!E15+'720.72095'!E15+'750,75011'!E15+'750,75022'!E15+'750,75023'!E15+'750.75075'!E15+'750,75095'!E15+'751,75101'!E15+'752,75212'!E15+'754,75404'!E15+'754,75412'!E15+'754,75414'!E15+'754,75421'!E15+'756,75647'!E15+'757,75702'!E15+'758,75818'!E15+'801,80101'!E15+'801,80104'!E15+'801,80110'!E15+'801,80113'!E15+'801,80114'!E15+'801,80146'!E15+'801,80148'!E15+'801,80195'!E15+'851,85149'!E15+'851,85153'!E15+'851,85154'!E15+'851,85195'!E15+'852,85202'!E15+'852,85212'!E15+'852,85213'!E15+'852,85214'!E15+'852,85215'!E15+'852,85216'!E15+'852,85219'!E15+'852,85295'!E15+'853,85329'!E15+'853,85333'!E15+'854,85412'!E15+'900.90001'!E15+'900,90002'!E15+'900,90003'!E15+'900,90004'!E15+'900,90015'!E15+'900,90017'!E15+'900,90019'!E15+'921,92109'!E15+'921,92116'!E15+'921,92120'!E15+'921,92195'!E15+'926,92601'!E15+'926,92605'!E15+'926,92695'!E15</f>
        <v>0</v>
      </c>
      <c r="F15" s="42">
        <f>'010.01008'!F15+'010.01009'!F15+'010.01010'!F15+'010.01030'!F15+'010.01095'!F15+'020.02095'!F15+'400.40002'!F15+'600.60004'!F15+'600.60013'!F15+'600.60014'!F15+'600.60016'!F15+'630.63095'!F15+'700.70005'!F15+'710,71004'!F15+'710,71013'!F15+'720.72095'!F15+'750,75011'!F15+'750,75022'!F15+'750,75023'!F15+'750.75075'!F15+'750,75095'!F15+'751,75101'!F15+'754,75404'!F15+'754,75412'!F15+'754,75414'!F15+'754,75421'!F15+'756,75647'!F15+'757,75702'!F15+'758,75818'!F15+'801,80101'!F15+'801,80104'!F15+'801,80110'!F15+'801,80113'!F15+'801,80114'!F15+'801,80146'!F15+'801,80148'!F15+'801,80195'!F15+'851,85149'!F15+'851,85153'!F15+'851,85154'!F15+'851,85195'!F15+'852,85202'!F15+'852,85212'!F15+'852,85213'!F15+'852,85214'!F15+'852,85215'!F15+'852,85216'!F15+'852,85219'!F15+'852,85295'!F15+'853,85329'!F15+'853,85333'!F15+'854,85412'!F15+'900.90001'!F15+'900,90002'!F15+'900,90003'!F15+'900,90004'!F15+'900,90015'!F15+'900,90017'!F15+'921,92109'!F15+'921,92116'!F15+'921,92120'!F15+'921,92195'!F15+'926,92601'!F15+'926,92605'!F15+'926,92695'!F15</f>
        <v>0</v>
      </c>
      <c r="G15" s="42">
        <f>'010.01008'!G15+'010.01009'!G15+'010.01010'!G15+'010.01030'!G15+'010.01095'!G15+'020.02095'!G15+'400.40002'!G15+'600.60004'!G15+'600.60013'!G15+'600.60014'!G15+'600.60016'!G15+'630.63095'!G15+'700.70005'!G15+'710,71004'!G15+'710,71013'!G15+'720.72095'!G15+'750,75011'!G15+'750,75022'!G15+'750,75023'!G15+'750.75075'!G15+'750,75095'!G15+'751,75101'!G15+'754,75404'!G15+'754,75412'!G15+'754,75414'!G15+'754,75421'!G15+'756,75647'!G15+'757,75702'!G15+'758,75818'!G15+'801,80101'!G15+'801,80104'!G15+'801,80110'!G15+'801,80113'!G15+'801,80114'!G15+'801,80146'!G15+'801,80148'!G15+'801,80195'!G15+'851,85149'!G15+'851,85153'!G15+'851,85154'!G15+'851,85195'!G15+'852,85202'!G15+'852,85212'!G15+'852,85213'!G15+'852,85214'!G15+'852,85215'!G15+'852,85216'!G15+'852,85219'!G15+'852,85295'!G15+'853,85329'!G15+'853,85333'!G15+'854,85412'!G15+'900.90001'!G15+'900,90002'!G15+'900,90003'!G15+'900,90004'!G15+'900,90015'!G15+'900,90017'!G15+'921,92109'!G15+'921,92116'!G15+'921,92120'!G15+'921,92195'!G15+'926,92601'!G15+'926,92605'!G15+'926,92695'!G15</f>
        <v>0</v>
      </c>
    </row>
    <row r="16" spans="1:7" s="45" customFormat="1" ht="12.75" customHeight="1">
      <c r="A16" s="46" t="s">
        <v>30</v>
      </c>
      <c r="B16" s="40">
        <v>2480</v>
      </c>
      <c r="C16" s="41" t="s">
        <v>124</v>
      </c>
      <c r="D16" s="330">
        <f>'010.01008'!D16+'010.01009'!D16+'010.01010'!D16+'010.01030'!D16+'010.01095'!D16+'020.02095'!D16+'400.40002'!D16+'600.60004'!D16+'600.60013'!D16+'600.60014'!D16+'600.60016'!D16+'630.63095'!D16+'700.70005'!D16+'710,71004'!D16+'710,71013'!D16+'720.72095'!D16+'750,75011'!D16+'750,75022'!D16+'750,75023'!D16+'750.75075'!D16+'750,75095'!D16+'751,75101'!D16+'752,75212'!D16+'754,75404'!D16+'754,75412'!D16+'754,75414'!D16+'754,75421'!D16+'756,75647'!D16+'757,75702'!D16+'758,75818'!D16+'801,80101'!D16+'801,80104'!D16+'801,80110'!D16+'801,80113'!D16+'801,80114'!D16+'801,80146'!D16+'801,80148'!D16+'801,80195'!D16+'851,85149'!D16+'851,85153'!D16+'851,85154'!D16+'851,85195'!D16+'852,85202'!D16+'852,85212'!D16+'852,85213'!D16+'852,85214'!D16+'852,85215'!D16+'852,85216'!D16+'852,85219'!D16+'852,85295'!D16+'853,85329'!D16+'853,85333'!D16+'854,85412'!D16+'900.90001'!D16+'900,90002'!D16+'900,90003'!D16+'900,90004'!D16+'900,90015'!D16+'900,90017'!D16+'900,90019'!D16+'921,92109'!D16+'921,92116'!D16+'921,92120'!D16+'921,92195'!D16+'926,92601'!D16+'926,92605'!D16+'926,92695'!D16</f>
        <v>230000</v>
      </c>
      <c r="E16" s="330">
        <f>'010.01008'!E16+'010.01009'!E16+'010.01010'!E16+'010.01030'!E16+'010.01095'!E16+'020.02095'!E16+'400.40002'!E16+'600.60004'!E16+'600.60013'!E16+'600.60014'!E16+'600.60016'!E16+'630.63095'!E16+'700.70005'!E16+'710,71004'!E16+'710,71013'!E16+'720.72095'!E16+'750,75011'!E16+'750,75022'!E16+'750,75023'!E16+'750.75075'!E16+'750,75095'!E16+'751,75101'!E16+'752,75212'!E16+'754,75404'!E16+'754,75412'!E16+'754,75414'!E16+'754,75421'!E16+'756,75647'!E16+'757,75702'!E16+'758,75818'!E16+'801,80101'!E16+'801,80104'!E16+'801,80110'!E16+'801,80113'!E16+'801,80114'!E16+'801,80146'!E16+'801,80148'!E16+'801,80195'!E16+'851,85149'!E16+'851,85153'!E16+'851,85154'!E16+'851,85195'!E16+'852,85202'!E16+'852,85212'!E16+'852,85213'!E16+'852,85214'!E16+'852,85215'!E16+'852,85216'!E16+'852,85219'!E16+'852,85295'!E16+'853,85329'!E16+'853,85333'!E16+'854,85412'!E16+'900.90001'!E16+'900,90002'!E16+'900,90003'!E16+'900,90004'!E16+'900,90015'!E16+'900,90017'!E16+'900,90019'!E16+'921,92109'!E16+'921,92116'!E16+'921,92120'!E16+'921,92195'!E16+'926,92601'!E16+'926,92605'!E16+'926,92695'!E16</f>
        <v>0</v>
      </c>
      <c r="F16" s="42">
        <f>'010.01008'!F16+'010.01009'!F16+'010.01010'!F16+'010.01030'!F16+'010.01095'!F16+'020.02095'!F16+'400.40002'!F16+'600.60004'!F16+'600.60013'!F16+'600.60014'!F16+'600.60016'!F16+'630.63095'!F16+'700.70005'!F16+'710,71004'!F16+'710,71013'!F16+'720.72095'!F16+'750,75011'!F16+'750,75022'!F16+'750,75023'!F16+'750.75075'!F16+'750,75095'!F16+'751,75101'!F16+'754,75404'!F16+'754,75412'!F16+'754,75414'!F16+'754,75421'!F16+'756,75647'!F16+'757,75702'!F16+'758,75818'!F16+'801,80101'!F16+'801,80104'!F16+'801,80110'!F16+'801,80113'!F16+'801,80114'!F16+'801,80146'!F16+'801,80148'!F16+'801,80195'!F16+'851,85149'!F16+'851,85153'!F16+'851,85154'!F16+'851,85195'!F16+'852,85202'!F16+'852,85212'!F16+'852,85213'!F16+'852,85214'!F16+'852,85215'!F16+'852,85216'!F16+'852,85219'!F16+'852,85295'!F16+'853,85329'!F16+'853,85333'!F16+'854,85412'!F16+'900.90001'!F16+'900,90002'!F16+'900,90003'!F16+'900,90004'!F16+'900,90015'!F16+'900,90017'!F16+'921,92109'!F16+'921,92116'!F16+'921,92120'!F16+'921,92195'!F16+'926,92601'!F16+'926,92605'!F16+'926,92695'!F16</f>
        <v>184240</v>
      </c>
      <c r="G16" s="42">
        <f>'010.01008'!G16+'010.01009'!G16+'010.01010'!G16+'010.01030'!G16+'010.01095'!G16+'020.02095'!G16+'400.40002'!G16+'600.60004'!G16+'600.60013'!G16+'600.60014'!G16+'600.60016'!G16+'630.63095'!G16+'700.70005'!G16+'710,71004'!G16+'710,71013'!G16+'720.72095'!G16+'750,75011'!G16+'750,75022'!G16+'750,75023'!G16+'750.75075'!G16+'750,75095'!G16+'751,75101'!G16+'754,75404'!G16+'754,75412'!G16+'754,75414'!G16+'754,75421'!G16+'756,75647'!G16+'757,75702'!G16+'758,75818'!G16+'801,80101'!G16+'801,80104'!G16+'801,80110'!G16+'801,80113'!G16+'801,80114'!G16+'801,80146'!G16+'801,80148'!G16+'801,80195'!G16+'851,85149'!G16+'851,85153'!G16+'851,85154'!G16+'851,85195'!G16+'852,85202'!G16+'852,85212'!G16+'852,85213'!G16+'852,85214'!G16+'852,85215'!G16+'852,85216'!G16+'852,85219'!G16+'852,85295'!G16+'853,85329'!G16+'853,85333'!G16+'854,85412'!G16+'900.90001'!G16+'900,90002'!G16+'900,90003'!G16+'900,90004'!G16+'900,90015'!G16+'900,90017'!G16+'921,92109'!G16+'921,92116'!G16+'921,92120'!G16+'921,92195'!G16+'926,92601'!G16+'926,92605'!G16+'926,92695'!G16</f>
        <v>0</v>
      </c>
    </row>
    <row r="17" spans="1:7" s="45" customFormat="1" ht="12.75" customHeight="1">
      <c r="A17" s="46" t="s">
        <v>30</v>
      </c>
      <c r="B17" s="40">
        <v>2560</v>
      </c>
      <c r="C17" s="41" t="s">
        <v>277</v>
      </c>
      <c r="D17" s="330">
        <f>'010.01008'!D17+'010.01009'!D17+'010.01010'!D17+'010.01030'!D17+'010.01095'!D17+'020.02095'!D17+'400.40002'!D17+'600.60004'!D17+'600.60013'!D17+'600.60014'!D17+'600.60016'!D17+'630.63095'!D17+'700.70005'!D17+'710,71004'!D17+'710,71013'!D17+'720.72095'!D17+'750,75011'!D17+'750,75022'!D17+'750,75023'!D17+'750.75075'!D17+'750,75095'!D17+'751,75101'!D17+'752,75212'!D17+'754,75404'!D17+'754,75412'!D17+'754,75414'!D17+'754,75421'!D17+'756,75647'!D17+'757,75702'!D17+'758,75818'!D17+'801,80101'!D17+'801,80104'!D17+'801,80110'!D17+'801,80113'!D17+'801,80114'!D17+'801,80146'!D17+'801,80148'!D17+'801,80195'!D17+'851,85149'!D17+'851,85153'!D17+'851,85154'!D17+'851,85195'!D17+'852,85202'!D17+'852,85212'!D17+'852,85213'!D17+'852,85214'!D17+'852,85215'!D17+'852,85216'!D17+'852,85219'!D17+'852,85295'!D17+'853,85329'!D17+'853,85333'!D17+'854,85412'!D17+'900.90001'!D17+'900,90002'!D17+'900,90003'!D17+'900,90004'!D17+'900,90015'!D17+'900,90017'!D17+'900,90019'!D17+'921,92109'!D17+'921,92116'!D17+'921,92120'!D17+'921,92195'!D17+'926,92601'!D17+'926,92605'!D17+'926,92695'!D17</f>
        <v>14000</v>
      </c>
      <c r="E17" s="330">
        <f>'010.01008'!E17+'010.01009'!E17+'010.01010'!E17+'010.01030'!E17+'010.01095'!E17+'020.02095'!E17+'400.40002'!E17+'600.60004'!E17+'600.60013'!E17+'600.60014'!E17+'600.60016'!E17+'630.63095'!E17+'700.70005'!E17+'710,71004'!E17+'710,71013'!E17+'720.72095'!E17+'750,75011'!E17+'750,75022'!E17+'750,75023'!E17+'750.75075'!E17+'750,75095'!E17+'751,75101'!E17+'752,75212'!E17+'754,75404'!E17+'754,75412'!E17+'754,75414'!E17+'754,75421'!E17+'756,75647'!E17+'757,75702'!E17+'758,75818'!E17+'801,80101'!E17+'801,80104'!E17+'801,80110'!E17+'801,80113'!E17+'801,80114'!E17+'801,80146'!E17+'801,80148'!E17+'801,80195'!E17+'851,85149'!E17+'851,85153'!E17+'851,85154'!E17+'851,85195'!E17+'852,85202'!E17+'852,85212'!E17+'852,85213'!E17+'852,85214'!E17+'852,85215'!E17+'852,85216'!E17+'852,85219'!E17+'852,85295'!E17+'853,85329'!E17+'853,85333'!E17+'854,85412'!E17+'900.90001'!E17+'900,90002'!E17+'900,90003'!E17+'900,90004'!E17+'900,90015'!E17+'900,90017'!E17+'900,90019'!E17+'921,92109'!E17+'921,92116'!E17+'921,92120'!E17+'921,92195'!E17+'926,92601'!E17+'926,92605'!E17+'926,92695'!E17</f>
        <v>0</v>
      </c>
      <c r="F17" s="42">
        <f>'010.01008'!F17+'010.01009'!F17+'010.01010'!F17+'010.01030'!F17+'010.01095'!F17+'020.02095'!F17+'400.40002'!F17+'600.60004'!F17+'600.60013'!F17+'600.60014'!F17+'600.60016'!F17+'630.63095'!F17+'700.70005'!F17+'710,71004'!F17+'710,71013'!F17+'720.72095'!F17+'750,75011'!F17+'750,75022'!F17+'750,75023'!F17+'750.75075'!F17+'750,75095'!F17+'751,75101'!F17+'754,75404'!F17+'754,75412'!F17+'754,75414'!F17+'754,75421'!F17+'756,75647'!F17+'757,75702'!F17+'758,75818'!F17+'801,80101'!F17+'801,80104'!F17+'801,80110'!F17+'801,80113'!F17+'801,80114'!F17+'801,80146'!F17+'801,80148'!F17+'801,80195'!F17+'851,85149'!F17+'851,85153'!F17+'851,85154'!F17+'851,85195'!F17+'852,85202'!F17+'852,85212'!F17+'852,85213'!F17+'852,85214'!F17+'852,85215'!F17+'852,85216'!F17+'852,85219'!F17+'852,85295'!F17+'853,85329'!F17+'853,85333'!F17+'854,85412'!F17+'900.90001'!F17+'900,90002'!F17+'900,90003'!F17+'900,90004'!F17+'900,90015'!F17+'900,90017'!F17+'921,92109'!F17+'921,92116'!F17+'921,92120'!F17+'921,92195'!F17+'926,92601'!F17+'926,92605'!F17+'926,92695'!F17</f>
        <v>10000</v>
      </c>
      <c r="G17" s="42">
        <f>'010.01008'!G17+'010.01009'!G17+'010.01010'!G17+'010.01030'!G17+'010.01095'!G17+'020.02095'!G17+'400.40002'!G17+'600.60004'!G17+'600.60013'!G17+'600.60014'!G17+'600.60016'!G17+'630.63095'!G17+'700.70005'!G17+'710,71004'!G17+'710,71013'!G17+'720.72095'!G17+'750,75011'!G17+'750,75022'!G17+'750,75023'!G17+'750.75075'!G17+'750,75095'!G17+'751,75101'!G17+'754,75404'!G17+'754,75412'!G17+'754,75414'!G17+'754,75421'!G17+'756,75647'!G17+'757,75702'!G17+'758,75818'!G17+'801,80101'!G17+'801,80104'!G17+'801,80110'!G17+'801,80113'!G17+'801,80114'!G17+'801,80146'!G17+'801,80148'!G17+'801,80195'!G17+'851,85149'!G17+'851,85153'!G17+'851,85154'!G17+'851,85195'!G17+'852,85202'!G17+'852,85212'!G17+'852,85213'!G17+'852,85214'!G17+'852,85215'!G17+'852,85216'!G17+'852,85219'!G17+'852,85295'!G17+'853,85329'!G17+'853,85333'!G17+'854,85412'!G17+'900.90001'!G17+'900,90002'!G17+'900,90003'!G17+'900,90004'!G17+'900,90015'!G17+'900,90017'!G17+'921,92109'!G17+'921,92116'!G17+'921,92120'!G17+'921,92195'!G17+'926,92601'!G17+'926,92605'!G17+'926,92695'!G17</f>
        <v>0</v>
      </c>
    </row>
    <row r="18" spans="1:7" s="45" customFormat="1" ht="12.75" customHeight="1">
      <c r="A18" s="46" t="s">
        <v>30</v>
      </c>
      <c r="B18" s="47">
        <v>2650</v>
      </c>
      <c r="C18" s="41" t="s">
        <v>35</v>
      </c>
      <c r="D18" s="330">
        <f>'010.01008'!D18+'010.01009'!D18+'010.01010'!D18+'010.01030'!D18+'010.01095'!D18+'020.02095'!D18+'400.40002'!D18+'600.60004'!D18+'600.60013'!D18+'600.60014'!D18+'600.60016'!D18+'630.63095'!D18+'700.70005'!D18+'710,71004'!D18+'710,71013'!D18+'720.72095'!D18+'750,75011'!D18+'750,75022'!D18+'750,75023'!D18+'750.75075'!D18+'750,75095'!D18+'751,75101'!D18+'752,75212'!D18+'754,75404'!D18+'754,75412'!D18+'754,75414'!D18+'754,75421'!D18+'756,75647'!D18+'757,75702'!D18+'758,75818'!D18+'801,80101'!D18+'801,80104'!D18+'801,80110'!D18+'801,80113'!D18+'801,80114'!D18+'801,80146'!D18+'801,80148'!D18+'801,80195'!D18+'851,85149'!D18+'851,85153'!D18+'851,85154'!D18+'851,85195'!D18+'852,85202'!D18+'852,85212'!D18+'852,85213'!D18+'852,85214'!D18+'852,85215'!D18+'852,85216'!D18+'852,85219'!D18+'852,85295'!D18+'853,85329'!D18+'853,85333'!D18+'854,85412'!D18+'900.90001'!D18+'900,90002'!D18+'900,90003'!D18+'900,90004'!D18+'900,90015'!D18+'900,90017'!D18+'900,90019'!D18+'921,92109'!D18+'921,92116'!D18+'921,92120'!D18+'921,92195'!D18+'926,92601'!D18+'926,92605'!D18+'926,92695'!D18</f>
        <v>0</v>
      </c>
      <c r="E18" s="330">
        <f>'010.01008'!E18+'010.01009'!E18+'010.01010'!E18+'010.01030'!E18+'010.01095'!E18+'020.02095'!E18+'400.40002'!E18+'600.60004'!E18+'600.60013'!E18+'600.60014'!E18+'600.60016'!E18+'630.63095'!E18+'700.70005'!E18+'710,71004'!E18+'710,71013'!E18+'720.72095'!E18+'750,75011'!E18+'750,75022'!E18+'750,75023'!E18+'750.75075'!E18+'750,75095'!E18+'751,75101'!E18+'752,75212'!E18+'754,75404'!E18+'754,75412'!E18+'754,75414'!E18+'754,75421'!E18+'756,75647'!E18+'757,75702'!E18+'758,75818'!E18+'801,80101'!E18+'801,80104'!E18+'801,80110'!E18+'801,80113'!E18+'801,80114'!E18+'801,80146'!E18+'801,80148'!E18+'801,80195'!E18+'851,85149'!E18+'851,85153'!E18+'851,85154'!E18+'851,85195'!E18+'852,85202'!E18+'852,85212'!E18+'852,85213'!E18+'852,85214'!E18+'852,85215'!E18+'852,85216'!E18+'852,85219'!E18+'852,85295'!E18+'853,85329'!E18+'853,85333'!E18+'854,85412'!E18+'900.90001'!E18+'900,90002'!E18+'900,90003'!E18+'900,90004'!E18+'900,90015'!E18+'900,90017'!E18+'900,90019'!E18+'921,92109'!E18+'921,92116'!E18+'921,92120'!E18+'921,92195'!E18+'926,92601'!E18+'926,92605'!E18+'926,92695'!E18</f>
        <v>0</v>
      </c>
      <c r="F18" s="42">
        <f>'010.01008'!F18+'010.01009'!F18+'010.01010'!F18+'010.01030'!F18+'010.01095'!F18+'020.02095'!F18+'400.40002'!F18+'600.60004'!F18+'600.60013'!F18+'600.60014'!F18+'600.60016'!F18+'630.63095'!F18+'700.70005'!F18+'710,71004'!F18+'710,71013'!F18+'720.72095'!F18+'750,75011'!F18+'750,75022'!F18+'750,75023'!F18+'750.75075'!F18+'750,75095'!F18+'751,75101'!F18+'754,75404'!F18+'754,75412'!F18+'754,75414'!F18+'754,75421'!F18+'756,75647'!F18+'757,75702'!F18+'758,75818'!F18+'801,80101'!F18+'801,80104'!F18+'801,80110'!F18+'801,80113'!F18+'801,80114'!F18+'801,80146'!F18+'801,80148'!F18+'801,80195'!F18+'851,85149'!F18+'851,85153'!F18+'851,85154'!F18+'851,85195'!F18+'852,85202'!F18+'852,85212'!F18+'852,85213'!F18+'852,85214'!F18+'852,85215'!F18+'852,85216'!F18+'852,85219'!F18+'852,85295'!F18+'853,85329'!F18+'853,85333'!F18+'854,85412'!F18+'900.90001'!F18+'900,90002'!F18+'900,90003'!F18+'900,90004'!F18+'900,90015'!F18+'900,90017'!F18+'921,92109'!F18+'921,92116'!F18+'921,92120'!F18+'921,92195'!F18+'926,92601'!F18+'926,92605'!F18+'926,92695'!F18</f>
        <v>87633</v>
      </c>
      <c r="G18" s="42">
        <f>'010.01008'!G18+'010.01009'!G18+'010.01010'!G18+'010.01030'!G18+'010.01095'!G18+'020.02095'!G18+'400.40002'!G18+'600.60004'!G18+'600.60013'!G18+'600.60014'!G18+'600.60016'!G18+'630.63095'!G18+'700.70005'!G18+'710,71004'!G18+'710,71013'!G18+'720.72095'!G18+'750,75011'!G18+'750,75022'!G18+'750,75023'!G18+'750.75075'!G18+'750,75095'!G18+'751,75101'!G18+'754,75404'!G18+'754,75412'!G18+'754,75414'!G18+'754,75421'!G18+'756,75647'!G18+'757,75702'!G18+'758,75818'!G18+'801,80101'!G18+'801,80104'!G18+'801,80110'!G18+'801,80113'!G18+'801,80114'!G18+'801,80146'!G18+'801,80148'!G18+'801,80195'!G18+'851,85149'!G18+'851,85153'!G18+'851,85154'!G18+'851,85195'!G18+'852,85202'!G18+'852,85212'!G18+'852,85213'!G18+'852,85214'!G18+'852,85215'!G18+'852,85216'!G18+'852,85219'!G18+'852,85295'!G18+'853,85329'!G18+'853,85333'!G18+'854,85412'!G18+'900.90001'!G18+'900,90002'!G18+'900,90003'!G18+'900,90004'!G18+'900,90015'!G18+'900,90017'!G18+'921,92109'!G18+'921,92116'!G18+'921,92120'!G18+'921,92195'!G18+'926,92601'!G18+'926,92605'!G18+'926,92695'!G18</f>
        <v>0</v>
      </c>
    </row>
    <row r="19" spans="1:7" s="45" customFormat="1" ht="22.5" customHeight="1">
      <c r="A19" s="46" t="s">
        <v>30</v>
      </c>
      <c r="B19" s="40">
        <v>2710</v>
      </c>
      <c r="C19" s="41" t="s">
        <v>42</v>
      </c>
      <c r="D19" s="330">
        <f>'010.01008'!D19+'010.01009'!D19+'010.01010'!D19+'010.01030'!D19+'010.01095'!D19+'020.02095'!D19+'400.40002'!D19+'600.60004'!D19+'600.60013'!D19+'600.60014'!D19+'600.60016'!D19+'630.63095'!D19+'700.70005'!D19+'710,71004'!D19+'710,71013'!D19+'720.72095'!D19+'750,75011'!D19+'750,75022'!D19+'750,75023'!D19+'750.75075'!D19+'750,75095'!D19+'751,75101'!D19+'752,75212'!D19+'754,75404'!D19+'754,75412'!D19+'754,75414'!D19+'754,75421'!D19+'756,75647'!D19+'757,75702'!D19+'758,75818'!D19+'801,80101'!D19+'801,80104'!D19+'801,80110'!D19+'801,80113'!D19+'801,80114'!D19+'801,80146'!D19+'801,80148'!D19+'801,80195'!D19+'851,85149'!D19+'851,85153'!D19+'851,85154'!D19+'851,85195'!D19+'852,85202'!D19+'852,85212'!D19+'852,85213'!D19+'852,85214'!D19+'852,85215'!D19+'852,85216'!D19+'852,85219'!D19+'852,85295'!D19+'853,85329'!D19+'853,85333'!D19+'854,85412'!D19+'900.90001'!D19+'900,90002'!D19+'900,90003'!D19+'900,90004'!D19+'900,90015'!D19+'900,90017'!D19+'900,90019'!D19+'921,92109'!D19+'921,92116'!D19+'921,92120'!D19+'921,92195'!D19+'926,92601'!D19+'926,92605'!D19+'926,92695'!D19</f>
        <v>1500</v>
      </c>
      <c r="E19" s="330">
        <f>'010.01008'!E19+'010.01009'!E19+'010.01010'!E19+'010.01030'!E19+'010.01095'!E19+'020.02095'!E19+'400.40002'!E19+'600.60004'!E19+'600.60013'!E19+'600.60014'!E19+'600.60016'!E19+'630.63095'!E19+'700.70005'!E19+'710,71004'!E19+'710,71013'!E19+'720.72095'!E19+'750,75011'!E19+'750,75022'!E19+'750,75023'!E19+'750.75075'!E19+'750,75095'!E19+'751,75101'!E19+'752,75212'!E19+'754,75404'!E19+'754,75412'!E19+'754,75414'!E19+'754,75421'!E19+'756,75647'!E19+'757,75702'!E19+'758,75818'!E19+'801,80101'!E19+'801,80104'!E19+'801,80110'!E19+'801,80113'!E19+'801,80114'!E19+'801,80146'!E19+'801,80148'!E19+'801,80195'!E19+'851,85149'!E19+'851,85153'!E19+'851,85154'!E19+'851,85195'!E19+'852,85202'!E19+'852,85212'!E19+'852,85213'!E19+'852,85214'!E19+'852,85215'!E19+'852,85216'!E19+'852,85219'!E19+'852,85295'!E19+'853,85329'!E19+'853,85333'!E19+'854,85412'!E19+'900.90001'!E19+'900,90002'!E19+'900,90003'!E19+'900,90004'!E19+'900,90015'!E19+'900,90017'!E19+'900,90019'!E19+'921,92109'!E19+'921,92116'!E19+'921,92120'!E19+'921,92195'!E19+'926,92601'!E19+'926,92605'!E19+'926,92695'!E19</f>
        <v>0</v>
      </c>
      <c r="F19" s="42">
        <f>'010.01008'!F19+'010.01009'!F19+'010.01010'!F19+'010.01030'!F19+'010.01095'!F19+'020.02095'!F19+'400.40002'!F19+'600.60004'!F19+'600.60013'!F19+'600.60014'!F19+'600.60016'!F19+'630.63095'!F19+'700.70005'!F19+'710,71004'!F19+'710,71013'!F19+'720.72095'!F19+'750,75011'!F19+'750,75022'!F19+'750,75023'!F19+'750.75075'!F19+'750,75095'!F19+'751,75101'!F19+'754,75404'!F19+'754,75412'!F19+'754,75414'!F19+'754,75421'!F19+'756,75647'!F19+'757,75702'!F19+'758,75818'!F19+'801,80101'!F19+'801,80104'!F19+'801,80110'!F19+'801,80113'!F19+'801,80114'!F19+'801,80146'!F19+'801,80148'!F19+'801,80195'!F19+'851,85149'!F19+'851,85153'!F19+'851,85154'!F19+'851,85195'!F19+'852,85202'!F19+'852,85212'!F19+'852,85213'!F19+'852,85214'!F19+'852,85215'!F19+'852,85216'!F19+'852,85219'!F19+'852,85295'!F19+'853,85329'!F19+'853,85333'!F19+'854,85412'!F19+'900.90001'!F19+'900,90002'!F19+'900,90003'!F19+'900,90004'!F19+'900,90015'!F19+'900,90017'!F19+'921,92109'!F19+'921,92116'!F19+'921,92120'!F19+'921,92195'!F19+'926,92601'!F19+'926,92605'!F19+'926,92695'!F19</f>
        <v>0</v>
      </c>
      <c r="G19" s="42">
        <f>'010.01008'!G19+'010.01009'!G19+'010.01010'!G19+'010.01030'!G19+'010.01095'!G19+'020.02095'!G19+'400.40002'!G19+'600.60004'!G19+'600.60013'!G19+'600.60014'!G19+'600.60016'!G19+'630.63095'!G19+'700.70005'!G19+'710,71004'!G19+'710,71013'!G19+'720.72095'!G19+'750,75011'!G19+'750,75022'!G19+'750,75023'!G19+'750.75075'!G19+'750,75095'!G19+'751,75101'!G19+'754,75404'!G19+'754,75412'!G19+'754,75414'!G19+'754,75421'!G19+'756,75647'!G19+'757,75702'!G19+'758,75818'!G19+'801,80101'!G19+'801,80104'!G19+'801,80110'!G19+'801,80113'!G19+'801,80114'!G19+'801,80146'!G19+'801,80148'!G19+'801,80195'!G19+'851,85149'!G19+'851,85153'!G19+'851,85154'!G19+'851,85195'!G19+'852,85202'!G19+'852,85212'!G19+'852,85213'!G19+'852,85214'!G19+'852,85215'!G19+'852,85216'!G19+'852,85219'!G19+'852,85295'!G19+'853,85329'!G19+'853,85333'!G19+'854,85412'!G19+'900.90001'!G19+'900,90002'!G19+'900,90003'!G19+'900,90004'!G19+'900,90015'!G19+'900,90017'!G19+'921,92109'!G19+'921,92116'!G19+'921,92120'!G19+'921,92195'!G19+'926,92601'!G19+'926,92605'!G19+'926,92695'!G19</f>
        <v>0</v>
      </c>
    </row>
    <row r="20" spans="1:7" s="45" customFormat="1" ht="25.5" customHeight="1">
      <c r="A20" s="39" t="s">
        <v>30</v>
      </c>
      <c r="B20" s="40">
        <v>2820</v>
      </c>
      <c r="C20" s="48" t="s">
        <v>280</v>
      </c>
      <c r="D20" s="330">
        <f>'010.01008'!D20+'010.01009'!D20+'010.01010'!D20+'010.01030'!D20+'010.01095'!D20+'020.02095'!D20+'400.40002'!D20+'600.60004'!D20+'600.60013'!D20+'600.60014'!D20+'600.60016'!D20+'630.63095'!D20+'700.70005'!D20+'710,71004'!D20+'710,71013'!D20+'720.72095'!D20+'750,75011'!D20+'750,75022'!D20+'750,75023'!D20+'750.75075'!D20+'750,75095'!D20+'751,75101'!D20+'752,75212'!D20+'754,75404'!D20+'754,75412'!D20+'754,75414'!D20+'754,75421'!D20+'756,75647'!D20+'757,75702'!D20+'758,75818'!D20+'801,80101'!D20+'801,80104'!D20+'801,80110'!D20+'801,80113'!D20+'801,80114'!D20+'801,80146'!D20+'801,80148'!D20+'801,80195'!D20+'851,85149'!D20+'851,85153'!D20+'851,85154'!D20+'851,85195'!D20+'852,85202'!D20+'852,85212'!D20+'852,85213'!D20+'852,85214'!D20+'852,85215'!D20+'852,85216'!D20+'852,85219'!D20+'852,85295'!D20+'853,85329'!D20+'853,85333'!D20+'854,85412'!D20+'900.90001'!D20+'900,90002'!D20+'900,90003'!D20+'900,90004'!D20+'900,90015'!D20+'900,90017'!D20+'900,90019'!D20+'921,92109'!D20+'921,92116'!D20+'921,92120'!D20+'921,92195'!D20+'926,92601'!D20+'926,92605'!D20+'926,92695'!D20</f>
        <v>0</v>
      </c>
      <c r="E20" s="330">
        <f>'010.01008'!E20+'010.01009'!E20+'010.01010'!E20+'010.01030'!E20+'010.01095'!E20+'020.02095'!E20+'400.40002'!E20+'600.60004'!E20+'600.60013'!E20+'600.60014'!E20+'600.60016'!E20+'630.63095'!E20+'700.70005'!E20+'710,71004'!E20+'710,71013'!E20+'720.72095'!E20+'750,75011'!E20+'750,75022'!E20+'750,75023'!E20+'750.75075'!E20+'750,75095'!E20+'751,75101'!E20+'752,75212'!E20+'754,75404'!E20+'754,75412'!E20+'754,75414'!E20+'754,75421'!E20+'756,75647'!E20+'757,75702'!E20+'758,75818'!E20+'801,80101'!E20+'801,80104'!E20+'801,80110'!E20+'801,80113'!E20+'801,80114'!E20+'801,80146'!E20+'801,80148'!E20+'801,80195'!E20+'851,85149'!E20+'851,85153'!E20+'851,85154'!E20+'851,85195'!E20+'852,85202'!E20+'852,85212'!E20+'852,85213'!E20+'852,85214'!E20+'852,85215'!E20+'852,85216'!E20+'852,85219'!E20+'852,85295'!E20+'853,85329'!E20+'853,85333'!E20+'854,85412'!E20+'900.90001'!E20+'900,90002'!E20+'900,90003'!E20+'900,90004'!E20+'900,90015'!E20+'900,90017'!E20+'900,90019'!E20+'921,92109'!E20+'921,92116'!E20+'921,92120'!E20+'921,92195'!E20+'926,92601'!E20+'926,92605'!E20+'926,92695'!E20</f>
        <v>0</v>
      </c>
      <c r="F20" s="42">
        <f>'010.01008'!F20+'010.01009'!F20+'010.01010'!F20+'010.01030'!F20+'010.01095'!F20+'020.02095'!F20+'400.40002'!F20+'600.60004'!F20+'600.60013'!F20+'600.60014'!F20+'600.60016'!F20+'630.63095'!F20+'700.70005'!F20+'710,71004'!F20+'710,71013'!F20+'720.72095'!F20+'750,75011'!F20+'750,75022'!F20+'750,75023'!F20+'750.75075'!F20+'750,75095'!F20+'751,75101'!F20+'754,75404'!F20+'754,75412'!F20+'754,75414'!F20+'754,75421'!F20+'756,75647'!F20+'757,75702'!F20+'758,75818'!F20+'801,80101'!F20+'801,80104'!F20+'801,80110'!F20+'801,80113'!F20+'801,80114'!F20+'801,80146'!F20+'801,80148'!F20+'801,80195'!F20+'851,85149'!F20+'851,85153'!F20+'851,85154'!F20+'851,85195'!F20+'852,85202'!F20+'852,85212'!F20+'852,85213'!F20+'852,85214'!F20+'852,85215'!F20+'852,85216'!F20+'852,85219'!F20+'852,85295'!F20+'853,85329'!F20+'853,85333'!F20+'854,85412'!F20+'900.90001'!F20+'900,90002'!F20+'900,90003'!F20+'900,90004'!F20+'900,90015'!F20+'900,90017'!F20+'921,92109'!F20+'921,92116'!F20+'921,92120'!F20+'921,92195'!F20+'926,92601'!F20+'926,92605'!F20+'926,92695'!F20</f>
        <v>0</v>
      </c>
      <c r="G20" s="42">
        <f>'010.01008'!G20+'010.01009'!G20+'010.01010'!G20+'010.01030'!G20+'010.01095'!G20+'020.02095'!G20+'400.40002'!G20+'600.60004'!G20+'600.60013'!G20+'600.60014'!G20+'600.60016'!G20+'630.63095'!G20+'700.70005'!G20+'710,71004'!G20+'710,71013'!G20+'720.72095'!G20+'750,75011'!G20+'750,75022'!G20+'750,75023'!G20+'750.75075'!G20+'750,75095'!G20+'751,75101'!G20+'754,75404'!G20+'754,75412'!G20+'754,75414'!G20+'754,75421'!G20+'756,75647'!G20+'757,75702'!G20+'758,75818'!G20+'801,80101'!G20+'801,80104'!G20+'801,80110'!G20+'801,80113'!G20+'801,80114'!G20+'801,80146'!G20+'801,80148'!G20+'801,80195'!G20+'851,85149'!G20+'851,85153'!G20+'851,85154'!G20+'851,85195'!G20+'852,85202'!G20+'852,85212'!G20+'852,85213'!G20+'852,85214'!G20+'852,85215'!G20+'852,85216'!G20+'852,85219'!G20+'852,85295'!G20+'853,85329'!G20+'853,85333'!G20+'854,85412'!G20+'900.90001'!G20+'900,90002'!G20+'900,90003'!G20+'900,90004'!G20+'900,90015'!G20+'900,90017'!G20+'921,92109'!G20+'921,92116'!G20+'921,92120'!G20+'921,92195'!G20+'926,92601'!G20+'926,92605'!G20+'926,92695'!G20</f>
        <v>0</v>
      </c>
    </row>
    <row r="21" spans="1:7" s="45" customFormat="1" ht="37.5" customHeight="1">
      <c r="A21" s="39" t="s">
        <v>30</v>
      </c>
      <c r="B21" s="40">
        <v>2830</v>
      </c>
      <c r="C21" s="48" t="s">
        <v>18</v>
      </c>
      <c r="D21" s="330">
        <f>'010.01008'!D21+'010.01009'!D21+'010.01010'!D21+'010.01030'!D21+'010.01095'!D21+'020.02095'!D21+'400.40002'!D21+'600.60004'!D21+'600.60013'!D21+'600.60014'!D21+'600.60016'!D21+'630.63095'!D21+'700.70005'!D21+'710,71004'!D21+'710,71013'!D21+'720.72095'!D21+'750,75011'!D21+'750,75022'!D21+'750,75023'!D21+'750.75075'!D21+'750,75095'!D21+'751,75101'!D21+'752,75212'!D21+'754,75404'!D21+'754,75412'!D21+'754,75414'!D21+'754,75421'!D21+'756,75647'!D21+'757,75702'!D21+'758,75818'!D21+'801,80101'!D21+'801,80104'!D21+'801,80110'!D21+'801,80113'!D21+'801,80114'!D21+'801,80146'!D21+'801,80148'!D21+'801,80195'!D21+'851,85149'!D21+'851,85153'!D21+'851,85154'!D21+'851,85195'!D21+'852,85202'!D21+'852,85212'!D21+'852,85213'!D21+'852,85214'!D21+'852,85215'!D21+'852,85216'!D21+'852,85219'!D21+'852,85295'!D21+'853,85329'!D21+'853,85333'!D21+'854,85412'!D21+'900.90001'!D21+'900,90002'!D21+'900,90003'!D21+'900,90004'!D21+'900,90015'!D21+'900,90017'!D21+'900,90019'!D21+'921,92109'!D21+'921,92116'!D21+'921,92120'!D21+'921,92195'!D21+'926,92601'!D21+'926,92605'!D21+'926,92695'!D21</f>
        <v>380000</v>
      </c>
      <c r="E21" s="330">
        <f>'010.01008'!E21+'010.01009'!E21+'010.01010'!E21+'010.01030'!E21+'010.01095'!E21+'020.02095'!E21+'400.40002'!E21+'600.60004'!E21+'600.60013'!E21+'600.60014'!E21+'600.60016'!E21+'630.63095'!E21+'700.70005'!E21+'710,71004'!E21+'710,71013'!E21+'720.72095'!E21+'750,75011'!E21+'750,75022'!E21+'750,75023'!E21+'750.75075'!E21+'750,75095'!E21+'751,75101'!E21+'752,75212'!E21+'754,75404'!E21+'754,75412'!E21+'754,75414'!E21+'754,75421'!E21+'756,75647'!E21+'757,75702'!E21+'758,75818'!E21+'801,80101'!E21+'801,80104'!E21+'801,80110'!E21+'801,80113'!E21+'801,80114'!E21+'801,80146'!E21+'801,80148'!E21+'801,80195'!E21+'851,85149'!E21+'851,85153'!E21+'851,85154'!E21+'851,85195'!E21+'852,85202'!E21+'852,85212'!E21+'852,85213'!E21+'852,85214'!E21+'852,85215'!E21+'852,85216'!E21+'852,85219'!E21+'852,85295'!E21+'853,85329'!E21+'853,85333'!E21+'854,85412'!E21+'900.90001'!E21+'900,90002'!E21+'900,90003'!E21+'900,90004'!E21+'900,90015'!E21+'900,90017'!E21+'900,90019'!E21+'921,92109'!E21+'921,92116'!E21+'921,92120'!E21+'921,92195'!E21+'926,92601'!E21+'926,92605'!E21+'926,92695'!E21</f>
        <v>0</v>
      </c>
      <c r="F21" s="42">
        <f>'010.01008'!F21+'010.01009'!F21+'010.01010'!F21+'010.01030'!F21+'010.01095'!F21+'020.02095'!F21+'400.40002'!F21+'600.60004'!F21+'600.60013'!F21+'600.60014'!F21+'600.60016'!F21+'630.63095'!F21+'700.70005'!F21+'710,71004'!F21+'710,71013'!F21+'720.72095'!F21+'750,75011'!F21+'750,75022'!F21+'750,75023'!F21+'750.75075'!F21+'750,75095'!F21+'751,75101'!F21+'754,75404'!F21+'754,75412'!F21+'754,75414'!F21+'754,75421'!F21+'756,75647'!F21+'757,75702'!F21+'758,75818'!F21+'801,80101'!F21+'801,80104'!F21+'801,80110'!F21+'801,80113'!F21+'801,80114'!F21+'801,80146'!F21+'801,80148'!F21+'801,80195'!F21+'851,85149'!F21+'851,85153'!F21+'851,85154'!F21+'851,85195'!F21+'852,85202'!F21+'852,85212'!F21+'852,85213'!F21+'852,85214'!F21+'852,85215'!F21+'852,85216'!F21+'852,85219'!F21+'852,85295'!F21+'853,85329'!F21+'853,85333'!F21+'854,85412'!F21+'900.90001'!F21+'900,90002'!F21+'900,90003'!F21+'900,90004'!F21+'900,90015'!F21+'900,90017'!F21+'921,92109'!F21+'921,92116'!F21+'921,92120'!F21+'921,92195'!F21+'926,92601'!F21+'926,92605'!F21+'926,92695'!F21</f>
        <v>234000</v>
      </c>
      <c r="G21" s="42">
        <f>'010.01008'!G21+'010.01009'!G21+'010.01010'!G21+'010.01030'!G21+'010.01095'!G21+'020.02095'!G21+'400.40002'!G21+'600.60004'!G21+'600.60013'!G21+'600.60014'!G21+'600.60016'!G21+'630.63095'!G21+'700.70005'!G21+'710,71004'!G21+'710,71013'!G21+'720.72095'!G21+'750,75011'!G21+'750,75022'!G21+'750,75023'!G21+'750.75075'!G21+'750,75095'!G21+'751,75101'!G21+'754,75404'!G21+'754,75412'!G21+'754,75414'!G21+'754,75421'!G21+'756,75647'!G21+'757,75702'!G21+'758,75818'!G21+'801,80101'!G21+'801,80104'!G21+'801,80110'!G21+'801,80113'!G21+'801,80114'!G21+'801,80146'!G21+'801,80148'!G21+'801,80195'!G21+'851,85149'!G21+'851,85153'!G21+'851,85154'!G21+'851,85195'!G21+'852,85202'!G21+'852,85212'!G21+'852,85213'!G21+'852,85214'!G21+'852,85215'!G21+'852,85216'!G21+'852,85219'!G21+'852,85295'!G21+'853,85329'!G21+'853,85333'!G21+'854,85412'!G21+'900.90001'!G21+'900,90002'!G21+'900,90003'!G21+'900,90004'!G21+'900,90015'!G21+'900,90017'!G21+'921,92109'!G21+'921,92116'!G21+'921,92120'!G21+'921,92195'!G21+'926,92601'!G21+'926,92605'!G21+'926,92695'!G21</f>
        <v>0</v>
      </c>
    </row>
    <row r="22" spans="1:7" s="45" customFormat="1" ht="12.75" customHeight="1">
      <c r="A22" s="46" t="s">
        <v>30</v>
      </c>
      <c r="B22" s="47">
        <v>2850</v>
      </c>
      <c r="C22" s="48" t="s">
        <v>33</v>
      </c>
      <c r="D22" s="330">
        <f>'010.01008'!D22+'010.01009'!D22+'010.01010'!D22+'010.01030'!D22+'010.01095'!D22+'020.02095'!D22+'400.40002'!D22+'600.60004'!D22+'600.60013'!D22+'600.60014'!D22+'600.60016'!D22+'630.63095'!D22+'700.70005'!D22+'710,71004'!D22+'710,71013'!D22+'720.72095'!D22+'750,75011'!D22+'750,75022'!D22+'750,75023'!D22+'750.75075'!D22+'750,75095'!D22+'751,75101'!D22+'752,75212'!D22+'754,75404'!D22+'754,75412'!D22+'754,75414'!D22+'754,75421'!D22+'756,75647'!D22+'757,75702'!D22+'758,75818'!D22+'801,80101'!D22+'801,80104'!D22+'801,80110'!D22+'801,80113'!D22+'801,80114'!D22+'801,80146'!D22+'801,80148'!D22+'801,80195'!D22+'851,85149'!D22+'851,85153'!D22+'851,85154'!D22+'851,85195'!D22+'852,85202'!D22+'852,85212'!D22+'852,85213'!D22+'852,85214'!D22+'852,85215'!D22+'852,85216'!D22+'852,85219'!D22+'852,85295'!D22+'853,85329'!D22+'853,85333'!D22+'854,85412'!D22+'900.90001'!D22+'900,90002'!D22+'900,90003'!D22+'900,90004'!D22+'900,90015'!D22+'900,90017'!D22+'900,90019'!D22+'921,92109'!D22+'921,92116'!D22+'921,92120'!D22+'921,92195'!D22+'926,92601'!D22+'926,92605'!D22+'926,92695'!D22</f>
        <v>15000</v>
      </c>
      <c r="E22" s="330">
        <f>'010.01008'!E22+'010.01009'!E22+'010.01010'!E22+'010.01030'!E22+'010.01095'!E22+'020.02095'!E22+'400.40002'!E22+'600.60004'!E22+'600.60013'!E22+'600.60014'!E22+'600.60016'!E22+'630.63095'!E22+'700.70005'!E22+'710,71004'!E22+'710,71013'!E22+'720.72095'!E22+'750,75011'!E22+'750,75022'!E22+'750,75023'!E22+'750.75075'!E22+'750,75095'!E22+'751,75101'!E22+'752,75212'!E22+'754,75404'!E22+'754,75412'!E22+'754,75414'!E22+'754,75421'!E22+'756,75647'!E22+'757,75702'!E22+'758,75818'!E22+'801,80101'!E22+'801,80104'!E22+'801,80110'!E22+'801,80113'!E22+'801,80114'!E22+'801,80146'!E22+'801,80148'!E22+'801,80195'!E22+'851,85149'!E22+'851,85153'!E22+'851,85154'!E22+'851,85195'!E22+'852,85202'!E22+'852,85212'!E22+'852,85213'!E22+'852,85214'!E22+'852,85215'!E22+'852,85216'!E22+'852,85219'!E22+'852,85295'!E22+'853,85329'!E22+'853,85333'!E22+'854,85412'!E22+'900.90001'!E22+'900,90002'!E22+'900,90003'!E22+'900,90004'!E22+'900,90015'!E22+'900,90017'!E22+'900,90019'!E22+'921,92109'!E22+'921,92116'!E22+'921,92120'!E22+'921,92195'!E22+'926,92601'!E22+'926,92605'!E22+'926,92695'!E22</f>
        <v>0</v>
      </c>
      <c r="F22" s="42">
        <f>'010.01008'!F22+'010.01009'!F22+'010.01010'!F22+'010.01030'!F22+'010.01095'!F22+'020.02095'!F22+'400.40002'!F22+'600.60004'!F22+'600.60013'!F22+'600.60014'!F22+'600.60016'!F22+'630.63095'!F22+'700.70005'!F22+'710,71004'!F22+'710,71013'!F22+'720.72095'!F22+'750,75011'!F22+'750,75022'!F22+'750,75023'!F22+'750.75075'!F22+'750,75095'!F22+'751,75101'!F22+'754,75404'!F22+'754,75412'!F22+'754,75414'!F22+'754,75421'!F22+'756,75647'!F22+'757,75702'!F22+'758,75818'!F22+'801,80101'!F22+'801,80104'!F22+'801,80110'!F22+'801,80113'!F22+'801,80114'!F22+'801,80146'!F22+'801,80148'!F22+'801,80195'!F22+'851,85149'!F22+'851,85153'!F22+'851,85154'!F22+'851,85195'!F22+'852,85202'!F22+'852,85212'!F22+'852,85213'!F22+'852,85214'!F22+'852,85215'!F22+'852,85216'!F22+'852,85219'!F22+'852,85295'!F22+'853,85329'!F22+'853,85333'!F22+'854,85412'!F22+'900.90001'!F22+'900,90002'!F22+'900,90003'!F22+'900,90004'!F22+'900,90015'!F22+'900,90017'!F22+'921,92109'!F22+'921,92116'!F22+'921,92120'!F22+'921,92195'!F22+'926,92601'!F22+'926,92605'!F22+'926,92695'!F22</f>
        <v>10000</v>
      </c>
      <c r="G22" s="42">
        <f>'010.01008'!G22+'010.01009'!G22+'010.01010'!G22+'010.01030'!G22+'010.01095'!G22+'020.02095'!G22+'400.40002'!G22+'600.60004'!G22+'600.60013'!G22+'600.60014'!G22+'600.60016'!G22+'630.63095'!G22+'700.70005'!G22+'710,71004'!G22+'710,71013'!G22+'720.72095'!G22+'750,75011'!G22+'750,75022'!G22+'750,75023'!G22+'750.75075'!G22+'750,75095'!G22+'751,75101'!G22+'754,75404'!G22+'754,75412'!G22+'754,75414'!G22+'754,75421'!G22+'756,75647'!G22+'757,75702'!G22+'758,75818'!G22+'801,80101'!G22+'801,80104'!G22+'801,80110'!G22+'801,80113'!G22+'801,80114'!G22+'801,80146'!G22+'801,80148'!G22+'801,80195'!G22+'851,85149'!G22+'851,85153'!G22+'851,85154'!G22+'851,85195'!G22+'852,85202'!G22+'852,85212'!G22+'852,85213'!G22+'852,85214'!G22+'852,85215'!G22+'852,85216'!G22+'852,85219'!G22+'852,85295'!G22+'853,85329'!G22+'853,85333'!G22+'854,85412'!G22+'900.90001'!G22+'900,90002'!G22+'900,90003'!G22+'900,90004'!G22+'900,90015'!G22+'900,90017'!G22+'921,92109'!G22+'921,92116'!G22+'921,92120'!G22+'921,92195'!G22+'926,92601'!G22+'926,92605'!G22+'926,92695'!G22</f>
        <v>0</v>
      </c>
    </row>
    <row r="23" spans="1:7" s="45" customFormat="1" ht="12.75" customHeight="1">
      <c r="A23" s="46" t="s">
        <v>30</v>
      </c>
      <c r="B23" s="47">
        <v>3000</v>
      </c>
      <c r="C23" s="48" t="s">
        <v>276</v>
      </c>
      <c r="D23" s="330">
        <f>'010.01008'!D23+'010.01009'!D23+'010.01010'!D23+'010.01030'!D23+'010.01095'!D23+'020.02095'!D23+'400.40002'!D23+'600.60004'!D23+'600.60013'!D23+'600.60014'!D23+'600.60016'!D23+'630.63095'!D23+'700.70005'!D23+'710,71004'!D23+'710,71013'!D23+'720.72095'!D23+'750,75011'!D23+'750,75022'!D23+'750,75023'!D23+'750.75075'!D23+'750,75095'!D23+'751,75101'!D23+'752,75212'!D23+'754,75404'!D23+'754,75412'!D23+'754,75414'!D23+'754,75421'!D23+'756,75647'!D23+'757,75702'!D23+'758,75818'!D23+'801,80101'!D23+'801,80104'!D23+'801,80110'!D23+'801,80113'!D23+'801,80114'!D23+'801,80146'!D23+'801,80148'!D23+'801,80195'!D23+'851,85149'!D23+'851,85153'!D23+'851,85154'!D23+'851,85195'!D23+'852,85202'!D23+'852,85212'!D23+'852,85213'!D23+'852,85214'!D23+'852,85215'!D23+'852,85216'!D23+'852,85219'!D23+'852,85295'!D23+'853,85329'!D23+'853,85333'!D23+'854,85412'!D23+'900.90001'!D23+'900,90002'!D23+'900,90003'!D23+'900,90004'!D23+'900,90015'!D23+'900,90017'!D23+'900,90019'!D23+'921,92109'!D23+'921,92116'!D23+'921,92120'!D23+'921,92195'!D23+'926,92601'!D23+'926,92605'!D23+'926,92695'!D23</f>
        <v>36000</v>
      </c>
      <c r="E23" s="330">
        <f>'010.01008'!E23+'010.01009'!E23+'010.01010'!E23+'010.01030'!E23+'010.01095'!E23+'020.02095'!E23+'400.40002'!E23+'600.60004'!E23+'600.60013'!E23+'600.60014'!E23+'600.60016'!E23+'630.63095'!E23+'700.70005'!E23+'710,71004'!E23+'710,71013'!E23+'720.72095'!E23+'750,75011'!E23+'750,75022'!E23+'750,75023'!E23+'750.75075'!E23+'750,75095'!E23+'751,75101'!E23+'752,75212'!E23+'754,75404'!E23+'754,75412'!E23+'754,75414'!E23+'754,75421'!E23+'756,75647'!E23+'757,75702'!E23+'758,75818'!E23+'801,80101'!E23+'801,80104'!E23+'801,80110'!E23+'801,80113'!E23+'801,80114'!E23+'801,80146'!E23+'801,80148'!E23+'801,80195'!E23+'851,85149'!E23+'851,85153'!E23+'851,85154'!E23+'851,85195'!E23+'852,85202'!E23+'852,85212'!E23+'852,85213'!E23+'852,85214'!E23+'852,85215'!E23+'852,85216'!E23+'852,85219'!E23+'852,85295'!E23+'853,85329'!E23+'853,85333'!E23+'854,85412'!E23+'900.90001'!E23+'900,90002'!E23+'900,90003'!E23+'900,90004'!E23+'900,90015'!E23+'900,90017'!E23+'900,90019'!E23+'921,92109'!E23+'921,92116'!E23+'921,92120'!E23+'921,92195'!E23+'926,92601'!E23+'926,92605'!E23+'926,92695'!E23</f>
        <v>0</v>
      </c>
      <c r="F23" s="42">
        <f>'010.01008'!F23+'010.01009'!F23+'010.01010'!F23+'010.01030'!F23+'010.01095'!F23+'020.02095'!F23+'400.40002'!F23+'600.60004'!F23+'600.60013'!F23+'600.60014'!F23+'600.60016'!F23+'630.63095'!F23+'700.70005'!F23+'710,71004'!F23+'710,71013'!F23+'720.72095'!F23+'750,75011'!F23+'750,75022'!F23+'750,75023'!F23+'750.75075'!F23+'750,75095'!F23+'751,75101'!F23+'754,75404'!F23+'754,75412'!F23+'754,75414'!F23+'754,75421'!F23+'756,75647'!F23+'757,75702'!F23+'758,75818'!F23+'801,80101'!F23+'801,80104'!F23+'801,80110'!F23+'801,80113'!F23+'801,80114'!F23+'801,80146'!F23+'801,80148'!F23+'801,80195'!F23+'851,85149'!F23+'851,85153'!F23+'851,85154'!F23+'851,85195'!F23+'852,85202'!F23+'852,85212'!F23+'852,85213'!F23+'852,85214'!F23+'852,85215'!F23+'852,85216'!F23+'852,85219'!F23+'852,85295'!F23+'853,85329'!F23+'853,85333'!F23+'854,85412'!F23+'900.90001'!F23+'900,90002'!F23+'900,90003'!F23+'900,90004'!F23+'900,90015'!F23+'900,90017'!F23+'921,92109'!F23+'921,92116'!F23+'921,92120'!F23+'921,92195'!F23+'926,92601'!F23+'926,92605'!F23+'926,92695'!F23</f>
        <v>5000</v>
      </c>
      <c r="G23" s="42">
        <f>'010.01008'!G23+'010.01009'!G23+'010.01010'!G23+'010.01030'!G23+'010.01095'!G23+'020.02095'!G23+'400.40002'!G23+'600.60004'!G23+'600.60013'!G23+'600.60014'!G23+'600.60016'!G23+'630.63095'!G23+'700.70005'!G23+'710,71004'!G23+'710,71013'!G23+'720.72095'!G23+'750,75011'!G23+'750,75022'!G23+'750,75023'!G23+'750.75075'!G23+'750,75095'!G23+'751,75101'!G23+'754,75404'!G23+'754,75412'!G23+'754,75414'!G23+'754,75421'!G23+'756,75647'!G23+'757,75702'!G23+'758,75818'!G23+'801,80101'!G23+'801,80104'!G23+'801,80110'!G23+'801,80113'!G23+'801,80114'!G23+'801,80146'!G23+'801,80148'!G23+'801,80195'!G23+'851,85149'!G23+'851,85153'!G23+'851,85154'!G23+'851,85195'!G23+'852,85202'!G23+'852,85212'!G23+'852,85213'!G23+'852,85214'!G23+'852,85215'!G23+'852,85216'!G23+'852,85219'!G23+'852,85295'!G23+'853,85329'!G23+'853,85333'!G23+'854,85412'!G23+'900.90001'!G23+'900,90002'!G23+'900,90003'!G23+'900,90004'!G23+'900,90015'!G23+'900,90017'!G23+'921,92109'!G23+'921,92116'!G23+'921,92120'!G23+'921,92195'!G23+'926,92601'!G23+'926,92605'!G23+'926,92695'!G23</f>
        <v>0</v>
      </c>
    </row>
    <row r="24" spans="1:7" s="36" customFormat="1" ht="12.75" customHeight="1">
      <c r="A24" s="46" t="s">
        <v>30</v>
      </c>
      <c r="B24" s="49">
        <v>3020</v>
      </c>
      <c r="C24" s="50" t="s">
        <v>38</v>
      </c>
      <c r="D24" s="330">
        <f>'010.01008'!D24+'010.01009'!D24+'010.01010'!D24+'010.01030'!D24+'010.01095'!D24+'020.02095'!D24+'400.40002'!D24+'600.60004'!D24+'600.60013'!D24+'600.60014'!D24+'600.60016'!D24+'630.63095'!D24+'700.70005'!D24+'710,71004'!D24+'710,71013'!D24+'720.72095'!D24+'750,75011'!D24+'750,75022'!D24+'750,75023'!D24+'750.75075'!D24+'750,75095'!D24+'751,75101'!D24+'752,75212'!D24+'754,75404'!D24+'754,75412'!D24+'754,75414'!D24+'754,75421'!D24+'756,75647'!D24+'757,75702'!D24+'758,75818'!D24+'801,80101'!D24+'801,80104'!D24+'801,80110'!D24+'801,80113'!D24+'801,80114'!D24+'801,80146'!D24+'801,80148'!D24+'801,80195'!D24+'851,85149'!D24+'851,85153'!D24+'851,85154'!D24+'851,85195'!D24+'852,85202'!D24+'852,85212'!D24+'852,85213'!D24+'852,85214'!D24+'852,85215'!D24+'852,85216'!D24+'852,85219'!D24+'852,85295'!D24+'853,85329'!D24+'853,85333'!D24+'854,85412'!D24+'900.90001'!D24+'900,90002'!D24+'900,90003'!D24+'900,90004'!D24+'900,90015'!D24+'900,90017'!D24+'900,90019'!D24+'921,92109'!D24+'921,92116'!D24+'921,92120'!D24+'921,92195'!D24+'926,92601'!D24+'926,92605'!D24+'926,92695'!D24</f>
        <v>429700</v>
      </c>
      <c r="E24" s="330">
        <f>'010.01008'!E24+'010.01009'!E24+'010.01010'!E24+'010.01030'!E24+'010.01095'!E24+'020.02095'!E24+'400.40002'!E24+'600.60004'!E24+'600.60013'!E24+'600.60014'!E24+'600.60016'!E24+'630.63095'!E24+'700.70005'!E24+'710,71004'!E24+'710,71013'!E24+'720.72095'!E24+'750,75011'!E24+'750,75022'!E24+'750,75023'!E24+'750.75075'!E24+'750,75095'!E24+'751,75101'!E24+'752,75212'!E24+'754,75404'!E24+'754,75412'!E24+'754,75414'!E24+'754,75421'!E24+'756,75647'!E24+'757,75702'!E24+'758,75818'!E24+'801,80101'!E24+'801,80104'!E24+'801,80110'!E24+'801,80113'!E24+'801,80114'!E24+'801,80146'!E24+'801,80148'!E24+'801,80195'!E24+'851,85149'!E24+'851,85153'!E24+'851,85154'!E24+'851,85195'!E24+'852,85202'!E24+'852,85212'!E24+'852,85213'!E24+'852,85214'!E24+'852,85215'!E24+'852,85216'!E24+'852,85219'!E24+'852,85295'!E24+'853,85329'!E24+'853,85333'!E24+'854,85412'!E24+'900.90001'!E24+'900,90002'!E24+'900,90003'!E24+'900,90004'!E24+'900,90015'!E24+'900,90017'!E24+'900,90019'!E24+'921,92109'!E24+'921,92116'!E24+'921,92120'!E24+'921,92195'!E24+'926,92601'!E24+'926,92605'!E24+'926,92695'!E24</f>
        <v>0</v>
      </c>
      <c r="F24" s="42">
        <f>'010.01008'!F24+'010.01009'!F24+'010.01010'!F24+'010.01030'!F24+'010.01095'!F24+'020.02095'!F24+'400.40002'!F24+'600.60004'!F24+'600.60013'!F24+'600.60014'!F24+'600.60016'!F24+'630.63095'!F24+'700.70005'!F24+'710,71004'!F24+'710,71013'!F24+'720.72095'!F24+'750,75011'!F24+'750,75022'!F24+'750,75023'!F24+'750.75075'!F24+'750,75095'!F24+'751,75101'!F24+'754,75404'!F24+'754,75412'!F24+'754,75414'!F24+'754,75421'!F24+'756,75647'!F24+'757,75702'!F24+'758,75818'!F24+'801,80101'!F24+'801,80104'!F24+'801,80110'!F24+'801,80113'!F24+'801,80114'!F24+'801,80146'!F24+'801,80148'!F24+'801,80195'!F24+'851,85149'!F24+'851,85153'!F24+'851,85154'!F24+'851,85195'!F24+'852,85202'!F24+'852,85212'!F24+'852,85213'!F24+'852,85214'!F24+'852,85215'!F24+'852,85216'!F24+'852,85219'!F24+'852,85295'!F24+'853,85329'!F24+'853,85333'!F24+'854,85412'!F24+'900.90001'!F24+'900,90002'!F24+'900,90003'!F24+'900,90004'!F24+'900,90015'!F24+'900,90017'!F24+'921,92109'!F24+'921,92116'!F24+'921,92120'!F24+'921,92195'!F24+'926,92601'!F24+'926,92605'!F24+'926,92695'!F24</f>
        <v>318850</v>
      </c>
      <c r="G24" s="42">
        <f>'010.01008'!G24+'010.01009'!G24+'010.01010'!G24+'010.01030'!G24+'010.01095'!G24+'020.02095'!G24+'400.40002'!G24+'600.60004'!G24+'600.60013'!G24+'600.60014'!G24+'600.60016'!G24+'630.63095'!G24+'700.70005'!G24+'710,71004'!G24+'710,71013'!G24+'720.72095'!G24+'750,75011'!G24+'750,75022'!G24+'750,75023'!G24+'750.75075'!G24+'750,75095'!G24+'751,75101'!G24+'754,75404'!G24+'754,75412'!G24+'754,75414'!G24+'754,75421'!G24+'756,75647'!G24+'757,75702'!G24+'758,75818'!G24+'801,80101'!G24+'801,80104'!G24+'801,80110'!G24+'801,80113'!G24+'801,80114'!G24+'801,80146'!G24+'801,80148'!G24+'801,80195'!G24+'851,85149'!G24+'851,85153'!G24+'851,85154'!G24+'851,85195'!G24+'852,85202'!G24+'852,85212'!G24+'852,85213'!G24+'852,85214'!G24+'852,85215'!G24+'852,85216'!G24+'852,85219'!G24+'852,85295'!G24+'853,85329'!G24+'853,85333'!G24+'854,85412'!G24+'900.90001'!G24+'900,90002'!G24+'900,90003'!G24+'900,90004'!G24+'900,90015'!G24+'900,90017'!G24+'921,92109'!G24+'921,92116'!G24+'921,92120'!G24+'921,92195'!G24+'926,92601'!G24+'926,92605'!G24+'926,92695'!G24</f>
        <v>0</v>
      </c>
    </row>
    <row r="25" spans="1:7" s="36" customFormat="1" ht="12.75" customHeight="1">
      <c r="A25" s="46" t="s">
        <v>30</v>
      </c>
      <c r="B25" s="49">
        <v>3030</v>
      </c>
      <c r="C25" s="50" t="s">
        <v>5</v>
      </c>
      <c r="D25" s="330">
        <f>'010.01008'!D25+'010.01009'!D25+'010.01010'!D25+'010.01030'!D25+'010.01095'!D25+'020.02095'!D25+'400.40002'!D25+'600.60004'!D25+'600.60013'!D25+'600.60014'!D25+'600.60016'!D25+'630.63095'!D25+'700.70005'!D25+'710,71004'!D25+'710,71013'!D25+'720.72095'!D25+'750,75011'!D25+'750,75022'!D25+'750,75023'!D25+'750.75075'!D25+'750,75095'!D25+'751,75101'!D25+'752,75212'!D25+'754,75404'!D25+'754,75412'!D25+'754,75414'!D25+'754,75421'!D25+'756,75647'!D25+'757,75702'!D25+'758,75818'!D25+'801,80101'!D25+'801,80104'!D25+'801,80110'!D25+'801,80113'!D25+'801,80114'!D25+'801,80146'!D25+'801,80148'!D25+'801,80195'!D25+'851,85149'!D25+'851,85153'!D25+'851,85154'!D25+'851,85195'!D25+'852,85202'!D25+'852,85212'!D25+'852,85213'!D25+'852,85214'!D25+'852,85215'!D25+'852,85216'!D25+'852,85219'!D25+'852,85295'!D25+'853,85329'!D25+'853,85333'!D25+'854,85412'!D25+'900.90001'!D25+'900,90002'!D25+'900,90003'!D25+'900,90004'!D25+'900,90015'!D25+'900,90017'!D25+'900,90019'!D25+'921,92109'!D25+'921,92116'!D25+'921,92120'!D25+'921,92195'!D25+'926,92601'!D25+'926,92605'!D25+'926,92695'!D25</f>
        <v>236700</v>
      </c>
      <c r="E25" s="330">
        <f>'010.01008'!E25+'010.01009'!E25+'010.01010'!E25+'010.01030'!E25+'010.01095'!E25+'020.02095'!E25+'400.40002'!E25+'600.60004'!E25+'600.60013'!E25+'600.60014'!E25+'600.60016'!E25+'630.63095'!E25+'700.70005'!E25+'710,71004'!E25+'710,71013'!E25+'720.72095'!E25+'750,75011'!E25+'750,75022'!E25+'750,75023'!E25+'750.75075'!E25+'750,75095'!E25+'751,75101'!E25+'752,75212'!E25+'754,75404'!E25+'754,75412'!E25+'754,75414'!E25+'754,75421'!E25+'756,75647'!E25+'757,75702'!E25+'758,75818'!E25+'801,80101'!E25+'801,80104'!E25+'801,80110'!E25+'801,80113'!E25+'801,80114'!E25+'801,80146'!E25+'801,80148'!E25+'801,80195'!E25+'851,85149'!E25+'851,85153'!E25+'851,85154'!E25+'851,85195'!E25+'852,85202'!E25+'852,85212'!E25+'852,85213'!E25+'852,85214'!E25+'852,85215'!E25+'852,85216'!E25+'852,85219'!E25+'852,85295'!E25+'853,85329'!E25+'853,85333'!E25+'854,85412'!E25+'900.90001'!E25+'900,90002'!E25+'900,90003'!E25+'900,90004'!E25+'900,90015'!E25+'900,90017'!E25+'900,90019'!E25+'921,92109'!E25+'921,92116'!E25+'921,92120'!E25+'921,92195'!E25+'926,92601'!E25+'926,92605'!E25+'926,92695'!E25</f>
        <v>0</v>
      </c>
      <c r="F25" s="42">
        <f>'010.01008'!F25+'010.01009'!F25+'010.01010'!F25+'010.01030'!F25+'010.01095'!F25+'020.02095'!F25+'400.40002'!F25+'600.60004'!F25+'600.60013'!F25+'600.60014'!F25+'600.60016'!F25+'630.63095'!F25+'700.70005'!F25+'710,71004'!F25+'710,71013'!F25+'720.72095'!F25+'750,75011'!F25+'750,75022'!F25+'750,75023'!F25+'750.75075'!F25+'750,75095'!F25+'751,75101'!F25+'754,75404'!F25+'754,75412'!F25+'754,75414'!F25+'754,75421'!F25+'756,75647'!F25+'757,75702'!F25+'758,75818'!F25+'801,80101'!F25+'801,80104'!F25+'801,80110'!F25+'801,80113'!F25+'801,80114'!F25+'801,80146'!F25+'801,80148'!F25+'801,80195'!F25+'851,85149'!F25+'851,85153'!F25+'851,85154'!F25+'851,85195'!F25+'852,85202'!F25+'852,85212'!F25+'852,85213'!F25+'852,85214'!F25+'852,85215'!F25+'852,85216'!F25+'852,85219'!F25+'852,85295'!F25+'853,85329'!F25+'853,85333'!F25+'854,85412'!F25+'900.90001'!F25+'900,90002'!F25+'900,90003'!F25+'900,90004'!F25+'900,90015'!F25+'900,90017'!F25+'921,92109'!F25+'921,92116'!F25+'921,92120'!F25+'921,92195'!F25+'926,92601'!F25+'926,92605'!F25+'926,92695'!F25</f>
        <v>225000</v>
      </c>
      <c r="G25" s="42">
        <f>'010.01008'!G25+'010.01009'!G25+'010.01010'!G25+'010.01030'!G25+'010.01095'!G25+'020.02095'!G25+'400.40002'!G25+'600.60004'!G25+'600.60013'!G25+'600.60014'!G25+'600.60016'!G25+'630.63095'!G25+'700.70005'!G25+'710,71004'!G25+'710,71013'!G25+'720.72095'!G25+'750,75011'!G25+'750,75022'!G25+'750,75023'!G25+'750.75075'!G25+'750,75095'!G25+'751,75101'!G25+'754,75404'!G25+'754,75412'!G25+'754,75414'!G25+'754,75421'!G25+'756,75647'!G25+'757,75702'!G25+'758,75818'!G25+'801,80101'!G25+'801,80104'!G25+'801,80110'!G25+'801,80113'!G25+'801,80114'!G25+'801,80146'!G25+'801,80148'!G25+'801,80195'!G25+'851,85149'!G25+'851,85153'!G25+'851,85154'!G25+'851,85195'!G25+'852,85202'!G25+'852,85212'!G25+'852,85213'!G25+'852,85214'!G25+'852,85215'!G25+'852,85216'!G25+'852,85219'!G25+'852,85295'!G25+'853,85329'!G25+'853,85333'!G25+'854,85412'!G25+'900.90001'!G25+'900,90002'!G25+'900,90003'!G25+'900,90004'!G25+'900,90015'!G25+'900,90017'!G25+'921,92109'!G25+'921,92116'!G25+'921,92120'!G25+'921,92195'!G25+'926,92601'!G25+'926,92605'!G25+'926,92695'!G25</f>
        <v>0</v>
      </c>
    </row>
    <row r="26" spans="1:7" s="36" customFormat="1" ht="12.75" customHeight="1">
      <c r="A26" s="46" t="s">
        <v>30</v>
      </c>
      <c r="B26" s="49">
        <v>3110</v>
      </c>
      <c r="C26" s="50" t="s">
        <v>4</v>
      </c>
      <c r="D26" s="330">
        <f>'010.01008'!D26+'010.01009'!D26+'010.01010'!D26+'010.01030'!D26+'010.01095'!D26+'020.02095'!D26+'400.40002'!D26+'600.60004'!D26+'600.60013'!D26+'600.60014'!D26+'600.60016'!D26+'630.63095'!D26+'700.70005'!D26+'710,71004'!D26+'710,71013'!D26+'720.72095'!D26+'750,75011'!D26+'750,75022'!D26+'750,75023'!D26+'750.75075'!D26+'750,75095'!D26+'751,75101'!D26+'752,75212'!D26+'754,75404'!D26+'754,75412'!D26+'754,75414'!D26+'754,75421'!D26+'756,75647'!D26+'757,75702'!D26+'758,75818'!D26+'801,80101'!D26+'801,80104'!D26+'801,80110'!D26+'801,80113'!D26+'801,80114'!D26+'801,80146'!D26+'801,80148'!D26+'801,80195'!D26+'851,85149'!D26+'851,85153'!D26+'851,85154'!D26+'851,85195'!D26+'852,85202'!D26+'852,85212'!D26+'852,85213'!D26+'852,85214'!D26+'852,85215'!D26+'852,85216'!D26+'852,85219'!D26+'852,85295'!D26+'853,85329'!D26+'853,85333'!D26+'854,85412'!D26+'900.90001'!D26+'900,90002'!D26+'900,90003'!D26+'900,90004'!D26+'900,90015'!D26+'900,90017'!D26+'900,90019'!D26+'921,92109'!D26+'921,92116'!D26+'921,92120'!D26+'921,92195'!D26+'926,92601'!D26+'926,92605'!D26+'926,92695'!D26</f>
        <v>1371490</v>
      </c>
      <c r="E26" s="330">
        <f>'010.01008'!E26+'010.01009'!E26+'010.01010'!E26+'010.01030'!E26+'010.01095'!E26+'020.02095'!E26+'400.40002'!E26+'600.60004'!E26+'600.60013'!E26+'600.60014'!E26+'600.60016'!E26+'630.63095'!E26+'700.70005'!E26+'710,71004'!E26+'710,71013'!E26+'720.72095'!E26+'750,75011'!E26+'750,75022'!E26+'750,75023'!E26+'750.75075'!E26+'750,75095'!E26+'751,75101'!E26+'752,75212'!E26+'754,75404'!E26+'754,75412'!E26+'754,75414'!E26+'754,75421'!E26+'756,75647'!E26+'757,75702'!E26+'758,75818'!E26+'801,80101'!E26+'801,80104'!E26+'801,80110'!E26+'801,80113'!E26+'801,80114'!E26+'801,80146'!E26+'801,80148'!E26+'801,80195'!E26+'851,85149'!E26+'851,85153'!E26+'851,85154'!E26+'851,85195'!E26+'852,85202'!E26+'852,85212'!E26+'852,85213'!E26+'852,85214'!E26+'852,85215'!E26+'852,85216'!E26+'852,85219'!E26+'852,85295'!E26+'853,85329'!E26+'853,85333'!E26+'854,85412'!E26+'900.90001'!E26+'900,90002'!E26+'900,90003'!E26+'900,90004'!E26+'900,90015'!E26+'900,90017'!E26+'900,90019'!E26+'921,92109'!E26+'921,92116'!E26+'921,92120'!E26+'921,92195'!E26+'926,92601'!E26+'926,92605'!E26+'926,92695'!E26</f>
        <v>1163349</v>
      </c>
      <c r="F26" s="42">
        <f>'010.01008'!F26+'010.01009'!F26+'010.01010'!F26+'010.01030'!F26+'010.01095'!F26+'020.02095'!F26+'400.40002'!F26+'600.60004'!F26+'600.60013'!F26+'600.60014'!F26+'600.60016'!F26+'630.63095'!F26+'700.70005'!F26+'710,71004'!F26+'710,71013'!F26+'720.72095'!F26+'750,75011'!F26+'750,75022'!F26+'750,75023'!F26+'750.75075'!F26+'750,75095'!F26+'751,75101'!F26+'754,75404'!F26+'754,75412'!F26+'754,75414'!F26+'754,75421'!F26+'756,75647'!F26+'757,75702'!F26+'758,75818'!F26+'801,80101'!F26+'801,80104'!F26+'801,80110'!F26+'801,80113'!F26+'801,80114'!F26+'801,80146'!F26+'801,80148'!F26+'801,80195'!F26+'851,85149'!F26+'851,85153'!F26+'851,85154'!F26+'851,85195'!F26+'852,85202'!F26+'852,85212'!F26+'852,85213'!F26+'852,85214'!F26+'852,85215'!F26+'852,85216'!F26+'852,85219'!F26+'852,85295'!F26+'853,85329'!F26+'853,85333'!F26+'854,85412'!F26+'900.90001'!F26+'900,90002'!F26+'900,90003'!F26+'900,90004'!F26+'900,90015'!F26+'900,90017'!F26+'921,92109'!F26+'921,92116'!F26+'921,92120'!F26+'921,92195'!F26+'926,92601'!F26+'926,92605'!F26+'926,92695'!F26</f>
        <v>1515149</v>
      </c>
      <c r="G26" s="42">
        <f>'010.01008'!G26+'010.01009'!G26+'010.01010'!G26+'010.01030'!G26+'010.01095'!G26+'020.02095'!G26+'400.40002'!G26+'600.60004'!G26+'600.60013'!G26+'600.60014'!G26+'600.60016'!G26+'630.63095'!G26+'700.70005'!G26+'710,71004'!G26+'710,71013'!G26+'720.72095'!G26+'750,75011'!G26+'750,75022'!G26+'750,75023'!G26+'750.75075'!G26+'750,75095'!G26+'751,75101'!G26+'754,75404'!G26+'754,75412'!G26+'754,75414'!G26+'754,75421'!G26+'756,75647'!G26+'757,75702'!G26+'758,75818'!G26+'801,80101'!G26+'801,80104'!G26+'801,80110'!G26+'801,80113'!G26+'801,80114'!G26+'801,80146'!G26+'801,80148'!G26+'801,80195'!G26+'851,85149'!G26+'851,85153'!G26+'851,85154'!G26+'851,85195'!G26+'852,85202'!G26+'852,85212'!G26+'852,85213'!G26+'852,85214'!G26+'852,85215'!G26+'852,85216'!G26+'852,85219'!G26+'852,85295'!G26+'853,85329'!G26+'853,85333'!G26+'854,85412'!G26+'900.90001'!G26+'900,90002'!G26+'900,90003'!G26+'900,90004'!G26+'900,90015'!G26+'900,90017'!G26+'921,92109'!G26+'921,92116'!G26+'921,92120'!G26+'921,92195'!G26+'926,92601'!G26+'926,92605'!G26+'926,92695'!G26</f>
        <v>1276718</v>
      </c>
    </row>
    <row r="27" spans="1:7" s="36" customFormat="1" ht="12.75" customHeight="1">
      <c r="A27" s="46" t="s">
        <v>30</v>
      </c>
      <c r="B27" s="49">
        <v>3240</v>
      </c>
      <c r="C27" s="50" t="s">
        <v>39</v>
      </c>
      <c r="D27" s="330">
        <f>'010.01008'!D27+'010.01009'!D27+'010.01010'!D27+'010.01030'!D27+'010.01095'!D27+'020.02095'!D27+'400.40002'!D27+'600.60004'!D27+'600.60013'!D27+'600.60014'!D27+'600.60016'!D27+'630.63095'!D27+'700.70005'!D27+'710,71004'!D27+'710,71013'!D27+'720.72095'!D27+'750,75011'!D27+'750,75022'!D27+'750,75023'!D27+'750.75075'!D27+'750,75095'!D27+'751,75101'!D27+'752,75212'!D27+'754,75404'!D27+'754,75412'!D27+'754,75414'!D27+'754,75421'!D27+'756,75647'!D27+'757,75702'!D27+'758,75818'!D27+'801,80101'!D27+'801,80104'!D27+'801,80110'!D27+'801,80113'!D27+'801,80114'!D27+'801,80146'!D27+'801,80148'!D27+'801,80195'!D27+'851,85149'!D27+'851,85153'!D27+'851,85154'!D27+'851,85195'!D27+'852,85202'!D27+'852,85212'!D27+'852,85213'!D27+'852,85214'!D27+'852,85215'!D27+'852,85216'!D27+'852,85219'!D27+'852,85295'!D27+'853,85329'!D27+'853,85333'!D27+'854,85412'!D27+'900.90001'!D27+'900,90002'!D27+'900,90003'!D27+'900,90004'!D27+'900,90015'!D27+'900,90017'!D27+'900,90019'!D27+'921,92109'!D27+'921,92116'!D27+'921,92120'!D27+'921,92195'!D27+'926,92601'!D27+'926,92605'!D27+'926,92695'!D27</f>
        <v>0</v>
      </c>
      <c r="E27" s="330">
        <f>'010.01008'!E27+'010.01009'!E27+'010.01010'!E27+'010.01030'!E27+'010.01095'!E27+'020.02095'!E27+'400.40002'!E27+'600.60004'!E27+'600.60013'!E27+'600.60014'!E27+'600.60016'!E27+'630.63095'!E27+'700.70005'!E27+'710,71004'!E27+'710,71013'!E27+'720.72095'!E27+'750,75011'!E27+'750,75022'!E27+'750,75023'!E27+'750.75075'!E27+'750,75095'!E27+'751,75101'!E27+'752,75212'!E27+'754,75404'!E27+'754,75412'!E27+'754,75414'!E27+'754,75421'!E27+'756,75647'!E27+'757,75702'!E27+'758,75818'!E27+'801,80101'!E27+'801,80104'!E27+'801,80110'!E27+'801,80113'!E27+'801,80114'!E27+'801,80146'!E27+'801,80148'!E27+'801,80195'!E27+'851,85149'!E27+'851,85153'!E27+'851,85154'!E27+'851,85195'!E27+'852,85202'!E27+'852,85212'!E27+'852,85213'!E27+'852,85214'!E27+'852,85215'!E27+'852,85216'!E27+'852,85219'!E27+'852,85295'!E27+'853,85329'!E27+'853,85333'!E27+'854,85412'!E27+'900.90001'!E27+'900,90002'!E27+'900,90003'!E27+'900,90004'!E27+'900,90015'!E27+'900,90017'!E27+'900,90019'!E27+'921,92109'!E27+'921,92116'!E27+'921,92120'!E27+'921,92195'!E27+'926,92601'!E27+'926,92605'!E27+'926,92695'!E27</f>
        <v>0</v>
      </c>
      <c r="F27" s="42">
        <f>'010.01008'!F27+'010.01009'!F27+'010.01010'!F27+'010.01030'!F27+'010.01095'!F27+'020.02095'!F27+'400.40002'!F27+'600.60004'!F27+'600.60013'!F27+'600.60014'!F27+'600.60016'!F27+'630.63095'!F27+'700.70005'!F27+'710,71004'!F27+'710,71013'!F27+'720.72095'!F27+'750,75011'!F27+'750,75022'!F27+'750,75023'!F27+'750.75075'!F27+'750,75095'!F27+'751,75101'!F27+'754,75404'!F27+'754,75412'!F27+'754,75414'!F27+'754,75421'!F27+'756,75647'!F27+'757,75702'!F27+'758,75818'!F27+'801,80101'!F27+'801,80104'!F27+'801,80110'!F27+'801,80113'!F27+'801,80114'!F27+'801,80146'!F27+'801,80148'!F27+'801,80195'!F27+'851,85149'!F27+'851,85153'!F27+'851,85154'!F27+'851,85195'!F27+'852,85202'!F27+'852,85212'!F27+'852,85213'!F27+'852,85214'!F27+'852,85215'!F27+'852,85216'!F27+'852,85219'!F27+'852,85295'!F27+'853,85329'!F27+'853,85333'!F27+'854,85412'!F27+'900.90001'!F27+'900,90002'!F27+'900,90003'!F27+'900,90004'!F27+'900,90015'!F27+'900,90017'!F27+'921,92109'!F27+'921,92116'!F27+'921,92120'!F27+'921,92195'!F27+'926,92601'!F27+'926,92605'!F27+'926,92695'!F27</f>
        <v>0</v>
      </c>
      <c r="G27" s="42">
        <f>'010.01008'!G27+'010.01009'!G27+'010.01010'!G27+'010.01030'!G27+'010.01095'!G27+'020.02095'!G27+'400.40002'!G27+'600.60004'!G27+'600.60013'!G27+'600.60014'!G27+'600.60016'!G27+'630.63095'!G27+'700.70005'!G27+'710,71004'!G27+'710,71013'!G27+'720.72095'!G27+'750,75011'!G27+'750,75022'!G27+'750,75023'!G27+'750.75075'!G27+'750,75095'!G27+'751,75101'!G27+'754,75404'!G27+'754,75412'!G27+'754,75414'!G27+'754,75421'!G27+'756,75647'!G27+'757,75702'!G27+'758,75818'!G27+'801,80101'!G27+'801,80104'!G27+'801,80110'!G27+'801,80113'!G27+'801,80114'!G27+'801,80146'!G27+'801,80148'!G27+'801,80195'!G27+'851,85149'!G27+'851,85153'!G27+'851,85154'!G27+'851,85195'!G27+'852,85202'!G27+'852,85212'!G27+'852,85213'!G27+'852,85214'!G27+'852,85215'!G27+'852,85216'!G27+'852,85219'!G27+'852,85295'!G27+'853,85329'!G27+'853,85333'!G27+'854,85412'!G27+'900.90001'!G27+'900,90002'!G27+'900,90003'!G27+'900,90004'!G27+'900,90015'!G27+'900,90017'!G27+'921,92109'!G27+'921,92116'!G27+'921,92120'!G27+'921,92195'!G27+'926,92601'!G27+'926,92605'!G27+'926,92695'!G27</f>
        <v>0</v>
      </c>
    </row>
    <row r="28" spans="1:7" s="36" customFormat="1" ht="12.75" customHeight="1">
      <c r="A28" s="46" t="s">
        <v>30</v>
      </c>
      <c r="B28" s="49">
        <v>3260</v>
      </c>
      <c r="C28" s="50" t="s">
        <v>305</v>
      </c>
      <c r="D28" s="330">
        <f>'010.01008'!D28+'010.01009'!D28+'010.01010'!D28+'010.01030'!D28+'010.01095'!D28+'020.02095'!D28+'400.40002'!D28+'600.60004'!D28+'600.60013'!D28+'600.60014'!D28+'600.60016'!D28+'630.63095'!D28+'700.70005'!D28+'710,71004'!D28+'710,71013'!D28+'720.72095'!D28+'750,75011'!D28+'750,75022'!D28+'750,75023'!D28+'750.75075'!D28+'750,75095'!D28+'751,75101'!D28+'752,75212'!D28+'754,75404'!D28+'754,75412'!D28+'754,75414'!D28+'754,75421'!D28+'756,75647'!D28+'757,75702'!D28+'758,75818'!D28+'801,80101'!D28+'801,80104'!D28+'801,80110'!D28+'801,80113'!D28+'801,80114'!D28+'801,80146'!D28+'801,80148'!D28+'801,80195'!D28+'851,85149'!D28+'851,85153'!D28+'851,85154'!D28+'851,85195'!D28+'852,85202'!D28+'852,85212'!D28+'852,85213'!D28+'852,85214'!D28+'852,85215'!D28+'852,85216'!D28+'852,85219'!D28+'852,85295'!D28+'853,85329'!D28+'853,85333'!D28+'854,85412'!D28+'900.90001'!D28+'900,90002'!D28+'900,90003'!D28+'900,90004'!D28+'900,90015'!D28+'900,90017'!D28+'900,90019'!D28+'921,92109'!D28+'921,92116'!D28+'921,92120'!D28+'921,92195'!D28+'926,92601'!D28+'926,92605'!D28+'926,92695'!D28</f>
        <v>4000</v>
      </c>
      <c r="E28" s="330">
        <f>'010.01008'!E28+'010.01009'!E28+'010.01010'!E28+'010.01030'!E28+'010.01095'!E28+'020.02095'!E28+'400.40002'!E28+'600.60004'!E28+'600.60013'!E28+'600.60014'!E28+'600.60016'!E28+'630.63095'!E28+'700.70005'!E28+'710,71004'!E28+'710,71013'!E28+'720.72095'!E28+'750,75011'!E28+'750,75022'!E28+'750,75023'!E28+'750.75075'!E28+'750,75095'!E28+'751,75101'!E28+'752,75212'!E28+'754,75404'!E28+'754,75412'!E28+'754,75414'!E28+'754,75421'!E28+'756,75647'!E28+'757,75702'!E28+'758,75818'!E28+'801,80101'!E28+'801,80104'!E28+'801,80110'!E28+'801,80113'!E28+'801,80114'!E28+'801,80146'!E28+'801,80148'!E28+'801,80195'!E28+'851,85149'!E28+'851,85153'!E28+'851,85154'!E28+'851,85195'!E28+'852,85202'!E28+'852,85212'!E28+'852,85213'!E28+'852,85214'!E28+'852,85215'!E28+'852,85216'!E28+'852,85219'!E28+'852,85295'!E28+'853,85329'!E28+'853,85333'!E28+'854,85412'!E28+'900.90001'!E28+'900,90002'!E28+'900,90003'!E28+'900,90004'!E28+'900,90015'!E28+'900,90017'!E28+'900,90019'!E28+'921,92109'!E28+'921,92116'!E28+'921,92120'!E28+'921,92195'!E28+'926,92601'!E28+'926,92605'!E28+'926,92695'!E28</f>
        <v>0</v>
      </c>
      <c r="F28" s="42">
        <f>'010.01008'!F28+'010.01009'!F28+'010.01010'!F28+'010.01030'!F28+'010.01095'!F28+'020.02095'!F28+'400.40002'!F28+'600.60004'!F28+'600.60013'!F28+'600.60014'!F28+'600.60016'!F28+'630.63095'!F28+'700.70005'!F28+'710,71004'!F28+'710,71013'!F28+'720.72095'!F28+'750,75011'!F28+'750,75022'!F28+'750,75023'!F28+'750.75075'!F28+'750,75095'!F28+'751,75101'!F28+'754,75404'!F28+'754,75412'!F28+'754,75414'!F28+'754,75421'!F28+'756,75647'!F28+'757,75702'!F28+'758,75818'!F28+'801,80101'!F28+'801,80104'!F28+'801,80110'!F28+'801,80113'!F28+'801,80114'!F28+'801,80146'!F28+'801,80148'!F28+'801,80195'!F28+'851,85149'!F28+'851,85153'!F28+'851,85154'!F28+'851,85195'!F28+'852,85202'!F28+'852,85212'!F28+'852,85213'!F28+'852,85214'!F28+'852,85215'!F28+'852,85216'!F28+'852,85219'!F28+'852,85295'!F28+'853,85329'!F28+'853,85333'!F28+'854,85412'!F28+'900.90001'!F28+'900,90002'!F28+'900,90003'!F28+'900,90004'!F28+'900,90015'!F28+'900,90017'!F28+'921,92109'!F28+'921,92116'!F28+'921,92120'!F28+'921,92195'!F28+'926,92601'!F28+'926,92605'!F28+'926,92695'!F28</f>
        <v>3000</v>
      </c>
      <c r="G28" s="42">
        <f>'010.01008'!G28+'010.01009'!G28+'010.01010'!G28+'010.01030'!G28+'010.01095'!G28+'020.02095'!G28+'400.40002'!G28+'600.60004'!G28+'600.60013'!G28+'600.60014'!G28+'600.60016'!G28+'630.63095'!G28+'700.70005'!G28+'710,71004'!G28+'710,71013'!G28+'720.72095'!G28+'750,75011'!G28+'750,75022'!G28+'750,75023'!G28+'750.75075'!G28+'750,75095'!G28+'751,75101'!G28+'754,75404'!G28+'754,75412'!G28+'754,75414'!G28+'754,75421'!G28+'756,75647'!G28+'757,75702'!G28+'758,75818'!G28+'801,80101'!G28+'801,80104'!G28+'801,80110'!G28+'801,80113'!G28+'801,80114'!G28+'801,80146'!G28+'801,80148'!G28+'801,80195'!G28+'851,85149'!G28+'851,85153'!G28+'851,85154'!G28+'851,85195'!G28+'852,85202'!G28+'852,85212'!G28+'852,85213'!G28+'852,85214'!G28+'852,85215'!G28+'852,85216'!G28+'852,85219'!G28+'852,85295'!G28+'853,85329'!G28+'853,85333'!G28+'854,85412'!G28+'900.90001'!G28+'900,90002'!G28+'900,90003'!G28+'900,90004'!G28+'900,90015'!G28+'900,90017'!G28+'921,92109'!G28+'921,92116'!G28+'921,92120'!G28+'921,92195'!G28+'926,92601'!G28+'926,92605'!G28+'926,92695'!G28</f>
        <v>0</v>
      </c>
    </row>
    <row r="29" spans="1:7" s="36" customFormat="1" ht="12.75" customHeight="1">
      <c r="A29" s="46" t="s">
        <v>30</v>
      </c>
      <c r="B29" s="49">
        <v>4010</v>
      </c>
      <c r="C29" s="50" t="s">
        <v>2</v>
      </c>
      <c r="D29" s="330">
        <f>'010.01008'!D29+'010.01009'!D29+'010.01010'!D29+'010.01030'!D29+'010.01095'!D29+'020.02095'!D29+'400.40002'!D29+'600.60004'!D29+'600.60013'!D29+'600.60014'!D29+'600.60016'!D29+'630.63095'!D29+'700.70005'!D29+'710,71004'!D29+'710,71013'!D29+'720.72095'!D29+'750,75011'!D29+'750,75022'!D29+'750,75023'!D29+'750.75075'!D29+'750,75095'!D29+'751,75101'!D29+'752,75212'!D29+'754,75404'!D29+'754,75412'!D29+'754,75414'!D29+'754,75421'!D29+'756,75647'!D29+'757,75702'!D29+'758,75818'!D29+'801,80101'!D29+'801,80104'!D29+'801,80110'!D29+'801,80113'!D29+'801,80114'!D29+'801,80146'!D29+'801,80148'!D29+'801,80195'!D29+'851,85149'!D29+'851,85153'!D29+'851,85154'!D29+'851,85195'!D29+'852,85202'!D29+'852,85212'!D29+'852,85213'!D29+'852,85214'!D29+'852,85215'!D29+'852,85216'!D29+'852,85219'!D29+'852,85295'!D29+'853,85329'!D29+'853,85333'!D29+'854,85412'!D29+'900.90001'!D29+'900,90002'!D29+'900,90003'!D29+'900,90004'!D29+'900,90015'!D29+'900,90017'!D29+'900,90019'!D29+'921,92109'!D29+'921,92116'!D29+'921,92120'!D29+'921,92195'!D29+'926,92601'!D29+'926,92605'!D29+'926,92695'!D29</f>
        <v>9179925</v>
      </c>
      <c r="E29" s="330">
        <f>'010.01008'!E29+'010.01009'!E29+'010.01010'!E29+'010.01030'!E29+'010.01095'!E29+'020.02095'!E29+'400.40002'!E29+'600.60004'!E29+'600.60013'!E29+'600.60014'!E29+'600.60016'!E29+'630.63095'!E29+'700.70005'!E29+'710,71004'!E29+'710,71013'!E29+'720.72095'!E29+'750,75011'!E29+'750,75022'!E29+'750,75023'!E29+'750.75075'!E29+'750,75095'!E29+'751,75101'!E29+'752,75212'!E29+'754,75404'!E29+'754,75412'!E29+'754,75414'!E29+'754,75421'!E29+'756,75647'!E29+'757,75702'!E29+'758,75818'!E29+'801,80101'!E29+'801,80104'!E29+'801,80110'!E29+'801,80113'!E29+'801,80114'!E29+'801,80146'!E29+'801,80148'!E29+'801,80195'!E29+'851,85149'!E29+'851,85153'!E29+'851,85154'!E29+'851,85195'!E29+'852,85202'!E29+'852,85212'!E29+'852,85213'!E29+'852,85214'!E29+'852,85215'!E29+'852,85216'!E29+'852,85219'!E29+'852,85295'!E29+'853,85329'!E29+'853,85333'!E29+'854,85412'!E29+'900.90001'!E29+'900,90002'!E29+'900,90003'!E29+'900,90004'!E29+'900,90015'!E29+'900,90017'!E29+'900,90019'!E29+'921,92109'!E29+'921,92116'!E29+'921,92120'!E29+'921,92195'!E29+'926,92601'!E29+'926,92605'!E29+'926,92695'!E29</f>
        <v>66525</v>
      </c>
      <c r="F29" s="42">
        <f>'010.01008'!F29+'010.01009'!F29+'010.01010'!F29+'010.01030'!F29+'010.01095'!F29+'020.02095'!F29+'400.40002'!F29+'600.60004'!F29+'600.60013'!F29+'600.60014'!F29+'600.60016'!F29+'630.63095'!F29+'700.70005'!F29+'710,71004'!F29+'710,71013'!F29+'720.72095'!F29+'750,75011'!F29+'750,75022'!F29+'750,75023'!F29+'750.75075'!F29+'750,75095'!F29+'751,75101'!F29+'754,75404'!F29+'754,75412'!F29+'754,75414'!F29+'754,75421'!F29+'756,75647'!F29+'757,75702'!F29+'758,75818'!F29+'801,80101'!F29+'801,80104'!F29+'801,80110'!F29+'801,80113'!F29+'801,80114'!F29+'801,80146'!F29+'801,80148'!F29+'801,80195'!F29+'851,85149'!F29+'851,85153'!F29+'851,85154'!F29+'851,85195'!F29+'852,85202'!F29+'852,85212'!F29+'852,85213'!F29+'852,85214'!F29+'852,85215'!F29+'852,85216'!F29+'852,85219'!F29+'852,85295'!F31+'853,85329'!F29+'853,85333'!F29+'854,85412'!F29+'900.90001'!F29+'900,90002'!F29+'900,90003'!F29+'900,90004'!F29+'900,90015'!F29+'900,90017'!F29+'921,92109'!F29+'921,92116'!F29+'921,92120'!F29+'921,92195'!F29+'926,92601'!F29+'926,92605'!F29+'926,92695'!F29</f>
        <v>6669759</v>
      </c>
      <c r="G29" s="42">
        <f>'010.01008'!G29+'010.01009'!G29+'010.01010'!G29+'010.01030'!G29+'010.01095'!G29+'020.02095'!G29+'400.40002'!G29+'600.60004'!G29+'600.60013'!G29+'600.60014'!G29+'600.60016'!G29+'630.63095'!G29+'700.70005'!G29+'710,71004'!G29+'710,71013'!G29+'720.72095'!G29+'750,75011'!G29+'750,75022'!G29+'750,75023'!G29+'750.75075'!G29+'750,75095'!G29+'751,75101'!G29+'754,75404'!G29+'754,75412'!G29+'754,75414'!G29+'754,75421'!G29+'756,75647'!G29+'757,75702'!G29+'758,75818'!G29+'801,80101'!G29+'801,80104'!G29+'801,80110'!G29+'801,80113'!G29+'801,80114'!G29+'801,80146'!G29+'801,80148'!G29+'801,80195'!G29+'851,85149'!G29+'851,85153'!G29+'851,85154'!G29+'851,85195'!G29+'852,85202'!G29+'852,85212'!G29+'852,85213'!G29+'852,85214'!G29+'852,85215'!G29+'852,85216'!G29+'852,85219'!G29+'852,85295'!G31+'853,85329'!G29+'853,85333'!G29+'854,85412'!G29+'900.90001'!G29+'900,90002'!G29+'900,90003'!G29+'900,90004'!G29+'900,90015'!G29+'900,90017'!G29+'921,92109'!G29+'921,92116'!G29+'921,92120'!G29+'921,92195'!G29+'926,92601'!G29+'926,92605'!G29+'926,92695'!G29</f>
        <v>63559</v>
      </c>
    </row>
    <row r="30" spans="1:7" s="36" customFormat="1" ht="12.75" customHeight="1">
      <c r="A30" s="46" t="s">
        <v>30</v>
      </c>
      <c r="B30" s="49">
        <v>4040</v>
      </c>
      <c r="C30" s="50" t="s">
        <v>3</v>
      </c>
      <c r="D30" s="330">
        <f>'010.01008'!D30+'010.01009'!D30+'010.01010'!D30+'010.01030'!D30+'010.01095'!D30+'020.02095'!D30+'400.40002'!D30+'600.60004'!D30+'600.60013'!D30+'600.60014'!D30+'600.60016'!D30+'630.63095'!D30+'700.70005'!D30+'710,71004'!D30+'710,71013'!D30+'720.72095'!D30+'750,75011'!D30+'750,75022'!D30+'750,75023'!D30+'750.75075'!D30+'750,75095'!D30+'751,75101'!D30+'752,75212'!D30+'754,75404'!D30+'754,75412'!D30+'754,75414'!D30+'754,75421'!D30+'756,75647'!D30+'757,75702'!D30+'758,75818'!D30+'801,80101'!D30+'801,80104'!D30+'801,80110'!D30+'801,80113'!D30+'801,80114'!D30+'801,80146'!D30+'801,80148'!D30+'801,80195'!D30+'851,85149'!D30+'851,85153'!D30+'851,85154'!D30+'851,85195'!D30+'852,85202'!D30+'852,85212'!D30+'852,85213'!D30+'852,85214'!D30+'852,85215'!D30+'852,85216'!D30+'852,85219'!D30+'852,85295'!D30+'853,85329'!D30+'853,85333'!D30+'854,85412'!D30+'900.90001'!D30+'900,90002'!D30+'900,90003'!D30+'900,90004'!D30+'900,90015'!D30+'900,90017'!D30+'900,90019'!D30+'921,92109'!D30+'921,92116'!D30+'921,92120'!D30+'921,92195'!D30+'926,92601'!D30+'926,92605'!D30+'926,92695'!D30</f>
        <v>742000</v>
      </c>
      <c r="E30" s="330">
        <f>'010.01008'!E30+'010.01009'!E30+'010.01010'!E30+'010.01030'!E30+'010.01095'!E30+'020.02095'!E30+'400.40002'!E30+'600.60004'!E30+'600.60013'!E30+'600.60014'!E30+'600.60016'!E30+'630.63095'!E30+'700.70005'!E30+'710,71004'!E30+'710,71013'!E30+'720.72095'!E30+'750,75011'!E30+'750,75022'!E30+'750,75023'!E30+'750.75075'!E30+'750,75095'!E30+'751,75101'!E30+'752,75212'!E30+'754,75404'!E30+'754,75412'!E30+'754,75414'!E30+'754,75421'!E30+'756,75647'!E30+'757,75702'!E30+'758,75818'!E30+'801,80101'!E30+'801,80104'!E30+'801,80110'!E30+'801,80113'!E30+'801,80114'!E30+'801,80146'!E30+'801,80148'!E30+'801,80195'!E30+'851,85149'!E30+'851,85153'!E30+'851,85154'!E30+'851,85195'!E30+'852,85202'!E30+'852,85212'!E30+'852,85213'!E30+'852,85214'!E30+'852,85215'!E30+'852,85216'!E30+'852,85219'!E30+'852,85295'!E30+'853,85329'!E30+'853,85333'!E30+'854,85412'!E30+'900.90001'!E30+'900,90002'!E30+'900,90003'!E30+'900,90004'!E30+'900,90015'!E30+'900,90017'!E30+'900,90019'!E30+'921,92109'!E30+'921,92116'!E30+'921,92120'!E30+'921,92195'!E30+'926,92601'!E30+'926,92605'!E30+'926,92695'!E30</f>
        <v>0</v>
      </c>
      <c r="F30" s="42">
        <f>'010.01008'!F30+'010.01009'!F30+'010.01010'!F30+'010.01030'!F30+'010.01095'!F30+'020.02095'!F30+'400.40002'!F30+'600.60004'!F30+'600.60013'!F30+'600.60014'!F30+'600.60016'!F30+'630.63095'!F30+'700.70005'!F30+'710,71004'!F30+'710,71013'!F30+'720.72095'!F30+'750,75011'!F30+'750,75022'!F30+'750,75023'!F30+'750.75075'!F30+'750,75095'!F30+'751,75101'!F30+'754,75404'!F30+'754,75412'!F30+'754,75414'!F30+'754,75421'!F30+'756,75647'!F30+'757,75702'!F30+'758,75818'!F30+'801,80101'!F30+'801,80104'!F30+'801,80110'!F30+'801,80113'!F30+'801,80114'!F30+'801,80146'!F30+'801,80148'!F30+'801,80195'!F30+'851,85149'!F30+'851,85153'!F30+'851,85154'!F30+'851,85195'!F30+'852,85202'!F30+'852,85212'!F30+'852,85213'!F30+'852,85214'!F30+'852,85215'!F30+'852,85216'!F30+'852,85219'!F30+'852,85295'!F32+'853,85329'!F30+'853,85333'!F30+'854,85412'!F30+'900.90001'!F30+'900,90002'!F30+'900,90003'!F30+'900,90004'!F30+'900,90015'!F30+'900,90017'!F30+'921,92109'!F30+'921,92116'!F30+'921,92120'!F30+'921,92195'!F30+'926,92601'!F30+'926,92605'!F30+'926,92695'!F30</f>
        <v>580333</v>
      </c>
      <c r="G30" s="42">
        <f>'010.01008'!G30+'010.01009'!G30+'010.01010'!G30+'010.01030'!G30+'010.01095'!G30+'020.02095'!G30+'400.40002'!G30+'600.60004'!G30+'600.60013'!G30+'600.60014'!G30+'600.60016'!G30+'630.63095'!G30+'700.70005'!G30+'710,71004'!G30+'710,71013'!G30+'720.72095'!G30+'750,75011'!G30+'750,75022'!G30+'750,75023'!G30+'750.75075'!G30+'750,75095'!G30+'751,75101'!G30+'754,75404'!G30+'754,75412'!G30+'754,75414'!G30+'754,75421'!G30+'756,75647'!G30+'757,75702'!G30+'758,75818'!G30+'801,80101'!G30+'801,80104'!G30+'801,80110'!G30+'801,80113'!G30+'801,80114'!G30+'801,80146'!G30+'801,80148'!G30+'801,80195'!G30+'851,85149'!G30+'851,85153'!G30+'851,85154'!G30+'851,85195'!G30+'852,85202'!G30+'852,85212'!G30+'852,85213'!G30+'852,85214'!G30+'852,85215'!G30+'852,85216'!G30+'852,85219'!G30+'852,85295'!G32+'853,85329'!G30+'853,85333'!G30+'854,85412'!G30+'900.90001'!G30+'900,90002'!G30+'900,90003'!G30+'900,90004'!G30+'900,90015'!G30+'900,90017'!G30+'921,92109'!G30+'921,92116'!G30+'921,92120'!G30+'921,92195'!G30+'926,92601'!G30+'926,92605'!G30+'926,92695'!G30</f>
        <v>4633</v>
      </c>
    </row>
    <row r="31" spans="1:9" s="36" customFormat="1" ht="12.75" customHeight="1">
      <c r="A31" s="46" t="s">
        <v>30</v>
      </c>
      <c r="B31" s="49">
        <v>4110</v>
      </c>
      <c r="C31" s="50" t="s">
        <v>9</v>
      </c>
      <c r="D31" s="330">
        <f>'010.01008'!D31+'010.01009'!D31+'010.01010'!D31+'010.01030'!D31+'010.01095'!D31+'020.02095'!D31+'400.40002'!D31+'600.60004'!D31+'600.60013'!D31+'600.60014'!D31+'600.60016'!D31+'630.63095'!D31+'700.70005'!D31+'710,71004'!D31+'710,71013'!D31+'720.72095'!D31+'750,75011'!D31+'750,75022'!D31+'750,75023'!D31+'750.75075'!D31+'750,75095'!D31+'751,75101'!D31+'752,75212'!D31+'754,75404'!D31+'754,75412'!D31+'754,75414'!D31+'754,75421'!D31+'756,75647'!D31+'757,75702'!D31+'758,75818'!D31+'801,80101'!D31+'801,80104'!D31+'801,80110'!D31+'801,80113'!D31+'801,80114'!D31+'801,80146'!D31+'801,80148'!D31+'801,80195'!D31+'851,85149'!D31+'851,85153'!D31+'851,85154'!D31+'851,85195'!D31+'852,85202'!D31+'852,85212'!D31+'852,85213'!D31+'852,85214'!D31+'852,85215'!D31+'852,85216'!D31+'852,85219'!D31+'852,85295'!D31+'853,85329'!D31+'853,85333'!D31+'854,85412'!D31+'900.90001'!D31+'900,90002'!D31+'900,90003'!D31+'900,90004'!D31+'900,90015'!D31+'900,90017'!D31+'900,90019'!D31+'921,92109'!D31+'921,92116'!D31+'921,92120'!D31+'921,92195'!D31+'926,92601'!D31+'926,92605'!D31+'926,92695'!D31</f>
        <v>1830877</v>
      </c>
      <c r="E31" s="330">
        <f>'010.01008'!E31+'010.01009'!E31+'010.01010'!E31+'010.01030'!E31+'010.01095'!E31+'020.02095'!E31+'400.40002'!E31+'600.60004'!E31+'600.60013'!E31+'600.60014'!E31+'600.60016'!E31+'630.63095'!E31+'700.70005'!E31+'710,71004'!E31+'710,71013'!E31+'720.72095'!E31+'750,75011'!E31+'750,75022'!E31+'750,75023'!E31+'750.75075'!E31+'750,75095'!E31+'751,75101'!E31+'752,75212'!E31+'754,75404'!E31+'754,75412'!E31+'754,75414'!E31+'754,75421'!E31+'756,75647'!E31+'757,75702'!E31+'758,75818'!E31+'801,80101'!E31+'801,80104'!E31+'801,80110'!E31+'801,80113'!E31+'801,80114'!E31+'801,80146'!E31+'801,80148'!E31+'801,80195'!E31+'851,85149'!E31+'851,85153'!E31+'851,85154'!E31+'851,85195'!E31+'852,85202'!E31+'852,85212'!E31+'852,85213'!E31+'852,85214'!E31+'852,85215'!E31+'852,85216'!E31+'852,85219'!E31+'852,85295'!E31+'853,85329'!E31+'853,85333'!E31+'854,85412'!E31+'900.90001'!E31+'900,90002'!E31+'900,90003'!E31+'900,90004'!E31+'900,90015'!E31+'900,90017'!E31+'900,90019'!E31+'921,92109'!E31+'921,92116'!E31+'921,92120'!E31+'921,92195'!E31+'926,92601'!E31+'926,92605'!E31+'926,92695'!E31</f>
        <v>42477</v>
      </c>
      <c r="F31" s="42">
        <f>'010.01008'!F31+'010.01009'!F31+'010.01010'!F31+'010.01030'!F31+'010.01095'!F31+'020.02095'!F31+'400.40002'!F31+'600.60004'!F31+'600.60013'!F31+'600.60014'!F31+'600.60016'!F31+'630.63095'!F31+'700.70005'!F31+'710,71004'!F31+'710,71013'!F31+'720.72095'!F31+'750,75011'!F31+'750,75022'!F31+'750,75023'!F31+'750.75075'!F31+'750,75095'!F31+'751,75101'!F31+'754,75404'!F31+'754,75412'!F31+'754,75414'!F31+'754,75421'!F31+'756,75647'!F31+'757,75702'!F31+'758,75818'!F31+'801,80101'!F31+'801,80104'!F31+'801,80110'!F31+'801,80113'!F31+'801,80114'!F31+'801,80146'!F31+'801,80148'!F31+'801,80195'!F31+'851,85149'!F31+'851,85153'!F31+'851,85154'!F31+'851,85195'!F31+'852,85202'!F31+'852,85212'!F31+'852,85213'!F31+'852,85214'!F31+'852,85215'!F31+'852,85216'!F31+'852,85219'!F31+'852,85295'!F35+'853,85329'!F31+'853,85333'!F31+'854,85412'!F31+'900.90001'!F31+'900,90002'!F31+'900,90003'!F31+'900,90004'!F31+'900,90015'!F31+'900,90017'!F31+'921,92109'!F31+'921,92116'!F31+'921,92120'!F31+'921,92195'!F31+'926,92601'!F31+'926,92605'!F31+'926,92695'!F31</f>
        <v>1140805</v>
      </c>
      <c r="G31" s="42">
        <f>'010.01008'!G31+'010.01009'!G31+'010.01010'!G31+'010.01030'!G31+'010.01095'!G31+'020.02095'!G31+'400.40002'!G31+'600.60004'!G31+'600.60013'!G31+'600.60014'!G31+'600.60016'!G31+'630.63095'!G31+'700.70005'!G31+'710,71004'!G31+'710,71013'!G31+'720.72095'!G31+'750,75011'!G31+'750,75022'!G31+'750,75023'!G31+'750.75075'!G31+'750,75095'!G31+'751,75101'!G31+'754,75404'!G31+'754,75412'!G31+'754,75414'!G31+'754,75421'!G31+'756,75647'!G31+'757,75702'!G31+'758,75818'!G31+'801,80101'!G31+'801,80104'!G31+'801,80110'!G31+'801,80113'!G31+'801,80114'!G31+'801,80146'!G31+'801,80148'!G31+'801,80195'!G31+'851,85149'!G31+'851,85153'!G31+'851,85154'!G31+'851,85195'!G31+'852,85202'!G31+'852,85212'!G31+'852,85213'!G31+'852,85214'!G31+'852,85215'!G31+'852,85216'!G31+'852,85219'!G31+'852,85295'!G35+'853,85329'!G31+'853,85333'!G31+'854,85412'!G31+'900.90001'!G31+'900,90002'!G31+'900,90003'!G31+'900,90004'!G31+'900,90015'!G31+'900,90017'!G31+'921,92109'!G31+'921,92116'!G31+'921,92120'!G31+'921,92195'!G31+'926,92601'!G31+'926,92605'!G31+'926,92695'!G31</f>
        <v>29905</v>
      </c>
      <c r="I31"/>
    </row>
    <row r="32" spans="1:7" s="36" customFormat="1" ht="12.75" customHeight="1">
      <c r="A32" s="46" t="s">
        <v>30</v>
      </c>
      <c r="B32" s="49">
        <v>4120</v>
      </c>
      <c r="C32" s="50" t="s">
        <v>10</v>
      </c>
      <c r="D32" s="330">
        <f>'010.01008'!D32+'010.01009'!D32+'010.01010'!D32+'010.01030'!D32+'010.01095'!D32+'020.02095'!D32+'400.40002'!D32+'600.60004'!D32+'600.60013'!D32+'600.60014'!D32+'600.60016'!D32+'630.63095'!D32+'700.70005'!D32+'710,71004'!D32+'710,71013'!D32+'720.72095'!D32+'750,75011'!D32+'750,75022'!D32+'750,75023'!D32+'750.75075'!D32+'750,75095'!D32+'751,75101'!D32+'752,75212'!D32+'754,75404'!D32+'754,75412'!D32+'754,75414'!D32+'754,75421'!D32+'756,75647'!D32+'757,75702'!D32+'758,75818'!D32+'801,80101'!D32+'801,80104'!D32+'801,80110'!D32+'801,80113'!D32+'801,80114'!D32+'801,80146'!D32+'801,80148'!D32+'801,80195'!D32+'851,85149'!D32+'851,85153'!D32+'851,85154'!D32+'851,85195'!D32+'852,85202'!D32+'852,85212'!D32+'852,85213'!D32+'852,85214'!D32+'852,85215'!D32+'852,85216'!D32+'852,85219'!D32+'852,85295'!D32+'853,85329'!D32+'853,85333'!D32+'854,85412'!D32+'900.90001'!D32+'900,90002'!D32+'900,90003'!D32+'900,90004'!D32+'900,90015'!D32+'900,90017'!D32+'900,90019'!D32+'921,92109'!D32+'921,92116'!D32+'921,92120'!D32+'921,92195'!D32+'926,92601'!D32+'926,92605'!D32+'926,92695'!D32</f>
        <v>260027</v>
      </c>
      <c r="E32" s="330">
        <f>'010.01008'!E32+'010.01009'!E32+'010.01010'!E32+'010.01030'!E32+'010.01095'!E32+'020.02095'!E32+'400.40002'!E32+'600.60004'!E32+'600.60013'!E32+'600.60014'!E32+'600.60016'!E32+'630.63095'!E32+'700.70005'!E32+'710,71004'!E32+'710,71013'!E32+'720.72095'!E32+'750,75011'!E32+'750,75022'!E32+'750,75023'!E32+'750.75075'!E32+'750,75095'!E32+'751,75101'!E32+'752,75212'!E32+'754,75404'!E32+'754,75412'!E32+'754,75414'!E32+'754,75421'!E32+'756,75647'!E32+'757,75702'!E32+'758,75818'!E32+'801,80101'!E32+'801,80104'!E32+'801,80110'!E32+'801,80113'!E32+'801,80114'!E32+'801,80146'!E32+'801,80148'!E32+'801,80195'!E32+'851,85149'!E32+'851,85153'!E32+'851,85154'!E32+'851,85195'!E32+'852,85202'!E32+'852,85212'!E32+'852,85213'!E32+'852,85214'!E32+'852,85215'!E32+'852,85216'!E32+'852,85219'!E32+'852,85295'!E32+'853,85329'!E32+'853,85333'!E32+'854,85412'!E32+'900.90001'!E32+'900,90002'!E32+'900,90003'!E32+'900,90004'!E32+'900,90015'!E32+'900,90017'!E32+'900,90019'!E32+'921,92109'!E32+'921,92116'!E32+'921,92120'!E32+'921,92195'!E32+'926,92601'!E32+'926,92605'!E32+'926,92695'!E32</f>
        <v>1627</v>
      </c>
      <c r="F32" s="42">
        <f>'010.01008'!F32+'010.01009'!F32+'010.01010'!F32+'010.01030'!F32+'010.01095'!F32+'020.02095'!F32+'400.40002'!F32+'600.60004'!F32+'600.60013'!F32+'600.60014'!F32+'600.60016'!F32+'630.63095'!F32+'700.70005'!F32+'710,71004'!F32+'710,71013'!F32+'720.72095'!F32+'750,75011'!F32+'750,75022'!F32+'750,75023'!F32+'750.75075'!F32+'750,75095'!F32+'751,75101'!F32+'754,75404'!F32+'754,75412'!F32+'754,75414'!F32+'754,75421'!F32+'756,75647'!F32+'757,75702'!F32+'758,75818'!F32+'801,80101'!F32+'801,80104'!F32+'801,80110'!F32+'801,80113'!F32+'801,80114'!F32+'801,80146'!F32+'801,80148'!F32+'801,80195'!F32+'851,85149'!F32+'851,85153'!F32+'851,85154'!F32+'851,85195'!F32+'852,85202'!F32+'852,85212'!F32+'852,85213'!F32+'852,85214'!F32+'852,85215'!F32+'852,85216'!F32+'852,85219'!F32+'852,85295'!F38+'853,85329'!F32+'853,85333'!F32+'854,85412'!F32+'900.90001'!F32+'900,90002'!F32+'900,90003'!F32+'900,90004'!F32+'900,90015'!F32+'900,90017'!F32+'921,92109'!F32+'921,92116'!F32+'921,92120'!F32+'921,92195'!F32+'926,92601'!F32+'926,92605'!F32+'926,92695'!F32</f>
        <v>188613</v>
      </c>
      <c r="G32" s="42">
        <f>'010.01008'!G32+'010.01009'!G32+'010.01010'!G32+'010.01030'!G32+'010.01095'!G32+'020.02095'!G32+'400.40002'!G32+'600.60004'!G32+'600.60013'!G32+'600.60014'!G32+'600.60016'!G32+'630.63095'!G32+'700.70005'!G32+'710,71004'!G32+'710,71013'!G32+'720.72095'!G32+'750,75011'!G32+'750,75022'!G32+'750,75023'!G32+'750.75075'!G32+'750,75095'!G32+'751,75101'!G32+'754,75404'!G32+'754,75412'!G32+'754,75414'!G32+'754,75421'!G32+'756,75647'!G32+'757,75702'!G32+'758,75818'!G32+'801,80101'!G32+'801,80104'!G32+'801,80110'!G32+'801,80113'!G32+'801,80114'!G32+'801,80146'!G32+'801,80148'!G32+'801,80195'!G32+'851,85149'!G32+'851,85153'!G32+'851,85154'!G32+'851,85195'!G32+'852,85202'!G32+'852,85212'!G32+'852,85213'!G32+'852,85214'!G32+'852,85215'!G32+'852,85216'!G32+'852,85219'!G32+'852,85295'!G38+'853,85329'!G32+'853,85333'!G32+'854,85412'!G32+'900.90001'!G32+'900,90002'!G32+'900,90003'!G32+'900,90004'!G32+'900,90015'!G32+'900,90017'!G32+'921,92109'!G32+'921,92116'!G32+'921,92120'!G32+'921,92195'!G32+'926,92601'!G32+'926,92605'!G32+'926,92695'!G32</f>
        <v>1713</v>
      </c>
    </row>
    <row r="33" spans="1:7" s="36" customFormat="1" ht="12.75" customHeight="1">
      <c r="A33" s="46" t="s">
        <v>30</v>
      </c>
      <c r="B33" s="49">
        <v>4130</v>
      </c>
      <c r="C33" s="50" t="s">
        <v>19</v>
      </c>
      <c r="D33" s="330">
        <f>'010.01008'!D33+'010.01009'!D33+'010.01010'!D33+'010.01030'!D33+'010.01095'!D33+'020.02095'!D33+'400.40002'!D33+'600.60004'!D33+'600.60013'!D33+'600.60014'!D33+'600.60016'!D33+'630.63095'!D33+'700.70005'!D33+'710,71004'!D33+'710,71013'!D33+'720.72095'!D33+'750,75011'!D33+'750,75022'!D33+'750,75023'!D33+'750.75075'!D33+'750,75095'!D33+'751,75101'!D33+'752,75212'!D33+'754,75404'!D33+'754,75412'!D33+'754,75414'!D33+'754,75421'!D33+'756,75647'!D33+'757,75702'!D33+'758,75818'!D33+'801,80101'!D33+'801,80104'!D33+'801,80110'!D33+'801,80113'!D33+'801,80114'!D33+'801,80146'!D33+'801,80148'!D33+'801,80195'!D33+'851,85149'!D33+'851,85153'!D33+'851,85154'!D33+'851,85195'!D33+'852,85202'!D33+'852,85212'!D33+'852,85213'!D33+'852,85214'!D33+'852,85215'!D33+'852,85216'!D33+'852,85219'!D33+'852,85295'!D33+'853,85329'!D33+'853,85333'!D33+'854,85412'!D33+'900.90001'!D33+'900,90002'!D33+'900,90003'!D33+'900,90004'!D33+'900,90015'!D33+'900,90017'!D33+'900,90019'!D33+'921,92109'!D33+'921,92116'!D33+'921,92120'!D33+'921,92195'!D33+'926,92601'!D33+'926,92605'!D33+'926,92695'!D33</f>
        <v>7260</v>
      </c>
      <c r="E33" s="330">
        <f>'010.01008'!E33+'010.01009'!E33+'010.01010'!E33+'010.01030'!E33+'010.01095'!E33+'020.02095'!E33+'400.40002'!E33+'600.60004'!E33+'600.60013'!E33+'600.60014'!E33+'600.60016'!E33+'630.63095'!E33+'700.70005'!E33+'710,71004'!E33+'710,71013'!E33+'720.72095'!E33+'750,75011'!E33+'750,75022'!E33+'750,75023'!E33+'750.75075'!E33+'750,75095'!E33+'751,75101'!E33+'752,75212'!E33+'754,75404'!E33+'754,75412'!E33+'754,75414'!E33+'754,75421'!E33+'756,75647'!E33+'757,75702'!E33+'758,75818'!E33+'801,80101'!E33+'801,80104'!E33+'801,80110'!E33+'801,80113'!E33+'801,80114'!E33+'801,80146'!E33+'801,80148'!E33+'801,80195'!E33+'851,85149'!E33+'851,85153'!E33+'851,85154'!E33+'851,85195'!E33+'852,85202'!E33+'852,85212'!E33+'852,85213'!E33+'852,85214'!E33+'852,85215'!E33+'852,85216'!E33+'852,85219'!E33+'852,85295'!E33+'853,85329'!E33+'853,85333'!E33+'854,85412'!E33+'900.90001'!E33+'900,90002'!E33+'900,90003'!E33+'900,90004'!E33+'900,90015'!E33+'900,90017'!E33+'900,90019'!E33+'921,92109'!E33+'921,92116'!E33+'921,92120'!E33+'921,92195'!E33+'926,92601'!E33+'926,92605'!E33+'926,92695'!E33</f>
        <v>4580</v>
      </c>
      <c r="F33" s="42">
        <f>'010.01008'!F33+'010.01009'!F33+'010.01010'!F33+'010.01030'!F33+'010.01095'!F33+'020.02095'!F33+'400.40002'!F33+'600.60004'!F33+'600.60013'!F33+'600.60014'!F33+'600.60016'!F33+'630.63095'!F33+'700.70005'!F33+'710,71004'!F33+'710,71013'!F33+'720.72095'!F33+'750,75011'!F33+'750,75022'!F33+'750,75023'!F33+'750.75075'!F33+'750,75095'!F33+'751,75101'!F33+'754,75404'!F33+'754,75412'!F33+'754,75414'!F33+'754,75421'!F33+'756,75647'!F33+'757,75702'!F33+'758,75818'!F33+'801,80101'!F33+'801,80104'!F33+'801,80110'!F33+'801,80113'!F33+'801,80114'!F33+'801,80146'!F33+'801,80148'!F33+'801,80195'!F33+'851,85149'!F33+'851,85153'!F33+'851,85154'!F33+'851,85195'!F33+'852,85202'!F33+'852,85212'!F33+'852,85213'!F33+'852,85214'!F33+'852,85215'!F33+'852,85216'!F33+'852,85219'!F33+'852,85295'!F39+'853,85329'!F33+'853,85333'!F33+'854,85412'!F33+'900.90001'!F33+'900,90002'!F33+'900,90003'!F33+'900,90004'!F33+'900,90015'!F33+'900,90017'!F33+'921,92109'!F33+'921,92116'!F33+'921,92120'!F33+'921,92195'!F33+'926,92601'!F33+'926,92605'!F33+'926,92695'!F33</f>
        <v>4689</v>
      </c>
      <c r="G33" s="42">
        <f>'010.01008'!G33+'010.01009'!G33+'010.01010'!G33+'010.01030'!G33+'010.01095'!G33+'020.02095'!G33+'400.40002'!G33+'600.60004'!G33+'600.60013'!G33+'600.60014'!G33+'600.60016'!G33+'630.63095'!G33+'700.70005'!G33+'710,71004'!G33+'710,71013'!G33+'720.72095'!G33+'750,75011'!G33+'750,75022'!G33+'750,75023'!G33+'750.75075'!G33+'750,75095'!G33+'751,75101'!G33+'754,75404'!G33+'754,75412'!G33+'754,75414'!G33+'754,75421'!G33+'756,75647'!G33+'757,75702'!G33+'758,75818'!G33+'801,80101'!G33+'801,80104'!G33+'801,80110'!G33+'801,80113'!G33+'801,80114'!G33+'801,80146'!G33+'801,80148'!G33+'801,80195'!G33+'851,85149'!G33+'851,85153'!G33+'851,85154'!G33+'851,85195'!G33+'852,85202'!G33+'852,85212'!G33+'852,85213'!G33+'852,85214'!G33+'852,85215'!G33+'852,85216'!G33+'852,85219'!G33+'852,85295'!G39+'853,85329'!G33+'853,85333'!G33+'854,85412'!G33+'900.90001'!G33+'900,90002'!G33+'900,90003'!G33+'900,90004'!G33+'900,90015'!G33+'900,90017'!G33+'921,92109'!G33+'921,92116'!G33+'921,92120'!G33+'921,92195'!G33+'926,92601'!G33+'926,92605'!G33+'926,92695'!G33</f>
        <v>1404</v>
      </c>
    </row>
    <row r="34" spans="1:7" s="36" customFormat="1" ht="12.75" customHeight="1">
      <c r="A34" s="46" t="s">
        <v>30</v>
      </c>
      <c r="B34" s="49">
        <v>4140</v>
      </c>
      <c r="C34" s="50" t="s">
        <v>32</v>
      </c>
      <c r="D34" s="330">
        <f>'010.01008'!D34+'010.01009'!D34+'010.01010'!D34+'010.01030'!D34+'010.01095'!D34+'020.02095'!D34+'400.40002'!D34+'600.60004'!D34+'600.60013'!D34+'600.60014'!D34+'600.60016'!D34+'630.63095'!D34+'700.70005'!D34+'710,71004'!D34+'710,71013'!D34+'720.72095'!D34+'750,75011'!D34+'750,75022'!D34+'750,75023'!D34+'750.75075'!D34+'750,75095'!D34+'751,75101'!D34+'752,75212'!D34+'754,75404'!D34+'754,75412'!D34+'754,75414'!D34+'754,75421'!D34+'756,75647'!D34+'757,75702'!D34+'758,75818'!D34+'801,80101'!D34+'801,80104'!D34+'801,80110'!D34+'801,80113'!D34+'801,80114'!D34+'801,80146'!D34+'801,80148'!D34+'801,80195'!D34+'851,85149'!D34+'851,85153'!D34+'851,85154'!D34+'851,85195'!D34+'852,85202'!D34+'852,85212'!D34+'852,85213'!D34+'852,85214'!D34+'852,85215'!D34+'852,85216'!D34+'852,85219'!D34+'852,85295'!D34+'853,85329'!D34+'853,85333'!D34+'854,85412'!D34+'900.90001'!D34+'900,90002'!D34+'900,90003'!D34+'900,90004'!D34+'900,90015'!D34+'900,90017'!D34+'900,90019'!D34+'921,92109'!D34+'921,92116'!D34+'921,92120'!D34+'921,92195'!D34+'926,92601'!D34+'926,92605'!D34+'926,92695'!D34</f>
        <v>46000</v>
      </c>
      <c r="E34" s="330">
        <f>'010.01008'!E34+'010.01009'!E34+'010.01010'!E34+'010.01030'!E34+'010.01095'!E34+'020.02095'!E34+'400.40002'!E34+'600.60004'!E34+'600.60013'!E34+'600.60014'!E34+'600.60016'!E34+'630.63095'!E34+'700.70005'!E34+'710,71004'!E34+'710,71013'!E34+'720.72095'!E34+'750,75011'!E34+'750,75022'!E34+'750,75023'!E34+'750.75075'!E34+'750,75095'!E34+'751,75101'!E34+'752,75212'!E34+'754,75404'!E34+'754,75412'!E34+'754,75414'!E34+'754,75421'!E34+'756,75647'!E34+'757,75702'!E34+'758,75818'!E34+'801,80101'!E34+'801,80104'!E34+'801,80110'!E34+'801,80113'!E34+'801,80114'!E34+'801,80146'!E34+'801,80148'!E34+'801,80195'!E34+'851,85149'!E34+'851,85153'!E34+'851,85154'!E34+'851,85195'!E34+'852,85202'!E34+'852,85212'!E34+'852,85213'!E34+'852,85214'!E34+'852,85215'!E34+'852,85216'!E34+'852,85219'!E34+'852,85295'!E34+'853,85329'!E34+'853,85333'!E34+'854,85412'!E34+'900.90001'!E34+'900,90002'!E34+'900,90003'!E34+'900,90004'!E34+'900,90015'!E34+'900,90017'!E34+'900,90019'!E34+'921,92109'!E34+'921,92116'!E34+'921,92120'!E34+'921,92195'!E34+'926,92601'!E34+'926,92605'!E34+'926,92695'!E34</f>
        <v>0</v>
      </c>
      <c r="F34" s="42">
        <f>'010.01008'!F34+'010.01009'!F34+'010.01010'!F34+'010.01030'!F34+'010.01095'!F34+'020.02095'!F34+'400.40002'!F34+'600.60004'!F34+'600.60013'!F34+'600.60014'!F34+'600.60016'!F34+'630.63095'!F34+'700.70005'!F34+'710,71004'!F34+'710,71013'!F34+'720.72095'!F34+'750,75011'!F34+'750,75022'!F34+'750,75023'!F34+'750.75075'!F34+'750,75095'!F34+'751,75101'!F34+'754,75404'!F34+'754,75412'!F34+'754,75414'!F34+'754,75421'!F34+'756,75647'!F34+'757,75702'!F34+'758,75818'!F34+'801,80101'!F34+'801,80104'!F34+'801,80110'!F34+'801,80113'!F34+'801,80114'!F34+'801,80146'!F34+'801,80148'!F34+'801,80195'!F34+'851,85149'!F34+'851,85153'!F34+'851,85154'!F34+'851,85195'!F34+'852,85202'!F34+'852,85212'!F34+'852,85213'!F34+'852,85214'!F34+'852,85215'!F34+'852,85216'!F34+'852,85219'!F34+'852,85295'!F40+'853,85329'!F34+'853,85333'!F34+'854,85412'!F34+'900.90001'!F34+'900,90002'!F34+'900,90003'!F34+'900,90004'!F34+'900,90015'!F34+'900,90017'!F34+'921,92109'!F34+'921,92116'!F34+'921,92120'!F34+'921,92195'!F34+'926,92601'!F34+'926,92605'!F34+'926,92695'!F34</f>
        <v>13000</v>
      </c>
      <c r="G34" s="42">
        <f>'010.01008'!G34+'010.01009'!G34+'010.01010'!G34+'010.01030'!G34+'010.01095'!G34+'020.02095'!G34+'400.40002'!G34+'600.60004'!G34+'600.60013'!G34+'600.60014'!G34+'600.60016'!G34+'630.63095'!G34+'700.70005'!G34+'710,71004'!G34+'710,71013'!G34+'720.72095'!G34+'750,75011'!G34+'750,75022'!G34+'750,75023'!G34+'750.75075'!G34+'750,75095'!G34+'751,75101'!G34+'754,75404'!G34+'754,75412'!G34+'754,75414'!G34+'754,75421'!G34+'756,75647'!G34+'757,75702'!G34+'758,75818'!G34+'801,80101'!G34+'801,80104'!G34+'801,80110'!G34+'801,80113'!G34+'801,80114'!G34+'801,80146'!G34+'801,80148'!G34+'801,80195'!G34+'851,85149'!G34+'851,85153'!G34+'851,85154'!G34+'851,85195'!G34+'852,85202'!G34+'852,85212'!G34+'852,85213'!G34+'852,85214'!G34+'852,85215'!G34+'852,85216'!G34+'852,85219'!G34+'852,85295'!G40+'853,85329'!G34+'853,85333'!G34+'854,85412'!G34+'900.90001'!G34+'900,90002'!G34+'900,90003'!G34+'900,90004'!G34+'900,90015'!G34+'900,90017'!G34+'921,92109'!G34+'921,92116'!G34+'921,92120'!G34+'921,92195'!G34+'926,92601'!G34+'926,92605'!G34+'926,92695'!G34</f>
        <v>0</v>
      </c>
    </row>
    <row r="35" spans="1:7" s="36" customFormat="1" ht="12.75" customHeight="1">
      <c r="A35" s="46" t="s">
        <v>30</v>
      </c>
      <c r="B35" s="49">
        <v>4170</v>
      </c>
      <c r="C35" s="50" t="s">
        <v>36</v>
      </c>
      <c r="D35" s="330">
        <f>'010.01008'!D35+'010.01009'!D35+'010.01010'!D35+'010.01030'!D35+'010.01095'!D35+'020.02095'!D35+'400.40002'!D35+'600.60004'!D35+'600.60013'!D35+'600.60014'!D35+'600.60016'!D35+'630.63095'!D35+'700.70005'!D35+'710,71004'!D35+'710,71013'!D35+'720.72095'!D35+'750,75011'!D35+'750,75022'!D35+'750,75023'!D35+'750.75075'!D35+'750,75095'!D35+'751,75101'!D35+'752,75212'!D35+'754,75404'!D35+'754,75412'!D35+'754,75414'!D35+'754,75421'!D35+'756,75647'!D35+'757,75702'!D35+'758,75818'!D35+'801,80101'!D35+'801,80104'!D35+'801,80110'!D35+'801,80113'!D35+'801,80114'!D35+'801,80146'!D35+'801,80148'!D35+'801,80195'!D35+'851,85149'!D35+'851,85153'!D35+'851,85154'!D35+'851,85195'!D35+'852,85202'!D35+'852,85212'!D35+'852,85213'!D35+'852,85214'!D35+'852,85215'!D35+'852,85216'!D35+'852,85219'!D35+'852,85295'!D35+'853,85329'!D35+'853,85333'!D35+'854,85412'!D35+'900.90001'!D35+'900,90002'!D35+'900,90003'!D35+'900,90004'!D35+'900,90015'!D35+'900,90017'!D35+'900,90019'!D35+'921,92109'!D35+'921,92116'!D35+'921,92120'!D35+'921,92195'!D35+'926,92601'!D35+'926,92605'!D35+'926,92695'!D35</f>
        <v>183700</v>
      </c>
      <c r="E35" s="330">
        <f>'010.01008'!E35+'010.01009'!E35+'010.01010'!E35+'010.01030'!E35+'010.01095'!E35+'020.02095'!E35+'400.40002'!E35+'600.60004'!E35+'600.60013'!E35+'600.60014'!E35+'600.60016'!E35+'630.63095'!E35+'700.70005'!E35+'710,71004'!E35+'710,71013'!E35+'720.72095'!E35+'750,75011'!E35+'750,75022'!E35+'750,75023'!E35+'750.75075'!E35+'750,75095'!E35+'751,75101'!E35+'752,75212'!E35+'754,75404'!E35+'754,75412'!E35+'754,75414'!E35+'754,75421'!E35+'756,75647'!E35+'757,75702'!E35+'758,75818'!E35+'801,80101'!E35+'801,80104'!E35+'801,80110'!E35+'801,80113'!E35+'801,80114'!E35+'801,80146'!E35+'801,80148'!E35+'801,80195'!E35+'851,85149'!E35+'851,85153'!E35+'851,85154'!E35+'851,85195'!E35+'852,85202'!E35+'852,85212'!E35+'852,85213'!E35+'852,85214'!E35+'852,85215'!E35+'852,85216'!E35+'852,85219'!E35+'852,85295'!E35+'853,85329'!E35+'853,85333'!E35+'854,85412'!E35+'900.90001'!E35+'900,90002'!E35+'900,90003'!E35+'900,90004'!E35+'900,90015'!E35+'900,90017'!E35+'900,90019'!E35+'921,92109'!E35+'921,92116'!E35+'921,92120'!E35+'921,92195'!E35+'926,92601'!E35+'926,92605'!E35+'926,92695'!E35</f>
        <v>0</v>
      </c>
      <c r="F35" s="42">
        <f>'010.01008'!F35+'010.01009'!F35+'010.01010'!F35+'010.01030'!F35+'010.01095'!F35+'020.02095'!F35+'400.40002'!F35+'600.60004'!F35+'600.60013'!F35+'600.60014'!F35+'600.60016'!F35+'630.63095'!F35+'700.70005'!F35+'710,71004'!F35+'710,71013'!F35+'720.72095'!F35+'750,75011'!F35+'750,75022'!F35+'750,75023'!F35+'750.75075'!F35+'750,75095'!F35+'751,75101'!F35+'754,75404'!F35+'754,75412'!F35+'754,75414'!F35+'754,75421'!F35+'756,75647'!F35+'757,75702'!F35+'758,75818'!F35+'801,80101'!F35+'801,80104'!F35+'801,80110'!F35+'801,80113'!F35+'801,80114'!F35+'801,80146'!F35+'801,80148'!F35+'801,80195'!F35+'851,85149'!F35+'851,85153'!F35+'851,85154'!F35+'851,85195'!F35+'852,85202'!F35+'852,85212'!F35+'852,85213'!F35+'852,85214'!F35+'852,85215'!F35+'852,85216'!F35+'852,85219'!F35+'852,85295'!F43+'853,85329'!F35+'853,85333'!F35+'854,85412'!F35+'900.90001'!F35+'900,90002'!F35+'900,90003'!F35+'900,90004'!F35+'900,90015'!F35+'900,90017'!F35+'921,92109'!F35+'921,92116'!F35+'921,92120'!F35+'921,92195'!F35+'926,92601'!F35+'926,92605'!F35+'926,92695'!F35</f>
        <v>640631</v>
      </c>
      <c r="G35" s="42">
        <f>'010.01008'!G35+'010.01009'!G35+'010.01010'!G35+'010.01030'!G35+'010.01095'!G35+'020.02095'!G35+'400.40002'!G35+'600.60004'!G35+'600.60013'!G35+'600.60014'!G35+'600.60016'!G35+'630.63095'!G35+'700.70005'!G35+'710,71004'!G35+'710,71013'!G35+'720.72095'!G35+'750,75011'!G35+'750,75022'!G35+'750,75023'!G35+'750.75075'!G35+'750,75095'!G35+'751,75101'!G35+'754,75404'!G35+'754,75412'!G35+'754,75414'!G35+'754,75421'!G35+'756,75647'!G35+'757,75702'!G35+'758,75818'!G35+'801,80101'!G35+'801,80104'!G35+'801,80110'!G35+'801,80113'!G35+'801,80114'!G35+'801,80146'!G35+'801,80148'!G35+'801,80195'!G35+'851,85149'!G35+'851,85153'!G35+'851,85154'!G35+'851,85195'!G35+'852,85202'!G35+'852,85212'!G35+'852,85213'!G35+'852,85214'!G35+'852,85215'!G35+'852,85216'!G35+'852,85219'!G35+'852,85295'!G43+'853,85329'!G35+'853,85333'!G35+'854,85412'!G35+'900.90001'!G35+'900,90002'!G35+'900,90003'!G35+'900,90004'!G35+'900,90015'!G35+'900,90017'!G35+'921,92109'!G35+'921,92116'!G35+'921,92120'!G35+'921,92195'!G35+'926,92601'!G35+'926,92605'!G35+'926,92695'!G35</f>
        <v>0</v>
      </c>
    </row>
    <row r="36" spans="1:7" s="36" customFormat="1" ht="12.75" customHeight="1">
      <c r="A36" s="46" t="s">
        <v>30</v>
      </c>
      <c r="B36" s="49">
        <v>4210</v>
      </c>
      <c r="C36" s="50" t="s">
        <v>20</v>
      </c>
      <c r="D36" s="330">
        <f>'010.01008'!D36+'010.01009'!D36+'010.01010'!D36+'010.01030'!D36+'010.01095'!D36+'020.02095'!D36+'400.40002'!D36+'600.60004'!D36+'600.60013'!D36+'600.60014'!D36+'600.60016'!D36+'630.63095'!D36+'700.70005'!D36+'710,71004'!D36+'710,71013'!D36+'720.72095'!D36+'750,75011'!D36+'750,75022'!D36+'750,75023'!D36+'750.75075'!D36+'750,75095'!D36+'751,75101'!D36+'752,75212'!D36+'754,75404'!D36+'754,75412'!D36+'754,75414'!D36+'754,75421'!D36+'756,75647'!D36+'757,75702'!D36+'758,75818'!D36+'801,80101'!D36+'801,80104'!D36+'801,80110'!D36+'801,80113'!D36+'801,80114'!D36+'801,80146'!D36+'801,80148'!D36+'801,80195'!D36+'851,85149'!D36+'851,85153'!D36+'851,85154'!D36+'851,85195'!D36+'852,85202'!D36+'852,85212'!D36+'852,85213'!D36+'852,85214'!D36+'852,85215'!D36+'852,85216'!D36+'852,85219'!D36+'852,85295'!D36+'853,85329'!D36+'853,85333'!D36+'854,85412'!D36+'900.90001'!D36+'900,90002'!D36+'900,90003'!D36+'900,90004'!D36+'900,90015'!D36+'900,90017'!D36+'900,90019'!D36+'921,92109'!D36+'921,92116'!D36+'921,92120'!D36+'921,92195'!D36+'926,92601'!D36+'926,92605'!D36+'926,92695'!D36</f>
        <v>1402079</v>
      </c>
      <c r="E36" s="330">
        <f>'010.01008'!E36+'010.01009'!E36+'010.01010'!E36+'010.01030'!E36+'010.01095'!E36+'020.02095'!E36+'400.40002'!E36+'600.60004'!E36+'600.60013'!E36+'600.60014'!E36+'600.60016'!E36+'630.63095'!E36+'700.70005'!E36+'710,71004'!E36+'710,71013'!E36+'720.72095'!E36+'750,75011'!E36+'750,75022'!E36+'750,75023'!E36+'750.75075'!E36+'750,75095'!E36+'751,75101'!E36+'752,75212'!E36+'754,75404'!E36+'754,75412'!E36+'754,75414'!E36+'754,75421'!E36+'756,75647'!E36+'757,75702'!E36+'758,75818'!E36+'801,80101'!E36+'801,80104'!E36+'801,80110'!E36+'801,80113'!E36+'801,80114'!E36+'801,80146'!E36+'801,80148'!E36+'801,80195'!E36+'851,85149'!E36+'851,85153'!E36+'851,85154'!E36+'851,85195'!E36+'852,85202'!E36+'852,85212'!E36+'852,85213'!E36+'852,85214'!E36+'852,85215'!E36+'852,85216'!E36+'852,85219'!E36+'852,85295'!E36+'853,85329'!E36+'853,85333'!E36+'854,85412'!E36+'900.90001'!E36+'900,90002'!E36+'900,90003'!E36+'900,90004'!E36+'900,90015'!E36+'900,90017'!E36+'900,90019'!E36+'921,92109'!E36+'921,92116'!E36+'921,92120'!E36+'921,92195'!E36+'926,92601'!E36+'926,92605'!E36+'926,92695'!E36</f>
        <v>1179</v>
      </c>
      <c r="F36" s="42">
        <f>'010.01008'!F36+'010.01009'!F36+'010.01010'!F36+'010.01030'!F36+'010.01095'!F36+'020.02095'!F36+'400.40002'!F36+'600.60004'!F36+'600.60013'!F36+'600.60014'!F36+'600.60016'!F36+'630.63095'!F36+'700.70005'!F36+'710,71004'!F36+'710,71013'!F36+'720.72095'!F36+'750,75011'!F36+'750,75022'!F36+'750,75023'!F36+'750.75075'!F36+'750,75095'!F36+'751,75101'!F36+'754,75404'!F36+'754,75412'!F36+'754,75414'!F36+'754,75421'!F36+'756,75647'!F36+'757,75702'!F36+'758,75818'!F36+'801,80101'!F36+'801,80104'!F36+'801,80110'!F36+'801,80113'!F36+'801,80114'!F36+'801,80146'!F36+'801,80148'!F36+'801,80195'!F36+'851,85149'!F36+'851,85153'!F36+'851,85154'!F36+'851,85195'!F36+'852,85202'!F36+'852,85212'!F36+'852,85213'!F36+'852,85214'!F36+'852,85215'!F36+'852,85216'!F36+'852,85219'!F36+'852,85295'!F46+'853,85329'!F36+'853,85333'!F36+'854,85412'!F36+'900.90001'!F36+'900,90002'!F36+'900,90003'!F36+'900,90004'!F36+'900,90015'!F36+'900,90017'!F36+'921,92109'!F36+'921,92116'!F36+'921,92120'!F36+'921,92195'!F36+'926,92601'!F36+'926,92605'!F36+'926,92695'!F36</f>
        <v>1174069</v>
      </c>
      <c r="G36" s="42">
        <f>'010.01008'!G36+'010.01009'!G36+'010.01010'!G36+'010.01030'!G36+'010.01095'!G36+'020.02095'!G36+'400.40002'!G36+'600.60004'!G36+'600.60013'!G36+'600.60014'!G36+'600.60016'!G36+'630.63095'!G36+'700.70005'!G36+'710,71004'!G36+'710,71013'!G36+'720.72095'!G36+'750,75011'!G36+'750,75022'!G36+'750,75023'!G36+'750.75075'!G36+'750,75095'!G36+'751,75101'!G36+'754,75404'!G36+'754,75412'!G36+'754,75414'!G36+'754,75421'!G36+'756,75647'!G36+'757,75702'!G36+'758,75818'!G36+'801,80101'!G36+'801,80104'!G36+'801,80110'!G36+'801,80113'!G36+'801,80114'!G36+'801,80146'!G36+'801,80148'!G36+'801,80195'!G36+'851,85149'!G36+'851,85153'!G36+'851,85154'!G36+'851,85195'!G36+'852,85202'!G36+'852,85212'!G36+'852,85213'!G36+'852,85214'!G36+'852,85215'!G36+'852,85216'!G36+'852,85219'!G36+'852,85295'!G46+'853,85329'!G36+'853,85333'!G36+'854,85412'!G36+'900.90001'!G36+'900,90002'!G36+'900,90003'!G36+'900,90004'!G36+'900,90015'!G36+'900,90017'!G36+'921,92109'!G36+'921,92116'!G36+'921,92120'!G36+'921,92195'!G36+'926,92601'!G36+'926,92605'!G36+'926,92695'!G36</f>
        <v>0</v>
      </c>
    </row>
    <row r="37" spans="1:7" s="36" customFormat="1" ht="12.75" customHeight="1">
      <c r="A37" s="46" t="s">
        <v>30</v>
      </c>
      <c r="B37" s="49">
        <v>4220</v>
      </c>
      <c r="C37" s="50" t="s">
        <v>21</v>
      </c>
      <c r="D37" s="330">
        <f>'010.01008'!D37+'010.01009'!D37+'010.01010'!D37+'010.01030'!D37+'010.01095'!D37+'020.02095'!D37+'400.40002'!D37+'600.60004'!D37+'600.60013'!D37+'600.60014'!D37+'600.60016'!D37+'630.63095'!D37+'700.70005'!D37+'710,71004'!D37+'710,71013'!D37+'720.72095'!D37+'750,75011'!D37+'750,75022'!D37+'750,75023'!D37+'750.75075'!D37+'750,75095'!D37+'751,75101'!D37+'752,75212'!D37+'754,75404'!D37+'754,75412'!D37+'754,75414'!D37+'754,75421'!D37+'756,75647'!D37+'757,75702'!D37+'758,75818'!D37+'801,80101'!D37+'801,80104'!D37+'801,80110'!D37+'801,80113'!D37+'801,80114'!D37+'801,80146'!D37+'801,80148'!D37+'801,80195'!D37+'851,85149'!D37+'851,85153'!D37+'851,85154'!D37+'851,85195'!D37+'852,85202'!D37+'852,85212'!D37+'852,85213'!D37+'852,85214'!D37+'852,85215'!D37+'852,85216'!D37+'852,85219'!D37+'852,85295'!D37+'853,85329'!D37+'853,85333'!D37+'854,85412'!D37+'900.90001'!D37+'900,90002'!D37+'900,90003'!D37+'900,90004'!D37+'900,90015'!D37+'900,90017'!D37+'900,90019'!D37+'921,92109'!D37+'921,92116'!D37+'921,92120'!D37+'921,92195'!D37+'926,92601'!D37+'926,92605'!D37+'926,92695'!D37</f>
        <v>0</v>
      </c>
      <c r="E37" s="330">
        <f>'010.01008'!E37+'010.01009'!E37+'010.01010'!E37+'010.01030'!E37+'010.01095'!E37+'020.02095'!E37+'400.40002'!E37+'600.60004'!E37+'600.60013'!E37+'600.60014'!E37+'600.60016'!E37+'630.63095'!E37+'700.70005'!E37+'710,71004'!E37+'710,71013'!E37+'720.72095'!E37+'750,75011'!E37+'750,75022'!E37+'750,75023'!E37+'750.75075'!E37+'750,75095'!E37+'751,75101'!E37+'752,75212'!E37+'754,75404'!E37+'754,75412'!E37+'754,75414'!E37+'754,75421'!E37+'756,75647'!E37+'757,75702'!E37+'758,75818'!E37+'801,80101'!E37+'801,80104'!E37+'801,80110'!E37+'801,80113'!E37+'801,80114'!E37+'801,80146'!E37+'801,80148'!E37+'801,80195'!E37+'851,85149'!E37+'851,85153'!E37+'851,85154'!E37+'851,85195'!E37+'852,85202'!E37+'852,85212'!E37+'852,85213'!E37+'852,85214'!E37+'852,85215'!E37+'852,85216'!E37+'852,85219'!E37+'852,85295'!E37+'853,85329'!E37+'853,85333'!E37+'854,85412'!E37+'900.90001'!E37+'900,90002'!E37+'900,90003'!E37+'900,90004'!E37+'900,90015'!E37+'900,90017'!E37+'900,90019'!E37+'921,92109'!E37+'921,92116'!E37+'921,92120'!E37+'921,92195'!E37+'926,92601'!E37+'926,92605'!E37+'926,92695'!E37</f>
        <v>0</v>
      </c>
      <c r="F37" s="42">
        <f>'010.01008'!F37+'010.01009'!F37+'010.01010'!F37+'010.01030'!F37+'010.01095'!F37+'020.02095'!F37+'400.40002'!F37+'600.60004'!F37+'600.60013'!F37+'600.60014'!F37+'600.60016'!F37+'630.63095'!F37+'700.70005'!F37+'710,71004'!F37+'710,71013'!F37+'720.72095'!F37+'750,75011'!F37+'750,75022'!F37+'750,75023'!F37+'750.75075'!F37+'750,75095'!F37+'751,75101'!F37+'754,75404'!F37+'754,75412'!F37+'754,75414'!F37+'754,75421'!F37+'756,75647'!F37+'757,75702'!F37+'758,75818'!F37+'801,80101'!F37+'801,80104'!F37+'801,80110'!F37+'801,80113'!F37+'801,80114'!F37+'801,80146'!F37+'801,80148'!F37+'801,80195'!F37+'851,85149'!F37+'851,85153'!F37+'851,85154'!F37+'851,85195'!F37+'852,85202'!F37+'852,85212'!F37+'852,85213'!F37+'852,85214'!F37+'852,85215'!F37+'852,85216'!F37+'852,85219'!F37+'852,85295'!F47+'853,85329'!F37+'853,85333'!F37+'854,85412'!F37+'900.90001'!F37+'900,90002'!F37+'900,90003'!F37+'900,90004'!F37+'900,90015'!F37+'900,90017'!F37+'921,92109'!F37+'921,92116'!F37+'921,92120'!F37+'921,92195'!F37+'926,92601'!F37+'926,92605'!F37+'926,92695'!F37</f>
        <v>4200</v>
      </c>
      <c r="G37" s="42">
        <f>'010.01008'!G37+'010.01009'!G37+'010.01010'!G37+'010.01030'!G37+'010.01095'!G37+'020.02095'!G37+'400.40002'!G37+'600.60004'!G37+'600.60013'!G37+'600.60014'!G37+'600.60016'!G37+'630.63095'!G37+'700.70005'!G37+'710,71004'!G37+'710,71013'!G37+'720.72095'!G37+'750,75011'!G37+'750,75022'!G37+'750,75023'!G37+'750.75075'!G37+'750,75095'!G37+'751,75101'!G37+'754,75404'!G37+'754,75412'!G37+'754,75414'!G37+'754,75421'!G37+'756,75647'!G37+'757,75702'!G37+'758,75818'!G37+'801,80101'!G37+'801,80104'!G37+'801,80110'!G37+'801,80113'!G37+'801,80114'!G37+'801,80146'!G37+'801,80148'!G37+'801,80195'!G37+'851,85149'!G37+'851,85153'!G37+'851,85154'!G37+'851,85195'!G37+'852,85202'!G37+'852,85212'!G37+'852,85213'!G37+'852,85214'!G37+'852,85215'!G37+'852,85216'!G37+'852,85219'!G37+'852,85295'!G47+'853,85329'!G37+'853,85333'!G37+'854,85412'!G37+'900.90001'!G37+'900,90002'!G37+'900,90003'!G37+'900,90004'!G37+'900,90015'!G37+'900,90017'!G37+'921,92109'!G37+'921,92116'!G37+'921,92120'!G37+'921,92195'!G37+'926,92601'!G37+'926,92605'!G37+'926,92695'!G37</f>
        <v>0</v>
      </c>
    </row>
    <row r="38" spans="1:7" s="36" customFormat="1" ht="12.75" customHeight="1">
      <c r="A38" s="46" t="s">
        <v>30</v>
      </c>
      <c r="B38" s="49">
        <v>4240</v>
      </c>
      <c r="C38" s="50" t="s">
        <v>22</v>
      </c>
      <c r="D38" s="330">
        <f>'010.01008'!D38+'010.01009'!D38+'010.01010'!D38+'010.01030'!D38+'010.01095'!D38+'020.02095'!D38+'400.40002'!D38+'600.60004'!D38+'600.60013'!D38+'600.60014'!D38+'600.60016'!D38+'630.63095'!D38+'700.70005'!D38+'710,71004'!D38+'710,71013'!D38+'720.72095'!D38+'750,75011'!D38+'750,75022'!D38+'750,75023'!D38+'750.75075'!D38+'750,75095'!D38+'751,75101'!D38+'752,75212'!D38+'754,75404'!D38+'754,75412'!D38+'754,75414'!D38+'754,75421'!D38+'756,75647'!D38+'757,75702'!D38+'758,75818'!D38+'801,80101'!D38+'801,80104'!D38+'801,80110'!D38+'801,80113'!D38+'801,80114'!D38+'801,80146'!D38+'801,80148'!D38+'801,80195'!D38+'851,85149'!D38+'851,85153'!D38+'851,85154'!D38+'851,85195'!D38+'852,85202'!D38+'852,85212'!D38+'852,85213'!D38+'852,85214'!D38+'852,85215'!D38+'852,85216'!D38+'852,85219'!D38+'852,85295'!D38+'853,85329'!D38+'853,85333'!D38+'854,85412'!D38+'900.90001'!D38+'900,90002'!D38+'900,90003'!D38+'900,90004'!D38+'900,90015'!D38+'900,90017'!D38+'900,90019'!D38+'921,92109'!D38+'921,92116'!D38+'921,92120'!D38+'921,92195'!D38+'926,92601'!D38+'926,92605'!D38+'926,92695'!D38</f>
        <v>129500</v>
      </c>
      <c r="E38" s="330">
        <f>'010.01008'!E38+'010.01009'!E38+'010.01010'!E38+'010.01030'!E38+'010.01095'!E38+'020.02095'!E38+'400.40002'!E38+'600.60004'!E38+'600.60013'!E38+'600.60014'!E38+'600.60016'!E38+'630.63095'!E38+'700.70005'!E38+'710,71004'!E38+'710,71013'!E38+'720.72095'!E38+'750,75011'!E38+'750,75022'!E38+'750,75023'!E38+'750.75075'!E38+'750,75095'!E38+'751,75101'!E38+'752,75212'!E38+'754,75404'!E38+'754,75412'!E38+'754,75414'!E38+'754,75421'!E38+'756,75647'!E38+'757,75702'!E38+'758,75818'!E38+'801,80101'!E38+'801,80104'!E38+'801,80110'!E38+'801,80113'!E38+'801,80114'!E38+'801,80146'!E38+'801,80148'!E38+'801,80195'!E38+'851,85149'!E38+'851,85153'!E38+'851,85154'!E38+'851,85195'!E38+'852,85202'!E38+'852,85212'!E38+'852,85213'!E38+'852,85214'!E38+'852,85215'!E38+'852,85216'!E38+'852,85219'!E38+'852,85295'!E38+'853,85329'!E38+'853,85333'!E38+'854,85412'!E38+'900.90001'!E38+'900,90002'!E38+'900,90003'!E38+'900,90004'!E38+'900,90015'!E38+'900,90017'!E38+'900,90019'!E38+'921,92109'!E38+'921,92116'!E38+'921,92120'!E38+'921,92195'!E38+'926,92601'!E38+'926,92605'!E38+'926,92695'!E38</f>
        <v>0</v>
      </c>
      <c r="F38" s="42">
        <f>'010.01008'!F38+'010.01009'!F38+'010.01010'!F38+'010.01030'!F38+'010.01095'!F38+'020.02095'!F38+'400.40002'!F38+'600.60004'!F38+'600.60013'!F38+'600.60014'!F38+'600.60016'!F38+'630.63095'!F38+'700.70005'!F38+'710,71004'!F38+'710,71013'!F38+'720.72095'!F38+'750,75011'!F38+'750,75022'!F38+'750,75023'!F38+'750.75075'!F38+'750,75095'!F38+'751,75101'!F38+'754,75404'!F38+'754,75412'!F38+'754,75414'!F38+'754,75421'!F38+'756,75647'!F38+'757,75702'!F38+'758,75818'!F38+'801,80101'!F38+'801,80104'!F38+'801,80110'!F38+'801,80113'!F38+'801,80114'!F38+'801,80146'!F38+'801,80148'!F38+'801,80195'!F38+'851,85149'!F38+'851,85153'!F38+'851,85154'!F38+'851,85195'!F38+'852,85202'!F38+'852,85212'!F38+'852,85213'!F38+'852,85214'!F38+'852,85215'!F38+'852,85216'!F38+'852,85219'!F38+'852,85295'!F48+'853,85329'!F38+'853,85333'!F38+'854,85412'!F38+'900.90001'!F38+'900,90002'!F38+'900,90003'!F38+'900,90004'!F38+'900,90015'!F38+'900,90017'!F38+'921,92109'!F38+'921,92116'!F38+'921,92120'!F38+'921,92195'!F38+'926,92601'!F38+'926,92605'!F38+'926,92695'!F38</f>
        <v>98000</v>
      </c>
      <c r="G38" s="42">
        <f>'010.01008'!G38+'010.01009'!G38+'010.01010'!G38+'010.01030'!G38+'010.01095'!G38+'020.02095'!G38+'400.40002'!G38+'600.60004'!G38+'600.60013'!G38+'600.60014'!G38+'600.60016'!G38+'630.63095'!G38+'700.70005'!G38+'710,71004'!G38+'710,71013'!G38+'720.72095'!G38+'750,75011'!G38+'750,75022'!G38+'750,75023'!G38+'750.75075'!G38+'750,75095'!G38+'751,75101'!G38+'754,75404'!G38+'754,75412'!G38+'754,75414'!G38+'754,75421'!G38+'756,75647'!G38+'757,75702'!G38+'758,75818'!G38+'801,80101'!G38+'801,80104'!G38+'801,80110'!G38+'801,80113'!G38+'801,80114'!G38+'801,80146'!G38+'801,80148'!G38+'801,80195'!G38+'851,85149'!G38+'851,85153'!G38+'851,85154'!G38+'851,85195'!G38+'852,85202'!G38+'852,85212'!G38+'852,85213'!G38+'852,85214'!G38+'852,85215'!G38+'852,85216'!G38+'852,85219'!G38+'852,85295'!G48+'853,85329'!G38+'853,85333'!G38+'854,85412'!G38+'900.90001'!G38+'900,90002'!G38+'900,90003'!G38+'900,90004'!G38+'900,90015'!G38+'900,90017'!G38+'921,92109'!G38+'921,92116'!G38+'921,92120'!G38+'921,92195'!G38+'926,92601'!G38+'926,92605'!G38+'926,92695'!G38</f>
        <v>0</v>
      </c>
    </row>
    <row r="39" spans="1:7" s="36" customFormat="1" ht="12.75" customHeight="1">
      <c r="A39" s="46" t="s">
        <v>30</v>
      </c>
      <c r="B39" s="49">
        <v>4260</v>
      </c>
      <c r="C39" s="50" t="s">
        <v>23</v>
      </c>
      <c r="D39" s="330">
        <f>'010.01008'!D39+'010.01009'!D39+'010.01010'!D39+'010.01030'!D39+'010.01095'!D39+'020.02095'!D39+'400.40002'!D39+'600.60004'!D39+'600.60013'!D39+'600.60014'!D39+'600.60016'!D39+'630.63095'!D39+'700.70005'!D39+'710,71004'!D39+'710,71013'!D39+'720.72095'!D39+'750,75011'!D39+'750,75022'!D39+'750,75023'!D39+'750.75075'!D39+'750,75095'!D39+'751,75101'!D39+'752,75212'!D39+'754,75404'!D39+'754,75412'!D39+'754,75414'!D39+'754,75421'!D39+'756,75647'!D39+'757,75702'!D39+'758,75818'!D39+'801,80101'!D39+'801,80104'!D39+'801,80110'!D39+'801,80113'!D39+'801,80114'!D39+'801,80146'!D39+'801,80148'!D39+'801,80195'!D39+'851,85149'!D39+'851,85153'!D39+'851,85154'!D39+'851,85195'!D39+'852,85202'!D39+'852,85212'!D39+'852,85213'!D39+'852,85214'!D39+'852,85215'!D39+'852,85216'!D39+'852,85219'!D39+'852,85295'!D39+'853,85329'!D39+'853,85333'!D39+'854,85412'!D39+'900.90001'!D39+'900,90002'!D39+'900,90003'!D39+'900,90004'!D39+'900,90015'!D39+'900,90017'!D39+'900,90019'!D39+'921,92109'!D39+'921,92116'!D39+'921,92120'!D39+'921,92195'!D39+'926,92601'!D39+'926,92605'!D39+'926,92695'!D39</f>
        <v>929000</v>
      </c>
      <c r="E39" s="330">
        <f>'010.01008'!E39+'010.01009'!E39+'010.01010'!E39+'010.01030'!E39+'010.01095'!E39+'020.02095'!E39+'400.40002'!E39+'600.60004'!E39+'600.60013'!E39+'600.60014'!E39+'600.60016'!E39+'630.63095'!E39+'700.70005'!E39+'710,71004'!E39+'710,71013'!E39+'720.72095'!E39+'750,75011'!E39+'750,75022'!E39+'750,75023'!E39+'750.75075'!E39+'750,75095'!E39+'751,75101'!E39+'752,75212'!E39+'754,75404'!E39+'754,75412'!E39+'754,75414'!E39+'754,75421'!E39+'756,75647'!E39+'757,75702'!E39+'758,75818'!E39+'801,80101'!E39+'801,80104'!E39+'801,80110'!E39+'801,80113'!E39+'801,80114'!E39+'801,80146'!E39+'801,80148'!E39+'801,80195'!E39+'851,85149'!E39+'851,85153'!E39+'851,85154'!E39+'851,85195'!E39+'852,85202'!E39+'852,85212'!E39+'852,85213'!E39+'852,85214'!E39+'852,85215'!E39+'852,85216'!E39+'852,85219'!E39+'852,85295'!E39+'853,85329'!E39+'853,85333'!E39+'854,85412'!E39+'900.90001'!E39+'900,90002'!E39+'900,90003'!E39+'900,90004'!E39+'900,90015'!E39+'900,90017'!E39+'900,90019'!E39+'921,92109'!E39+'921,92116'!E39+'921,92120'!E39+'921,92195'!E39+'926,92601'!E39+'926,92605'!E39+'926,92695'!E39</f>
        <v>0</v>
      </c>
      <c r="F39" s="42">
        <f>'010.01008'!F39+'010.01009'!F39+'010.01010'!F39+'010.01030'!F39+'010.01095'!F39+'020.02095'!F39+'400.40002'!F39+'600.60004'!F39+'600.60013'!F39+'600.60014'!F39+'600.60016'!F39+'630.63095'!F39+'700.70005'!F39+'710,71004'!F39+'710,71013'!F39+'720.72095'!F39+'750,75011'!F39+'750,75022'!F39+'750,75023'!F39+'750.75075'!F39+'750,75095'!F39+'751,75101'!F39+'754,75404'!F39+'754,75412'!F39+'754,75414'!F39+'754,75421'!F39+'756,75647'!F39+'757,75702'!F39+'758,75818'!F39+'801,80101'!F39+'801,80104'!F39+'801,80110'!F39+'801,80113'!F39+'801,80114'!F39+'801,80146'!F39+'801,80148'!F39+'801,80195'!F39+'851,85149'!F39+'851,85153'!F39+'851,85154'!F39+'851,85195'!F39+'852,85202'!F39+'852,85212'!F39+'852,85213'!F39+'852,85214'!F39+'852,85215'!F39+'852,85216'!F39+'852,85219'!F39+'852,85295'!F49+'853,85329'!F39+'853,85333'!F39+'854,85412'!F39+'900.90001'!F39+'900,90002'!F39+'900,90003'!F39+'900,90004'!F39+'900,90015'!F39+'900,90017'!F39+'921,92109'!F39+'921,92116'!F39+'921,92120'!F39+'921,92195'!F39+'926,92601'!F39+'926,92605'!F39+'926,92695'!F39</f>
        <v>760400</v>
      </c>
      <c r="G39" s="42">
        <f>'010.01008'!G39+'010.01009'!G39+'010.01010'!G39+'010.01030'!G39+'010.01095'!G39+'020.02095'!G39+'400.40002'!G39+'600.60004'!G39+'600.60013'!G39+'600.60014'!G39+'600.60016'!G39+'630.63095'!G39+'700.70005'!G39+'710,71004'!G39+'710,71013'!G39+'720.72095'!G39+'750,75011'!G39+'750,75022'!G39+'750,75023'!G39+'750.75075'!G39+'750,75095'!G39+'751,75101'!G39+'754,75404'!G39+'754,75412'!G39+'754,75414'!G39+'754,75421'!G39+'756,75647'!G39+'757,75702'!G39+'758,75818'!G39+'801,80101'!G39+'801,80104'!G39+'801,80110'!G39+'801,80113'!G39+'801,80114'!G39+'801,80146'!G39+'801,80148'!G39+'801,80195'!G39+'851,85149'!G39+'851,85153'!G39+'851,85154'!G39+'851,85195'!G39+'852,85202'!G39+'852,85212'!G39+'852,85213'!G39+'852,85214'!G39+'852,85215'!G39+'852,85216'!G39+'852,85219'!G39+'852,85295'!G49+'853,85329'!G39+'853,85333'!G39+'854,85412'!G39+'900.90001'!G39+'900,90002'!G39+'900,90003'!G39+'900,90004'!G39+'900,90015'!G39+'900,90017'!G39+'921,92109'!G39+'921,92116'!G39+'921,92120'!G39+'921,92195'!G39+'926,92601'!G39+'926,92605'!G39+'926,92695'!G39</f>
        <v>0</v>
      </c>
    </row>
    <row r="40" spans="1:7" s="36" customFormat="1" ht="12.75" customHeight="1">
      <c r="A40" s="46" t="s">
        <v>30</v>
      </c>
      <c r="B40" s="49">
        <v>4270</v>
      </c>
      <c r="C40" s="50" t="s">
        <v>24</v>
      </c>
      <c r="D40" s="330">
        <f>'010.01008'!D40+'010.01009'!D40+'010.01010'!D40+'010.01030'!D40+'010.01095'!D40+'020.02095'!D40+'400.40002'!D40+'600.60004'!D40+'600.60013'!D40+'600.60014'!D40+'600.60016'!D40+'630.63095'!D40+'700.70005'!D40+'710,71004'!D40+'710,71013'!D40+'720.72095'!D40+'750,75011'!D40+'750,75022'!D40+'750,75023'!D40+'750.75075'!D40+'750,75095'!D40+'751,75101'!D40+'752,75212'!D40+'754,75404'!D40+'754,75412'!D40+'754,75414'!D40+'754,75421'!D40+'756,75647'!D40+'757,75702'!D40+'758,75818'!D40+'801,80101'!D40+'801,80104'!D40+'801,80110'!D40+'801,80113'!D40+'801,80114'!D40+'801,80146'!D40+'801,80148'!D40+'801,80195'!D40+'851,85149'!D40+'851,85153'!D40+'851,85154'!D40+'851,85195'!D40+'852,85202'!D40+'852,85212'!D40+'852,85213'!D40+'852,85214'!D40+'852,85215'!D40+'852,85216'!D40+'852,85219'!D40+'852,85295'!D40+'853,85329'!D40+'853,85333'!D40+'854,85412'!D40+'900.90001'!D40+'900,90002'!D40+'900,90003'!D40+'900,90004'!D40+'900,90015'!D40+'900,90017'!D40+'900,90019'!D40+'921,92109'!D40+'921,92116'!D40+'921,92120'!D40+'921,92195'!D40+'926,92601'!D40+'926,92605'!D40+'926,92695'!D40</f>
        <v>775800</v>
      </c>
      <c r="E40" s="330">
        <f>'010.01008'!E40+'010.01009'!E40+'010.01010'!E40+'010.01030'!E40+'010.01095'!E40+'020.02095'!E40+'400.40002'!E40+'600.60004'!E40+'600.60013'!E40+'600.60014'!E40+'600.60016'!E40+'630.63095'!E40+'700.70005'!E40+'710,71004'!E40+'710,71013'!E40+'720.72095'!E40+'750,75011'!E40+'750,75022'!E40+'750,75023'!E40+'750.75075'!E40+'750,75095'!E40+'751,75101'!E40+'752,75212'!E40+'754,75404'!E40+'754,75412'!E40+'754,75414'!E40+'754,75421'!E40+'756,75647'!E40+'757,75702'!E40+'758,75818'!E40+'801,80101'!E40+'801,80104'!E40+'801,80110'!E40+'801,80113'!E40+'801,80114'!E40+'801,80146'!E40+'801,80148'!E40+'801,80195'!E40+'851,85149'!E40+'851,85153'!E40+'851,85154'!E40+'851,85195'!E40+'852,85202'!E40+'852,85212'!E40+'852,85213'!E40+'852,85214'!E40+'852,85215'!E40+'852,85216'!E40+'852,85219'!E40+'852,85295'!E40+'853,85329'!E40+'853,85333'!E40+'854,85412'!E40+'900.90001'!E40+'900,90002'!E40+'900,90003'!E40+'900,90004'!E40+'900,90015'!E40+'900,90017'!E40+'900,90019'!E40+'921,92109'!E40+'921,92116'!E40+'921,92120'!E40+'921,92195'!E40+'926,92601'!E40+'926,92605'!E40+'926,92695'!E40</f>
        <v>0</v>
      </c>
      <c r="F40" s="42">
        <f>'010.01008'!F40+'010.01009'!F40+'010.01010'!F40+'010.01030'!F40+'010.01095'!F40+'020.02095'!F40+'400.40002'!F40+'600.60004'!F40+'600.60013'!F40+'600.60014'!F40+'600.60016'!F40+'630.63095'!F40+'700.70005'!F40+'710,71004'!F40+'710,71013'!F40+'720.72095'!F40+'750,75011'!F40+'750,75022'!F40+'750,75023'!F40+'750.75075'!F40+'750,75095'!F40+'751,75101'!F40+'754,75404'!F40+'754,75412'!F40+'754,75414'!F40+'754,75421'!F40+'756,75647'!F40+'757,75702'!F40+'758,75818'!F40+'801,80101'!F40+'801,80104'!F40+'801,80110'!F40+'801,80113'!F40+'801,80114'!F40+'801,80146'!F40+'801,80148'!F40+'801,80195'!F40+'851,85149'!F40+'851,85153'!F40+'851,85154'!F40+'851,85195'!F40+'852,85202'!F40+'852,85212'!F40+'852,85213'!F40+'852,85214'!F40+'852,85215'!F40+'852,85216'!F40+'852,85219'!F40+'852,85295'!F50+'853,85329'!F40+'853,85333'!F40+'854,85412'!F40+'900.90001'!F40+'900,90002'!F40+'900,90003'!F40+'900,90004'!F40+'900,90015'!F40+'900,90017'!F40+'921,92109'!F40+'921,92116'!F40+'921,92120'!F40+'921,92195'!F40+'926,92601'!F40+'926,92605'!F40+'926,92695'!F40</f>
        <v>916100</v>
      </c>
      <c r="G40" s="42">
        <f>'010.01008'!G40+'010.01009'!G40+'010.01010'!G40+'010.01030'!G40+'010.01095'!G40+'020.02095'!G40+'400.40002'!G40+'600.60004'!G40+'600.60013'!G40+'600.60014'!G40+'600.60016'!G40+'630.63095'!G40+'700.70005'!G40+'710,71004'!G40+'710,71013'!G40+'720.72095'!G40+'750,75011'!G40+'750,75022'!G40+'750,75023'!G40+'750.75075'!G40+'750,75095'!G40+'751,75101'!G40+'754,75404'!G40+'754,75412'!G40+'754,75414'!G40+'754,75421'!G40+'756,75647'!G40+'757,75702'!G40+'758,75818'!G40+'801,80101'!G40+'801,80104'!G40+'801,80110'!G40+'801,80113'!G40+'801,80114'!G40+'801,80146'!G40+'801,80148'!G40+'801,80195'!G40+'851,85149'!G40+'851,85153'!G40+'851,85154'!G40+'851,85195'!G40+'852,85202'!G40+'852,85212'!G40+'852,85213'!G40+'852,85214'!G40+'852,85215'!G40+'852,85216'!G40+'852,85219'!G40+'852,85295'!G50+'853,85329'!G40+'853,85333'!G40+'854,85412'!G40+'900.90001'!G40+'900,90002'!G40+'900,90003'!G40+'900,90004'!G40+'900,90015'!G40+'900,90017'!G40+'921,92109'!G40+'921,92116'!G40+'921,92120'!G40+'921,92195'!G40+'926,92601'!G40+'926,92605'!G40+'926,92695'!G40</f>
        <v>0</v>
      </c>
    </row>
    <row r="41" spans="1:7" s="36" customFormat="1" ht="12.75" customHeight="1">
      <c r="A41" s="46" t="s">
        <v>30</v>
      </c>
      <c r="B41" s="49">
        <v>4280</v>
      </c>
      <c r="C41" s="50" t="s">
        <v>281</v>
      </c>
      <c r="D41" s="330">
        <f>'010.01008'!D41+'010.01009'!D41+'010.01010'!D41+'010.01030'!D41+'010.01095'!D41+'020.02095'!D41+'400.40002'!D41+'600.60004'!D41+'600.60013'!D41+'600.60014'!D41+'600.60016'!D41+'630.63095'!D41+'700.70005'!D41+'710,71004'!D41+'710,71013'!D41+'720.72095'!D41+'750,75011'!D41+'750,75022'!D41+'750,75023'!D41+'750.75075'!D41+'750,75095'!D41+'751,75101'!D41+'752,75212'!D41+'754,75404'!D41+'754,75412'!D41+'754,75414'!D41+'754,75421'!D41+'756,75647'!D41+'757,75702'!D41+'758,75818'!D41+'801,80101'!D41+'801,80104'!D41+'801,80110'!D41+'801,80113'!D41+'801,80114'!D41+'801,80146'!D41+'801,80148'!D41+'801,80195'!D41+'851,85149'!D41+'851,85153'!D41+'851,85154'!D41+'851,85195'!D41+'852,85202'!D41+'852,85212'!D41+'852,85213'!D41+'852,85214'!D41+'852,85215'!D41+'852,85216'!D41+'852,85219'!D41+'852,85295'!D41+'853,85329'!D41+'853,85333'!D41+'854,85412'!D41+'900.90001'!D41+'900,90002'!D41+'900,90003'!D41+'900,90004'!D41+'900,90015'!D41+'900,90017'!D41+'900,90019'!D41+'921,92109'!D41+'921,92116'!D41+'921,92120'!D41+'921,92195'!D41+'926,92601'!D41+'926,92605'!D41+'926,92695'!D41</f>
        <v>27800</v>
      </c>
      <c r="E41" s="330">
        <f>'010.01008'!E41+'010.01009'!E41+'010.01010'!E41+'010.01030'!E41+'010.01095'!E41+'020.02095'!E41+'400.40002'!E41+'600.60004'!E41+'600.60013'!E41+'600.60014'!E41+'600.60016'!E41+'630.63095'!E41+'700.70005'!E41+'710,71004'!E41+'710,71013'!E41+'720.72095'!E41+'750,75011'!E41+'750,75022'!E41+'750,75023'!E41+'750.75075'!E41+'750,75095'!E41+'751,75101'!E41+'752,75212'!E41+'754,75404'!E41+'754,75412'!E41+'754,75414'!E41+'754,75421'!E41+'756,75647'!E41+'757,75702'!E41+'758,75818'!E41+'801,80101'!E41+'801,80104'!E41+'801,80110'!E41+'801,80113'!E41+'801,80114'!E41+'801,80146'!E41+'801,80148'!E41+'801,80195'!E41+'851,85149'!E41+'851,85153'!E41+'851,85154'!E41+'851,85195'!E41+'852,85202'!E41+'852,85212'!E41+'852,85213'!E41+'852,85214'!E41+'852,85215'!E41+'852,85216'!E41+'852,85219'!E41+'852,85295'!E41+'853,85329'!E41+'853,85333'!E41+'854,85412'!E41+'900.90001'!E41+'900,90002'!E41+'900,90003'!E41+'900,90004'!E41+'900,90015'!E41+'900,90017'!E41+'900,90019'!E41+'921,92109'!E41+'921,92116'!E41+'921,92120'!E41+'921,92195'!E41+'926,92601'!E41+'926,92605'!E41+'926,92695'!E41</f>
        <v>0</v>
      </c>
      <c r="F41" s="42">
        <f>'010.01008'!F41+'010.01009'!F41+'010.01010'!F41+'010.01030'!F41+'010.01095'!F41+'020.02095'!F41+'400.40002'!F41+'600.60004'!F41+'600.60013'!F41+'600.60014'!F41+'600.60016'!F41+'630.63095'!F41+'700.70005'!F41+'710,71004'!F41+'710,71013'!F41+'720.72095'!F41+'750,75011'!F41+'750,75022'!F41+'750,75023'!F41+'750.75075'!F41+'750,75095'!F41+'751,75101'!F41+'754,75404'!F41+'754,75412'!F41+'754,75414'!F41+'754,75421'!F41+'756,75647'!F41+'757,75702'!F41+'758,75818'!F41+'801,80101'!F41+'801,80104'!F41+'801,80110'!F41+'801,80113'!F41+'801,80114'!F41+'801,80146'!F41+'801,80148'!F41+'801,80195'!F41+'851,85149'!F41+'851,85153'!F41+'851,85154'!F41+'851,85195'!F41+'852,85202'!F41+'852,85212'!F41+'852,85213'!F41+'852,85214'!F41+'852,85215'!F41+'852,85216'!F41+'852,85219'!F41+'852,85295'!F51+'853,85329'!F41+'853,85333'!F41+'854,85412'!F41+'900.90001'!F41+'900,90002'!F41+'900,90003'!F41+'900,90004'!F41+'900,90015'!F41+'900,90017'!F41+'921,92109'!F41+'921,92116'!F41+'921,92120'!F41+'921,92195'!F41+'926,92601'!F41+'926,92605'!F41+'926,92695'!F41</f>
        <v>23550</v>
      </c>
      <c r="G41" s="42">
        <f>'010.01008'!G41+'010.01009'!G41+'010.01010'!G41+'010.01030'!G41+'010.01095'!G41+'020.02095'!G41+'400.40002'!G41+'600.60004'!G41+'600.60013'!G41+'600.60014'!G41+'600.60016'!G41+'630.63095'!G41+'700.70005'!G41+'710,71004'!G41+'710,71013'!G41+'720.72095'!G41+'750,75011'!G41+'750,75022'!G41+'750,75023'!G41+'750.75075'!G41+'750,75095'!G41+'751,75101'!G41+'754,75404'!G41+'754,75412'!G41+'754,75414'!G41+'754,75421'!G41+'756,75647'!G41+'757,75702'!G41+'758,75818'!G41+'801,80101'!G41+'801,80104'!G41+'801,80110'!G41+'801,80113'!G41+'801,80114'!G41+'801,80146'!G41+'801,80148'!G41+'801,80195'!G41+'851,85149'!G41+'851,85153'!G41+'851,85154'!G41+'851,85195'!G41+'852,85202'!G41+'852,85212'!G41+'852,85213'!G41+'852,85214'!G41+'852,85215'!G41+'852,85216'!G41+'852,85219'!G41+'852,85295'!G51+'853,85329'!G41+'853,85333'!G41+'854,85412'!G41+'900.90001'!G41+'900,90002'!G41+'900,90003'!G41+'900,90004'!G41+'900,90015'!G41+'900,90017'!G41+'921,92109'!G41+'921,92116'!G41+'921,92120'!G41+'921,92195'!G41+'926,92601'!G41+'926,92605'!G41+'926,92695'!G41</f>
        <v>0</v>
      </c>
    </row>
    <row r="42" spans="1:7" s="45" customFormat="1" ht="12.75" customHeight="1">
      <c r="A42" s="46" t="s">
        <v>30</v>
      </c>
      <c r="B42" s="49">
        <v>4300</v>
      </c>
      <c r="C42" s="53" t="s">
        <v>25</v>
      </c>
      <c r="D42" s="330">
        <f>'010.01008'!D42+'010.01009'!D42+'010.01010'!D42+'010.01030'!D42+'010.01095'!D42+'020.02095'!D42+'400.40002'!D42+'600.60004'!D42+'600.60013'!D42+'600.60014'!D42+'600.60016'!D42+'630.63095'!D42+'700.70005'!D42+'710,71004'!D42+'710,71013'!D42+'720.72095'!D42+'750,75011'!D42+'750,75022'!D42+'750,75023'!D42+'750.75075'!D42+'750,75095'!D42+'751,75101'!D42+'752,75212'!D42+'754,75404'!D42+'754,75412'!D42+'754,75414'!D42+'754,75421'!D42+'756,75647'!D42+'757,75702'!D42+'758,75818'!D42+'801,80101'!D42+'801,80104'!D42+'801,80110'!D42+'801,80113'!D42+'801,80114'!D42+'801,80146'!D42+'801,80148'!D42+'801,80195'!D42+'851,85149'!D42+'851,85153'!D42+'851,85154'!D42+'851,85195'!D42+'852,85202'!D42+'852,85212'!D42+'852,85213'!D42+'852,85214'!D42+'852,85215'!D42+'852,85216'!D42+'852,85219'!D42+'852,85295'!D42+'853,85329'!D42+'853,85333'!D42+'854,85412'!D42+'900.90001'!D42+'900,90002'!D42+'900,90003'!D42+'900,90004'!D42+'900,90015'!D42+'900,90017'!D42+'900,90019'!D42+'921,92109'!D42+'921,92116'!D42+'921,92120'!D42+'921,92195'!D42+'926,92601'!D42+'926,92605'!D42+'926,92695'!D42</f>
        <v>5264850</v>
      </c>
      <c r="E42" s="330">
        <f>'010.01008'!E42+'010.01009'!E42+'010.01010'!E42+'010.01030'!E42+'010.01095'!E42+'020.02095'!E42+'400.40002'!E42+'600.60004'!E42+'600.60013'!E42+'600.60014'!E42+'600.60016'!E42+'630.63095'!E42+'700.70005'!E42+'710,71004'!E42+'710,71013'!E42+'720.72095'!E42+'750,75011'!E42+'750,75022'!E42+'750,75023'!E42+'750.75075'!E42+'750,75095'!E42+'751,75101'!E42+'752,75212'!E42+'754,75404'!E42+'754,75412'!E42+'754,75414'!E42+'754,75421'!E42+'756,75647'!E42+'757,75702'!E42+'758,75818'!E42+'801,80101'!E42+'801,80104'!E42+'801,80110'!E42+'801,80113'!E42+'801,80114'!E42+'801,80146'!E42+'801,80148'!E42+'801,80195'!E42+'851,85149'!E42+'851,85153'!E42+'851,85154'!E42+'851,85195'!E42+'852,85202'!E42+'852,85212'!E42+'852,85213'!E42+'852,85214'!E42+'852,85215'!E42+'852,85216'!E42+'852,85219'!E42+'852,85295'!E42+'853,85329'!E42+'853,85333'!E42+'854,85412'!E42+'900.90001'!E42+'900,90002'!E42+'900,90003'!E42+'900,90004'!E42+'900,90015'!E42+'900,90017'!E42+'900,90019'!E42+'921,92109'!E42+'921,92116'!E42+'921,92120'!E42+'921,92195'!E42+'926,92601'!E42+'926,92605'!E42+'926,92695'!E42</f>
        <v>3431</v>
      </c>
      <c r="F42" s="42">
        <f>'010.01008'!F42+'010.01009'!F42+'010.01010'!F42+'010.01030'!F42+'010.01095'!F42+'020.02095'!F42+'400.40002'!F42+'600.60004'!F42+'600.60013'!F42+'600.60014'!F42+'600.60016'!F42+'630.63095'!F42+'700.70005'!F42+'710,71004'!F42+'710,71013'!F42+'720.72095'!F42+'750,75011'!F42+'750,75022'!F42+'750,75023'!F42+'750.75075'!F42+'750,75095'!F42+'751,75101'!F42+'754,75404'!F42+'754,75412'!F42+'754,75414'!F42+'754,75421'!F42+'756,75647'!F42+'757,75702'!F42+'758,75818'!F42+'801,80101'!F42+'801,80104'!F42+'801,80110'!F42+'801,80113'!F42+'801,80114'!F42+'801,80146'!F42+'801,80148'!F42+'801,80195'!F42+'851,85149'!F42+'851,85153'!F42+'851,85154'!F42+'851,85195'!F42+'852,85202'!F42+'852,85212'!F42+'852,85213'!F42+'852,85214'!F42+'852,85215'!F42+'852,85216'!F42+'852,85219'!F42+'852,85295'!F52+'853,85329'!F42+'853,85333'!F42+'854,85412'!F42+'900.90001'!F42+'900,90002'!F42+'900,90003'!F42+'900,90004'!F42+'900,90015'!F42+'900,90017'!F42+'921,92109'!F42+'921,92116'!F42+'921,92120'!F42+'921,92195'!F42+'926,92601'!F42+'926,92605'!F42+'926,92695'!F42</f>
        <v>3052050</v>
      </c>
      <c r="G42" s="42">
        <f>'010.01008'!G42+'010.01009'!G42+'010.01010'!G42+'010.01030'!G42+'010.01095'!G42+'020.02095'!G42+'400.40002'!G42+'600.60004'!G42+'600.60013'!G42+'600.60014'!G42+'600.60016'!G42+'630.63095'!G42+'700.70005'!G42+'710,71004'!G42+'710,71013'!G42+'720.72095'!G42+'750,75011'!G42+'750,75022'!G42+'750,75023'!G42+'750.75075'!G42+'750,75095'!G42+'751,75101'!G42+'754,75404'!G42+'754,75412'!G42+'754,75414'!G42+'754,75421'!G42+'756,75647'!G42+'757,75702'!G42+'758,75818'!G42+'801,80101'!G42+'801,80104'!G42+'801,80110'!G42+'801,80113'!G42+'801,80114'!G42+'801,80146'!G42+'801,80148'!G42+'801,80195'!G42+'851,85149'!G42+'851,85153'!G42+'851,85154'!G42+'851,85195'!G42+'852,85202'!G42+'852,85212'!G42+'852,85213'!G42+'852,85214'!G42+'852,85215'!G42+'852,85216'!G42+'852,85219'!G42+'852,85295'!G52+'853,85329'!G42+'853,85333'!G42+'854,85412'!G42+'900.90001'!G42+'900,90002'!G42+'900,90003'!G42+'900,90004'!G42+'900,90015'!G42+'900,90017'!G42+'921,92109'!G42+'921,92116'!G42+'921,92120'!G42+'921,92195'!G42+'926,92601'!G42+'926,92605'!G42+'926,92695'!G42</f>
        <v>700</v>
      </c>
    </row>
    <row r="43" spans="1:7" s="45" customFormat="1" ht="12.75" customHeight="1">
      <c r="A43" s="46" t="s">
        <v>30</v>
      </c>
      <c r="B43" s="49">
        <v>4308</v>
      </c>
      <c r="C43" s="53" t="s">
        <v>25</v>
      </c>
      <c r="D43" s="330">
        <f>'010.01008'!D43+'010.01009'!D43+'010.01010'!D43+'010.01030'!D43+'010.01095'!D43+'020.02095'!D43+'400.40002'!D43+'600.60004'!D43+'600.60013'!D43+'600.60014'!D43+'600.60016'!D43+'630.63095'!D43+'700.70005'!D43+'710,71004'!D43+'710,71013'!D43+'720.72095'!D43+'750,75011'!D43+'750,75022'!D43+'750,75023'!D43+'750.75075'!D43+'750,75095'!D43+'751,75101'!D43+'752,75212'!D43+'754,75404'!D43+'754,75412'!D43+'754,75414'!D43+'754,75421'!D43+'756,75647'!D43+'757,75702'!D43+'758,75818'!D43+'801,80101'!D43+'801,80104'!D43+'801,80110'!D43+'801,80113'!D43+'801,80114'!D43+'801,80146'!D43+'801,80148'!D43+'801,80195'!D43+'851,85149'!D43+'851,85153'!D43+'851,85154'!D43+'851,85195'!D43+'852,85202'!D43+'852,85212'!D43+'852,85213'!D43+'852,85214'!D43+'852,85215'!D43+'852,85216'!D43+'852,85219'!D43+'852,85295'!D43+'853,85329'!D43+'853,85333'!D43+'854,85412'!D43+'900.90001'!D43+'900,90002'!D43+'900,90003'!D43+'900,90004'!D43+'900,90015'!D43+'900,90017'!D43+'900,90019'!D43+'921,92109'!D43+'921,92116'!D43+'921,92120'!D43+'921,92195'!D43+'926,92601'!D43+'926,92605'!D43+'926,92695'!D43</f>
        <v>60000</v>
      </c>
      <c r="E43" s="330">
        <f>'010.01008'!E43+'010.01009'!E43+'010.01010'!E43+'010.01030'!E43+'010.01095'!E43+'020.02095'!E43+'400.40002'!E43+'600.60004'!E43+'600.60013'!E43+'600.60014'!E43+'600.60016'!E43+'630.63095'!E43+'700.70005'!E43+'710,71004'!E43+'710,71013'!E43+'720.72095'!E43+'750,75011'!E43+'750,75022'!E43+'750,75023'!E43+'750.75075'!E43+'750,75095'!E43+'751,75101'!E43+'752,75212'!E43+'754,75404'!E43+'754,75412'!E43+'754,75414'!E43+'754,75421'!E43+'756,75647'!E43+'757,75702'!E43+'758,75818'!E43+'801,80101'!E43+'801,80104'!E43+'801,80110'!E43+'801,80113'!E43+'801,80114'!E43+'801,80146'!E43+'801,80148'!E43+'801,80195'!E43+'851,85149'!E43+'851,85153'!E43+'851,85154'!E43+'851,85195'!E43+'852,85202'!E43+'852,85212'!E43+'852,85213'!E43+'852,85214'!E43+'852,85215'!E43+'852,85216'!E43+'852,85219'!E43+'852,85295'!E43+'853,85329'!E43+'853,85333'!E43+'854,85412'!E43+'900.90001'!E43+'900,90002'!E43+'900,90003'!E43+'900,90004'!E43+'900,90015'!E43+'900,90017'!E43+'900,90019'!E43+'921,92109'!E43+'921,92116'!E43+'921,92120'!E43+'921,92195'!E43+'926,92601'!E43+'926,92605'!E43+'926,92695'!E43</f>
        <v>0</v>
      </c>
      <c r="F43" s="42">
        <f>'010.01008'!F43+'010.01009'!F43+'010.01010'!F43+'010.01030'!F43+'010.01095'!F43+'020.02095'!F43+'400.40002'!F43+'600.60004'!F43+'600.60013'!F43+'600.60014'!F43+'600.60016'!F43+'630.63095'!F43+'700.70005'!F43+'710,71004'!F43+'710,71013'!F43+'720.72095'!F43+'750,75011'!F43+'750,75022'!F43+'750,75023'!F43+'750.75075'!F43+'750,75095'!F43+'751,75101'!F43+'754,75404'!F43+'754,75412'!F43+'754,75414'!F43+'754,75421'!F43+'756,75647'!F43+'757,75702'!F43+'758,75818'!F43+'801,80101'!F43+'801,80104'!F43+'801,80110'!F43+'801,80113'!F43+'801,80114'!F43+'801,80146'!F43+'801,80148'!F43+'801,80195'!F43+'851,85149'!F43+'851,85153'!F43+'851,85154'!F43+'851,85195'!F43+'852,85202'!F43+'852,85212'!F43+'852,85213'!F43+'852,85214'!F43+'852,85215'!F43+'852,85216'!F43+'852,85219'!F43+'852,85295'!F53+'853,85329'!F43+'853,85333'!F43+'854,85412'!F43+'900.90001'!F43+'900,90002'!F43+'900,90003'!F43+'900,90004'!F43+'900,90015'!F43+'900,90017'!F43+'921,92109'!F43+'921,92116'!F43+'921,92120'!F43+'921,92195'!F43+'926,92601'!F43+'926,92605'!F43+'926,92695'!F43</f>
        <v>75000</v>
      </c>
      <c r="G43" s="42">
        <f>'010.01008'!G43+'010.01009'!G43+'010.01010'!G43+'010.01030'!G43+'010.01095'!G43+'020.02095'!G43+'400.40002'!G43+'600.60004'!G43+'600.60013'!G43+'600.60014'!G43+'600.60016'!G43+'630.63095'!G43+'700.70005'!G43+'710,71004'!G43+'710,71013'!G43+'720.72095'!G43+'750,75011'!G43+'750,75022'!G43+'750,75023'!G43+'750.75075'!G43+'750,75095'!G43+'751,75101'!G43+'754,75404'!G43+'754,75412'!G43+'754,75414'!G43+'754,75421'!G43+'756,75647'!G43+'757,75702'!G43+'758,75818'!G43+'801,80101'!G43+'801,80104'!G43+'801,80110'!G43+'801,80113'!G43+'801,80114'!G43+'801,80146'!G43+'801,80148'!G43+'801,80195'!G43+'851,85149'!G43+'851,85153'!G43+'851,85154'!G43+'851,85195'!G43+'852,85202'!G43+'852,85212'!G43+'852,85213'!G43+'852,85214'!G43+'852,85215'!G43+'852,85216'!G43+'852,85219'!G43+'852,85295'!G53+'853,85329'!G43+'853,85333'!G43+'854,85412'!G43+'900.90001'!G43+'900,90002'!G43+'900,90003'!G43+'900,90004'!G43+'900,90015'!G43+'900,90017'!G43+'921,92109'!G43+'921,92116'!G43+'921,92120'!G43+'921,92195'!G43+'926,92601'!G43+'926,92605'!G43+'926,92695'!G43</f>
        <v>0</v>
      </c>
    </row>
    <row r="44" spans="1:7" s="45" customFormat="1" ht="12.75" customHeight="1">
      <c r="A44" s="46" t="s">
        <v>30</v>
      </c>
      <c r="B44" s="49">
        <v>4309</v>
      </c>
      <c r="C44" s="53" t="s">
        <v>25</v>
      </c>
      <c r="D44" s="330">
        <f>'010.01008'!D44+'010.01009'!D44+'010.01010'!D44+'010.01030'!D44+'010.01095'!D44+'020.02095'!D44+'400.40002'!D44+'600.60004'!D44+'600.60013'!D44+'600.60014'!D44+'600.60016'!D44+'630.63095'!D44+'700.70005'!D44+'710,71004'!D44+'710,71013'!D44+'720.72095'!D44+'750,75011'!D44+'750,75022'!D44+'750,75023'!D44+'750.75075'!D44+'750,75095'!D44+'751,75101'!D44+'752,75212'!D44+'754,75404'!D44+'754,75412'!D44+'754,75414'!D44+'754,75421'!D44+'756,75647'!D44+'757,75702'!D44+'758,75818'!D44+'801,80101'!D44+'801,80104'!D44+'801,80110'!D44+'801,80113'!D44+'801,80114'!D44+'801,80146'!D44+'801,80148'!D44+'801,80195'!D44+'851,85149'!D44+'851,85153'!D44+'851,85154'!D44+'851,85195'!D44+'852,85202'!D44+'852,85212'!D44+'852,85213'!D44+'852,85214'!D44+'852,85215'!D44+'852,85216'!D44+'852,85219'!D44+'852,85295'!D44+'853,85329'!D44+'853,85333'!D44+'854,85412'!D44+'900.90001'!D44+'900,90002'!D44+'900,90003'!D44+'900,90004'!D44+'900,90015'!D44+'900,90017'!D44+'900,90019'!D44+'921,92109'!D44+'921,92116'!D44+'921,92120'!D44+'921,92195'!D44+'926,92601'!D44+'926,92605'!D44+'926,92695'!D44</f>
        <v>0</v>
      </c>
      <c r="E44" s="330">
        <f>'010.01008'!E44+'010.01009'!E44+'010.01010'!E44+'010.01030'!E44+'010.01095'!E44+'020.02095'!E44+'400.40002'!E44+'600.60004'!E44+'600.60013'!E44+'600.60014'!E44+'600.60016'!E44+'630.63095'!E44+'700.70005'!E44+'710,71004'!E44+'710,71013'!E44+'720.72095'!E44+'750,75011'!E44+'750,75022'!E44+'750,75023'!E44+'750.75075'!E44+'750,75095'!E44+'751,75101'!E44+'752,75212'!E44+'754,75404'!E44+'754,75412'!E44+'754,75414'!E44+'754,75421'!E44+'756,75647'!E44+'757,75702'!E44+'758,75818'!E44+'801,80101'!E44+'801,80104'!E44+'801,80110'!E44+'801,80113'!E44+'801,80114'!E44+'801,80146'!E44+'801,80148'!E44+'801,80195'!E44+'851,85149'!E44+'851,85153'!E44+'851,85154'!E44+'851,85195'!E44+'852,85202'!E44+'852,85212'!E44+'852,85213'!E44+'852,85214'!E44+'852,85215'!E44+'852,85216'!E44+'852,85219'!E44+'852,85295'!E44+'853,85329'!E44+'853,85333'!E44+'854,85412'!E44+'900.90001'!E44+'900,90002'!E44+'900,90003'!E44+'900,90004'!E44+'900,90015'!E44+'900,90017'!E44+'900,90019'!E44+'921,92109'!E44+'921,92116'!E44+'921,92120'!E44+'921,92195'!E44+'926,92601'!E44+'926,92605'!E44+'926,92695'!E44</f>
        <v>0</v>
      </c>
      <c r="F44" s="42">
        <f>'010.01008'!F44+'010.01009'!F44+'010.01010'!F44+'010.01030'!F44+'010.01095'!F44+'020.02095'!F44+'400.40002'!F44+'600.60004'!F44+'600.60013'!F44+'600.60014'!F44+'600.60016'!F44+'630.63095'!F44+'700.70005'!F44+'710,71004'!F44+'710,71013'!F44+'720.72095'!F44+'750,75011'!F44+'750,75022'!F44+'750,75023'!F44+'750.75075'!F44+'750,75095'!F44+'751,75101'!F44+'754,75404'!F44+'754,75412'!F44+'754,75414'!F44+'754,75421'!F44+'756,75647'!F44+'757,75702'!F44+'758,75818'!F44+'801,80101'!F44+'801,80104'!F44+'801,80110'!F44+'801,80113'!F44+'801,80114'!F44+'801,80146'!F44+'801,80148'!F44+'801,80195'!F44+'851,85149'!F44+'851,85153'!F44+'851,85154'!F44+'851,85195'!F44+'852,85202'!F44+'852,85212'!F44+'852,85213'!F44+'852,85214'!F44+'852,85215'!F44+'852,85216'!F44+'852,85219'!F44+'852,85295'!F54+'853,85329'!F44+'853,85333'!F44+'854,85412'!F44+'900.90001'!F44+'900,90002'!F44+'900,90003'!F44+'900,90004'!F44+'900,90015'!F44+'900,90017'!F44+'921,92109'!F44+'921,92116'!F44+'921,92120'!F44+'921,92195'!F44+'926,92601'!F44+'926,92605'!F44+'926,92695'!F44</f>
        <v>350700</v>
      </c>
      <c r="G44" s="42">
        <f>'010.01008'!G44+'010.01009'!G44+'010.01010'!G44+'010.01030'!G44+'010.01095'!G44+'020.02095'!G44+'400.40002'!G44+'600.60004'!G44+'600.60013'!G44+'600.60014'!G44+'600.60016'!G44+'630.63095'!G44+'700.70005'!G44+'710,71004'!G44+'710,71013'!G44+'720.72095'!G44+'750,75011'!G44+'750,75022'!G44+'750,75023'!G44+'750.75075'!G44+'750,75095'!G44+'751,75101'!G44+'754,75404'!G44+'754,75412'!G44+'754,75414'!G44+'754,75421'!G44+'756,75647'!G44+'757,75702'!G44+'758,75818'!G44+'801,80101'!G44+'801,80104'!G44+'801,80110'!G44+'801,80113'!G44+'801,80114'!G44+'801,80146'!G44+'801,80148'!G44+'801,80195'!G44+'851,85149'!G44+'851,85153'!G44+'851,85154'!G44+'851,85195'!G44+'852,85202'!G44+'852,85212'!G44+'852,85213'!G44+'852,85214'!G44+'852,85215'!G44+'852,85216'!G44+'852,85219'!G44+'852,85295'!G54+'853,85329'!G44+'853,85333'!G44+'854,85412'!G44+'900.90001'!G44+'900,90002'!G44+'900,90003'!G44+'900,90004'!G44+'900,90015'!G44+'900,90017'!G44+'921,92109'!G44+'921,92116'!G44+'921,92120'!G44+'921,92195'!G44+'926,92601'!G44+'926,92605'!G44+'926,92695'!G44</f>
        <v>0</v>
      </c>
    </row>
    <row r="45" spans="1:7" s="45" customFormat="1" ht="12.75" customHeight="1">
      <c r="A45" s="46" t="s">
        <v>30</v>
      </c>
      <c r="B45" s="49">
        <v>4330</v>
      </c>
      <c r="C45" s="53" t="s">
        <v>37</v>
      </c>
      <c r="D45" s="330">
        <f>'010.01008'!D45+'010.01009'!D45+'010.01010'!D45+'010.01030'!D45+'010.01095'!D45+'020.02095'!D45+'400.40002'!D45+'600.60004'!D45+'600.60013'!D45+'600.60014'!D45+'600.60016'!D45+'630.63095'!D45+'700.70005'!D45+'710,71004'!D45+'710,71013'!D45+'720.72095'!D45+'750,75011'!D45+'750,75022'!D45+'750,75023'!D45+'750.75075'!D45+'750,75095'!D45+'751,75101'!D45+'752,75212'!D45+'754,75404'!D45+'754,75412'!D45+'754,75414'!D45+'754,75421'!D45+'756,75647'!D45+'757,75702'!D45+'758,75818'!D45+'801,80101'!D45+'801,80104'!D45+'801,80110'!D45+'801,80113'!D45+'801,80114'!D45+'801,80146'!D45+'801,80148'!D45+'801,80195'!D45+'851,85149'!D45+'851,85153'!D45+'851,85154'!D45+'851,85195'!D45+'852,85202'!D45+'852,85212'!D45+'852,85213'!D45+'852,85214'!D45+'852,85215'!D45+'852,85216'!D45+'852,85219'!D45+'852,85295'!D45+'853,85329'!D45+'853,85333'!D45+'854,85412'!D45+'900.90001'!D45+'900,90002'!D45+'900,90003'!D45+'900,90004'!D45+'900,90015'!D45+'900,90017'!D45+'900,90019'!D45+'921,92109'!D45+'921,92116'!D45+'921,92120'!D45+'921,92195'!D45+'926,92601'!D45+'926,92605'!D45+'926,92695'!D45</f>
        <v>337000</v>
      </c>
      <c r="E45" s="330">
        <f>'010.01008'!E45+'010.01009'!E45+'010.01010'!E45+'010.01030'!E45+'010.01095'!E45+'020.02095'!E45+'400.40002'!E45+'600.60004'!E45+'600.60013'!E45+'600.60014'!E45+'600.60016'!E45+'630.63095'!E45+'700.70005'!E45+'710,71004'!E45+'710,71013'!E45+'720.72095'!E45+'750,75011'!E45+'750,75022'!E45+'750,75023'!E45+'750.75075'!E45+'750,75095'!E45+'751,75101'!E45+'752,75212'!E45+'754,75404'!E45+'754,75412'!E45+'754,75414'!E45+'754,75421'!E45+'756,75647'!E45+'757,75702'!E45+'758,75818'!E45+'801,80101'!E45+'801,80104'!E45+'801,80110'!E45+'801,80113'!E45+'801,80114'!E45+'801,80146'!E45+'801,80148'!E45+'801,80195'!E45+'851,85149'!E45+'851,85153'!E45+'851,85154'!E45+'851,85195'!E45+'852,85202'!E45+'852,85212'!E45+'852,85213'!E45+'852,85214'!E45+'852,85215'!E45+'852,85216'!E45+'852,85219'!E45+'852,85295'!E45+'853,85329'!E45+'853,85333'!E45+'854,85412'!E45+'900.90001'!E45+'900,90002'!E45+'900,90003'!E45+'900,90004'!E45+'900,90015'!E45+'900,90017'!E45+'900,90019'!E45+'921,92109'!E45+'921,92116'!E45+'921,92120'!E45+'921,92195'!E45+'926,92601'!E45+'926,92605'!E45+'926,92695'!E45</f>
        <v>0</v>
      </c>
      <c r="F45" s="42">
        <f>'010.01008'!F45+'010.01009'!F45+'010.01010'!F45+'010.01030'!F45+'010.01095'!F45+'020.02095'!F45+'400.40002'!F45+'600.60004'!F45+'600.60013'!F45+'600.60014'!F45+'600.60016'!F45+'630.63095'!F45+'700.70005'!F45+'710,71004'!F45+'710,71013'!F45+'720.72095'!F45+'750,75011'!F45+'750,75022'!F45+'750,75023'!F45+'750.75075'!F45+'750,75095'!F45+'751,75101'!F45+'754,75404'!F45+'754,75412'!F45+'754,75414'!F45+'754,75421'!F45+'756,75647'!F45+'757,75702'!F45+'758,75818'!F45+'801,80101'!F45+'801,80104'!F45+'801,80110'!F45+'801,80113'!F45+'801,80114'!F45+'801,80146'!F45+'801,80148'!F45+'801,80195'!F45+'851,85149'!F45+'851,85153'!F45+'851,85154'!F45+'851,85195'!F45+'852,85202'!F45+'852,85212'!F45+'852,85213'!F45+'852,85214'!F45+'852,85215'!F45+'852,85216'!F45+'852,85219'!F45+'852,85295'!F55+'853,85329'!F45+'853,85333'!F45+'854,85412'!F45+'900.90001'!F45+'900,90002'!F45+'900,90003'!F45+'900,90004'!F45+'900,90015'!F45+'900,90017'!F45+'921,92109'!F45+'921,92116'!F45+'921,92120'!F45+'921,92195'!F45+'926,92601'!F45+'926,92605'!F45+'926,92695'!F45</f>
        <v>209500</v>
      </c>
      <c r="G45" s="42">
        <f>'010.01008'!G45+'010.01009'!G45+'010.01010'!G45+'010.01030'!G45+'010.01095'!G45+'020.02095'!G45+'400.40002'!G45+'600.60004'!G45+'600.60013'!G45+'600.60014'!G45+'600.60016'!G45+'630.63095'!G45+'700.70005'!G45+'710,71004'!G45+'710,71013'!G45+'720.72095'!G45+'750,75011'!G45+'750,75022'!G45+'750,75023'!G45+'750.75075'!G45+'750,75095'!G45+'751,75101'!G45+'754,75404'!G45+'754,75412'!G45+'754,75414'!G45+'754,75421'!G45+'756,75647'!G45+'757,75702'!G45+'758,75818'!G45+'801,80101'!G45+'801,80104'!G45+'801,80110'!G45+'801,80113'!G45+'801,80114'!G45+'801,80146'!G45+'801,80148'!G45+'801,80195'!G45+'851,85149'!G45+'851,85153'!G45+'851,85154'!G45+'851,85195'!G45+'852,85202'!G45+'852,85212'!G45+'852,85213'!G45+'852,85214'!G45+'852,85215'!G45+'852,85216'!G45+'852,85219'!G45+'852,85295'!G55+'853,85329'!G45+'853,85333'!G45+'854,85412'!G45+'900.90001'!G45+'900,90002'!G45+'900,90003'!G45+'900,90004'!G45+'900,90015'!G45+'900,90017'!G45+'921,92109'!G45+'921,92116'!G45+'921,92120'!G45+'921,92195'!G45+'926,92601'!G45+'926,92605'!G45+'926,92695'!G45</f>
        <v>0</v>
      </c>
    </row>
    <row r="46" spans="1:7" s="45" customFormat="1" ht="12.75" customHeight="1">
      <c r="A46" s="46" t="s">
        <v>30</v>
      </c>
      <c r="B46" s="49">
        <v>4350</v>
      </c>
      <c r="C46" s="53" t="s">
        <v>40</v>
      </c>
      <c r="D46" s="330">
        <f>'010.01008'!D46+'010.01009'!D46+'010.01010'!D46+'010.01030'!D46+'010.01095'!D46+'020.02095'!D46+'400.40002'!D46+'600.60004'!D46+'600.60013'!D46+'600.60014'!D46+'600.60016'!D46+'630.63095'!D46+'700.70005'!D46+'710,71004'!D46+'710,71013'!D46+'720.72095'!D46+'750,75011'!D46+'750,75022'!D46+'750,75023'!D46+'750.75075'!D46+'750,75095'!D46+'751,75101'!D46+'752,75212'!D46+'754,75404'!D46+'754,75412'!D46+'754,75414'!D46+'754,75421'!D46+'756,75647'!D46+'757,75702'!D46+'758,75818'!D46+'801,80101'!D46+'801,80104'!D46+'801,80110'!D46+'801,80113'!D46+'801,80114'!D46+'801,80146'!D46+'801,80148'!D46+'801,80195'!D46+'851,85149'!D46+'851,85153'!D46+'851,85154'!D46+'851,85195'!D46+'852,85202'!D46+'852,85212'!D46+'852,85213'!D46+'852,85214'!D46+'852,85215'!D46+'852,85216'!D46+'852,85219'!D46+'852,85295'!D46+'853,85329'!D46+'853,85333'!D46+'854,85412'!D46+'900.90001'!D46+'900,90002'!D46+'900,90003'!D46+'900,90004'!D46+'900,90015'!D46+'900,90017'!D46+'900,90019'!D46+'921,92109'!D46+'921,92116'!D46+'921,92120'!D46+'921,92195'!D46+'926,92601'!D46+'926,92605'!D46+'926,92695'!D46</f>
        <v>30500</v>
      </c>
      <c r="E46" s="330">
        <f>'010.01008'!E46+'010.01009'!E46+'010.01010'!E46+'010.01030'!E46+'010.01095'!E46+'020.02095'!E46+'400.40002'!E46+'600.60004'!E46+'600.60013'!E46+'600.60014'!E46+'600.60016'!E46+'630.63095'!E46+'700.70005'!E46+'710,71004'!E46+'710,71013'!E46+'720.72095'!E46+'750,75011'!E46+'750,75022'!E46+'750,75023'!E46+'750.75075'!E46+'750,75095'!E46+'751,75101'!E46+'752,75212'!E46+'754,75404'!E46+'754,75412'!E46+'754,75414'!E46+'754,75421'!E46+'756,75647'!E46+'757,75702'!E46+'758,75818'!E46+'801,80101'!E46+'801,80104'!E46+'801,80110'!E46+'801,80113'!E46+'801,80114'!E46+'801,80146'!E46+'801,80148'!E46+'801,80195'!E46+'851,85149'!E46+'851,85153'!E46+'851,85154'!E46+'851,85195'!E46+'852,85202'!E46+'852,85212'!E46+'852,85213'!E46+'852,85214'!E46+'852,85215'!E46+'852,85216'!E46+'852,85219'!E46+'852,85295'!E46+'853,85329'!E46+'853,85333'!E46+'854,85412'!E46+'900.90001'!E46+'900,90002'!E46+'900,90003'!E46+'900,90004'!E46+'900,90015'!E46+'900,90017'!E46+'900,90019'!E46+'921,92109'!E46+'921,92116'!E46+'921,92120'!E46+'921,92195'!E46+'926,92601'!E46+'926,92605'!E46+'926,92695'!E46</f>
        <v>0</v>
      </c>
      <c r="F46" s="42">
        <f>'010.01008'!F46+'010.01009'!F46+'010.01010'!F46+'010.01030'!F46+'010.01095'!F46+'020.02095'!F46+'400.40002'!F46+'600.60004'!F46+'600.60013'!F46+'600.60014'!F46+'600.60016'!F46+'630.63095'!F46+'700.70005'!F46+'710,71004'!F46+'710,71013'!F46+'720.72095'!F46+'750,75011'!F46+'750,75022'!F46+'750,75023'!F46+'750.75075'!F46+'750,75095'!F46+'751,75101'!F46+'754,75404'!F46+'754,75412'!F46+'754,75414'!F46+'754,75421'!F46+'756,75647'!F46+'757,75702'!F46+'758,75818'!F46+'801,80101'!F46+'801,80104'!F46+'801,80110'!F46+'801,80113'!F46+'801,80114'!F46+'801,80146'!F46+'801,80148'!F46+'801,80195'!F46+'851,85149'!F46+'851,85153'!F46+'851,85154'!F46+'851,85195'!F46+'852,85202'!F46+'852,85212'!F46+'852,85213'!F46+'852,85214'!F46+'852,85215'!F46+'852,85216'!F46+'852,85219'!F46+'852,85295'!F56+'853,85329'!F46+'853,85333'!F46+'854,85412'!F46+'900.90001'!F46+'900,90002'!F46+'900,90003'!F46+'900,90004'!F46+'900,90015'!F46+'900,90017'!F46+'921,92109'!F46+'921,92116'!F46+'921,92120'!F46+'921,92195'!F46+'926,92601'!F46+'926,92605'!F46+'926,92695'!F46</f>
        <v>22680</v>
      </c>
      <c r="G46" s="42">
        <f>'010.01008'!G46+'010.01009'!G46+'010.01010'!G46+'010.01030'!G46+'010.01095'!G46+'020.02095'!G46+'400.40002'!G46+'600.60004'!G46+'600.60013'!G46+'600.60014'!G46+'600.60016'!G46+'630.63095'!G46+'700.70005'!G46+'710,71004'!G46+'710,71013'!G46+'720.72095'!G46+'750,75011'!G46+'750,75022'!G46+'750,75023'!G46+'750.75075'!G46+'750,75095'!G46+'751,75101'!G46+'754,75404'!G46+'754,75412'!G46+'754,75414'!G46+'754,75421'!G46+'756,75647'!G46+'757,75702'!G46+'758,75818'!G46+'801,80101'!G46+'801,80104'!G46+'801,80110'!G46+'801,80113'!G46+'801,80114'!G46+'801,80146'!G46+'801,80148'!G46+'801,80195'!G46+'851,85149'!G46+'851,85153'!G46+'851,85154'!G46+'851,85195'!G46+'852,85202'!G46+'852,85212'!G46+'852,85213'!G46+'852,85214'!G46+'852,85215'!G46+'852,85216'!G46+'852,85219'!G46+'852,85295'!G56+'853,85329'!G46+'853,85333'!G46+'854,85412'!G46+'900.90001'!G46+'900,90002'!G46+'900,90003'!G46+'900,90004'!G46+'900,90015'!G46+'900,90017'!G46+'921,92109'!G46+'921,92116'!G46+'921,92120'!G46+'921,92195'!G46+'926,92601'!G46+'926,92605'!G46+'926,92695'!G46</f>
        <v>0</v>
      </c>
    </row>
    <row r="47" spans="1:7" s="45" customFormat="1" ht="12.75" customHeight="1">
      <c r="A47" s="46" t="s">
        <v>30</v>
      </c>
      <c r="B47" s="49">
        <v>4360</v>
      </c>
      <c r="C47" s="53" t="s">
        <v>265</v>
      </c>
      <c r="D47" s="330">
        <f>'010.01008'!D47+'010.01009'!D47+'010.01010'!D47+'010.01030'!D47+'010.01095'!D47+'020.02095'!D47+'400.40002'!D47+'600.60004'!D47+'600.60013'!D47+'600.60014'!D47+'600.60016'!D47+'630.63095'!D47+'700.70005'!D47+'710,71004'!D47+'710,71013'!D47+'720.72095'!D47+'750,75011'!D47+'750,75022'!D47+'750,75023'!D47+'750.75075'!D47+'750,75095'!D47+'751,75101'!D47+'752,75212'!D47+'754,75404'!D47+'754,75412'!D47+'754,75414'!D47+'754,75421'!D47+'756,75647'!D47+'757,75702'!D47+'758,75818'!D47+'801,80101'!D47+'801,80104'!D47+'801,80110'!D47+'801,80113'!D47+'801,80114'!D47+'801,80146'!D47+'801,80148'!D47+'801,80195'!D47+'851,85149'!D47+'851,85153'!D47+'851,85154'!D47+'851,85195'!D47+'852,85202'!D47+'852,85212'!D47+'852,85213'!D47+'852,85214'!D47+'852,85215'!D47+'852,85216'!D47+'852,85219'!D47+'852,85295'!D47+'853,85329'!D47+'853,85333'!D47+'854,85412'!D47+'900.90001'!D47+'900,90002'!D47+'900,90003'!D47+'900,90004'!D47+'900,90015'!D47+'900,90017'!D47+'900,90019'!D47+'921,92109'!D47+'921,92116'!D47+'921,92120'!D47+'921,92195'!D47+'926,92601'!D47+'926,92605'!D47+'926,92695'!D47</f>
        <v>5000</v>
      </c>
      <c r="E47" s="330">
        <f>'010.01008'!E47+'010.01009'!E47+'010.01010'!E47+'010.01030'!E47+'010.01095'!E47+'020.02095'!E47+'400.40002'!E47+'600.60004'!E47+'600.60013'!E47+'600.60014'!E47+'600.60016'!E47+'630.63095'!E47+'700.70005'!E47+'710,71004'!E47+'710,71013'!E47+'720.72095'!E47+'750,75011'!E47+'750,75022'!E47+'750,75023'!E47+'750.75075'!E47+'750,75095'!E47+'751,75101'!E47+'752,75212'!E47+'754,75404'!E47+'754,75412'!E47+'754,75414'!E47+'754,75421'!E47+'756,75647'!E47+'757,75702'!E47+'758,75818'!E47+'801,80101'!E47+'801,80104'!E47+'801,80110'!E47+'801,80113'!E47+'801,80114'!E47+'801,80146'!E47+'801,80148'!E47+'801,80195'!E47+'851,85149'!E47+'851,85153'!E47+'851,85154'!E47+'851,85195'!E47+'852,85202'!E47+'852,85212'!E47+'852,85213'!E47+'852,85214'!E47+'852,85215'!E47+'852,85216'!E47+'852,85219'!E47+'852,85295'!E47+'853,85329'!E47+'853,85333'!E47+'854,85412'!E47+'900.90001'!E47+'900,90002'!E47+'900,90003'!E47+'900,90004'!E47+'900,90015'!E47+'900,90017'!E47+'900,90019'!E47+'921,92109'!E47+'921,92116'!E47+'921,92120'!E47+'921,92195'!E47+'926,92601'!E47+'926,92605'!E47+'926,92695'!E47</f>
        <v>0</v>
      </c>
      <c r="F47" s="42">
        <f>'010.01008'!F47+'010.01009'!F47+'010.01010'!F47+'010.01030'!F47+'010.01095'!F47+'020.02095'!F47+'400.40002'!F47+'600.60004'!F47+'600.60013'!F47+'600.60014'!F47+'600.60016'!F47+'630.63095'!F47+'700.70005'!F47+'710,71004'!F47+'710,71013'!F47+'720.72095'!F47+'750,75011'!F47+'750,75022'!F47+'750,75023'!F47+'750.75075'!F47+'750,75095'!F47+'751,75101'!F47+'754,75404'!F47+'754,75412'!F47+'754,75414'!F47+'754,75421'!F47+'756,75647'!F47+'757,75702'!F47+'758,75818'!F47+'801,80101'!F47+'801,80104'!F47+'801,80110'!F47+'801,80113'!F47+'801,80114'!F47+'801,80146'!F47+'801,80148'!F47+'801,80195'!F47+'851,85149'!F47+'851,85153'!F47+'851,85154'!F47+'851,85195'!F47+'852,85202'!F47+'852,85212'!F47+'852,85213'!F47+'852,85214'!F47+'852,85215'!F47+'852,85216'!F47+'852,85219'!F47+'852,85295'!F57+'853,85329'!F47+'853,85333'!F47+'854,85412'!F47+'900.90001'!F47+'900,90002'!F47+'900,90003'!F47+'900,90004'!F47+'900,90015'!F47+'900,90017'!F47+'921,92109'!F47+'921,92116'!F47+'921,92120'!F47+'921,92195'!F47+'926,92601'!F47+'926,92605'!F47+'926,92695'!F47</f>
        <v>3000</v>
      </c>
      <c r="G47" s="42">
        <f>'010.01008'!G47+'010.01009'!G47+'010.01010'!G47+'010.01030'!G47+'010.01095'!G47+'020.02095'!G47+'400.40002'!G47+'600.60004'!G47+'600.60013'!G47+'600.60014'!G47+'600.60016'!G47+'630.63095'!G47+'700.70005'!G47+'710,71004'!G47+'710,71013'!G47+'720.72095'!G47+'750,75011'!G47+'750,75022'!G47+'750,75023'!G47+'750.75075'!G47+'750,75095'!G47+'751,75101'!G47+'754,75404'!G47+'754,75412'!G47+'754,75414'!G47+'754,75421'!G47+'756,75647'!G47+'757,75702'!G47+'758,75818'!G47+'801,80101'!G47+'801,80104'!G47+'801,80110'!G47+'801,80113'!G47+'801,80114'!G47+'801,80146'!G47+'801,80148'!G47+'801,80195'!G47+'851,85149'!G47+'851,85153'!G47+'851,85154'!G47+'851,85195'!G47+'852,85202'!G47+'852,85212'!G47+'852,85213'!G47+'852,85214'!G47+'852,85215'!G47+'852,85216'!G47+'852,85219'!G47+'852,85295'!G57+'853,85329'!G47+'853,85333'!G47+'854,85412'!G47+'900.90001'!G47+'900,90002'!G47+'900,90003'!G47+'900,90004'!G47+'900,90015'!G47+'900,90017'!G47+'921,92109'!G47+'921,92116'!G47+'921,92120'!G47+'921,92195'!G47+'926,92601'!G47+'926,92605'!G47+'926,92695'!G47</f>
        <v>0</v>
      </c>
    </row>
    <row r="48" spans="1:7" s="45" customFormat="1" ht="12.75" customHeight="1">
      <c r="A48" s="46" t="s">
        <v>30</v>
      </c>
      <c r="B48" s="49">
        <v>4370</v>
      </c>
      <c r="C48" s="53" t="s">
        <v>266</v>
      </c>
      <c r="D48" s="330">
        <f>'010.01008'!D48+'010.01009'!D48+'010.01010'!D48+'010.01030'!D48+'010.01095'!D48+'020.02095'!D48+'400.40002'!D48+'600.60004'!D48+'600.60013'!D48+'600.60014'!D48+'600.60016'!D48+'630.63095'!D48+'700.70005'!D48+'710,71004'!D48+'710,71013'!D48+'720.72095'!D48+'750,75011'!D48+'750,75022'!D48+'750,75023'!D48+'750.75075'!D48+'750,75095'!D48+'751,75101'!D48+'752,75212'!D48+'754,75404'!D48+'754,75412'!D48+'754,75414'!D48+'754,75421'!D48+'756,75647'!D48+'757,75702'!D48+'758,75818'!D48+'801,80101'!D48+'801,80104'!D48+'801,80110'!D48+'801,80113'!D48+'801,80114'!D48+'801,80146'!D48+'801,80148'!D48+'801,80195'!D48+'851,85149'!D48+'851,85153'!D48+'851,85154'!D48+'851,85195'!D48+'852,85202'!D48+'852,85212'!D48+'852,85213'!D48+'852,85214'!D48+'852,85215'!D48+'852,85216'!D48+'852,85219'!D48+'852,85295'!D48+'853,85329'!D48+'853,85333'!D48+'854,85412'!D48+'900.90001'!D48+'900,90002'!D48+'900,90003'!D48+'900,90004'!D48+'900,90015'!D48+'900,90017'!D48+'900,90019'!D48+'921,92109'!D48+'921,92116'!D48+'921,92120'!D48+'921,92195'!D48+'926,92601'!D48+'926,92605'!D48+'926,92695'!D48</f>
        <v>55000</v>
      </c>
      <c r="E48" s="330">
        <f>'010.01008'!E48+'010.01009'!E48+'010.01010'!E48+'010.01030'!E48+'010.01095'!E48+'020.02095'!E48+'400.40002'!E48+'600.60004'!E48+'600.60013'!E48+'600.60014'!E48+'600.60016'!E48+'630.63095'!E48+'700.70005'!E48+'710,71004'!E48+'710,71013'!E48+'720.72095'!E48+'750,75011'!E48+'750,75022'!E48+'750,75023'!E48+'750.75075'!E48+'750,75095'!E48+'751,75101'!E48+'752,75212'!E48+'754,75404'!E48+'754,75412'!E48+'754,75414'!E48+'754,75421'!E48+'756,75647'!E48+'757,75702'!E48+'758,75818'!E48+'801,80101'!E48+'801,80104'!E48+'801,80110'!E48+'801,80113'!E48+'801,80114'!E48+'801,80146'!E48+'801,80148'!E48+'801,80195'!E48+'851,85149'!E48+'851,85153'!E48+'851,85154'!E48+'851,85195'!E48+'852,85202'!E48+'852,85212'!E48+'852,85213'!E48+'852,85214'!E48+'852,85215'!E48+'852,85216'!E48+'852,85219'!E48+'852,85295'!E48+'853,85329'!E48+'853,85333'!E48+'854,85412'!E48+'900.90001'!E48+'900,90002'!E48+'900,90003'!E48+'900,90004'!E48+'900,90015'!E48+'900,90017'!E48+'900,90019'!E48+'921,92109'!E48+'921,92116'!E48+'921,92120'!E48+'921,92195'!E48+'926,92601'!E48+'926,92605'!E48+'926,92695'!E48</f>
        <v>0</v>
      </c>
      <c r="F48" s="42">
        <f>'010.01008'!F48+'010.01009'!F48+'010.01010'!F48+'010.01030'!F48+'010.01095'!F48+'020.02095'!F48+'400.40002'!F48+'600.60004'!F48+'600.60013'!F48+'600.60014'!F48+'600.60016'!F48+'630.63095'!F48+'700.70005'!F48+'710,71004'!F48+'710,71013'!F48+'720.72095'!F48+'750,75011'!F48+'750,75022'!F48+'750,75023'!F48+'750.75075'!F48+'750,75095'!F48+'751,75101'!F48+'754,75404'!F48+'754,75412'!F48+'754,75414'!F48+'754,75421'!F48+'756,75647'!F48+'757,75702'!F48+'758,75818'!F48+'801,80101'!F48+'801,80104'!F48+'801,80110'!F48+'801,80113'!F48+'801,80114'!F48+'801,80146'!F48+'801,80148'!F48+'801,80195'!F48+'851,85149'!F48+'851,85153'!F48+'851,85154'!F48+'851,85195'!F48+'852,85202'!F48+'852,85212'!F48+'852,85213'!F48+'852,85214'!F48+'852,85215'!F48+'852,85216'!F48+'852,85219'!F48+'852,85295'!F58+'853,85329'!F48+'853,85333'!F48+'854,85412'!F48+'900.90001'!F48+'900,90002'!F48+'900,90003'!F48+'900,90004'!F48+'900,90015'!F48+'900,90017'!F48+'921,92109'!F48+'921,92116'!F48+'921,92120'!F48+'921,92195'!F48+'926,92601'!F48+'926,92605'!F48+'926,92695'!F48</f>
        <v>50300</v>
      </c>
      <c r="G48" s="42">
        <f>'010.01008'!G48+'010.01009'!G48+'010.01010'!G48+'010.01030'!G48+'010.01095'!G48+'020.02095'!G48+'400.40002'!G48+'600.60004'!G48+'600.60013'!G48+'600.60014'!G48+'600.60016'!G48+'630.63095'!G48+'700.70005'!G48+'710,71004'!G48+'710,71013'!G48+'720.72095'!G48+'750,75011'!G48+'750,75022'!G48+'750,75023'!G48+'750.75075'!G48+'750,75095'!G48+'751,75101'!G48+'754,75404'!G48+'754,75412'!G48+'754,75414'!G48+'754,75421'!G48+'756,75647'!G48+'757,75702'!G48+'758,75818'!G48+'801,80101'!G48+'801,80104'!G48+'801,80110'!G48+'801,80113'!G48+'801,80114'!G48+'801,80146'!G48+'801,80148'!G48+'801,80195'!G48+'851,85149'!G48+'851,85153'!G48+'851,85154'!G48+'851,85195'!G48+'852,85202'!G48+'852,85212'!G48+'852,85213'!G48+'852,85214'!G48+'852,85215'!G48+'852,85216'!G48+'852,85219'!G48+'852,85295'!G58+'853,85329'!G48+'853,85333'!G48+'854,85412'!G48+'900.90001'!G48+'900,90002'!G48+'900,90003'!G48+'900,90004'!G48+'900,90015'!G48+'900,90017'!G48+'921,92109'!G48+'921,92116'!G48+'921,92120'!G48+'921,92195'!G48+'926,92601'!G48+'926,92605'!G48+'926,92695'!G48</f>
        <v>0</v>
      </c>
    </row>
    <row r="49" spans="1:7" s="36" customFormat="1" ht="12.75" customHeight="1">
      <c r="A49" s="46" t="s">
        <v>30</v>
      </c>
      <c r="B49" s="49">
        <v>4390</v>
      </c>
      <c r="C49" s="53" t="s">
        <v>267</v>
      </c>
      <c r="D49" s="330">
        <f>'010.01008'!D49+'010.01009'!D49+'010.01010'!D49+'010.01030'!D49+'010.01095'!D49+'020.02095'!D49+'400.40002'!D49+'600.60004'!D49+'600.60013'!D49+'600.60014'!D49+'600.60016'!D49+'630.63095'!D49+'700.70005'!D49+'710,71004'!D49+'710,71013'!D49+'720.72095'!D49+'750,75011'!D49+'750,75022'!D49+'750,75023'!D49+'750.75075'!D49+'750,75095'!D49+'751,75101'!D49+'752,75212'!D49+'754,75404'!D49+'754,75412'!D49+'754,75414'!D49+'754,75421'!D49+'756,75647'!D49+'757,75702'!D49+'758,75818'!D49+'801,80101'!D49+'801,80104'!D49+'801,80110'!D49+'801,80113'!D49+'801,80114'!D49+'801,80146'!D49+'801,80148'!D49+'801,80195'!D49+'851,85149'!D49+'851,85153'!D49+'851,85154'!D49+'851,85195'!D49+'852,85202'!D49+'852,85212'!D49+'852,85213'!D49+'852,85214'!D49+'852,85215'!D49+'852,85216'!D49+'852,85219'!D49+'852,85295'!D49+'853,85329'!D49+'853,85333'!D49+'854,85412'!D49+'900.90001'!D49+'900,90002'!D49+'900,90003'!D49+'900,90004'!D49+'900,90015'!D49+'900,90017'!D49+'900,90019'!D49+'921,92109'!D49+'921,92116'!D49+'921,92120'!D49+'921,92195'!D49+'926,92601'!D49+'926,92605'!D49+'926,92695'!D49</f>
        <v>66000</v>
      </c>
      <c r="E49" s="330">
        <f>'010.01008'!E49+'010.01009'!E49+'010.01010'!E49+'010.01030'!E49+'010.01095'!E49+'020.02095'!E49+'400.40002'!E49+'600.60004'!E49+'600.60013'!E49+'600.60014'!E49+'600.60016'!E49+'630.63095'!E49+'700.70005'!E49+'710,71004'!E49+'710,71013'!E49+'720.72095'!E49+'750,75011'!E49+'750,75022'!E49+'750,75023'!E49+'750.75075'!E49+'750,75095'!E49+'751,75101'!E49+'752,75212'!E49+'754,75404'!E49+'754,75412'!E49+'754,75414'!E49+'754,75421'!E49+'756,75647'!E49+'757,75702'!E49+'758,75818'!E49+'801,80101'!E49+'801,80104'!E49+'801,80110'!E49+'801,80113'!E49+'801,80114'!E49+'801,80146'!E49+'801,80148'!E49+'801,80195'!E49+'851,85149'!E49+'851,85153'!E49+'851,85154'!E49+'851,85195'!E49+'852,85202'!E49+'852,85212'!E49+'852,85213'!E49+'852,85214'!E49+'852,85215'!E49+'852,85216'!E49+'852,85219'!E49+'852,85295'!E49+'853,85329'!E49+'853,85333'!E49+'854,85412'!E49+'900.90001'!E49+'900,90002'!E49+'900,90003'!E49+'900,90004'!E49+'900,90015'!E49+'900,90017'!E49+'900,90019'!E49+'921,92109'!E49+'921,92116'!E49+'921,92120'!E49+'921,92195'!E49+'926,92601'!E49+'926,92605'!E49+'926,92695'!E49</f>
        <v>0</v>
      </c>
      <c r="F49" s="42">
        <f>'010.01008'!F49+'010.01009'!F49+'010.01010'!F49+'010.01030'!F49+'010.01095'!F49+'020.02095'!F49+'400.40002'!F49+'600.60004'!F49+'600.60013'!F49+'600.60014'!F49+'600.60016'!F49+'630.63095'!F49+'700.70005'!F49+'710,71004'!F49+'710,71013'!F49+'720.72095'!F49+'750,75011'!F49+'750,75022'!F49+'750,75023'!F49+'750.75075'!F49+'750,75095'!F49+'751,75101'!F49+'754,75404'!F49+'754,75412'!F49+'754,75414'!F49+'754,75421'!F49+'756,75647'!F49+'757,75702'!F49+'758,75818'!F49+'801,80101'!F49+'801,80104'!F49+'801,80110'!F49+'801,80113'!F49+'801,80114'!F49+'801,80146'!F49+'801,80148'!F49+'801,80195'!F49+'851,85149'!F49+'851,85153'!F49+'851,85154'!F49+'851,85195'!F49+'852,85202'!F49+'852,85212'!F49+'852,85213'!F49+'852,85214'!F49+'852,85215'!F49+'852,85216'!F49+'852,85219'!F49+'852,85295'!F59+'853,85329'!F49+'853,85333'!F49+'854,85412'!F49+'900.90001'!F49+'900,90002'!F49+'900,90003'!F49+'900,90004'!F49+'900,90015'!F49+'900,90017'!F49+'921,92109'!F49+'921,92116'!F49+'921,92120'!F49+'921,92195'!F49+'926,92601'!F49+'926,92605'!F49+'926,92695'!F49</f>
        <v>10000</v>
      </c>
      <c r="G49" s="42">
        <f>'010.01008'!G49+'010.01009'!G49+'010.01010'!G49+'010.01030'!G49+'010.01095'!G49+'020.02095'!G49+'400.40002'!G49+'600.60004'!G49+'600.60013'!G49+'600.60014'!G49+'600.60016'!G49+'630.63095'!G49+'700.70005'!G49+'710,71004'!G49+'710,71013'!G49+'720.72095'!G49+'750,75011'!G49+'750,75022'!G49+'750,75023'!G49+'750.75075'!G49+'750,75095'!G49+'751,75101'!G49+'754,75404'!G49+'754,75412'!G49+'754,75414'!G49+'754,75421'!G49+'756,75647'!G49+'757,75702'!G49+'758,75818'!G49+'801,80101'!G49+'801,80104'!G49+'801,80110'!G49+'801,80113'!G49+'801,80114'!G49+'801,80146'!G49+'801,80148'!G49+'801,80195'!G49+'851,85149'!G49+'851,85153'!G49+'851,85154'!G49+'851,85195'!G49+'852,85202'!G49+'852,85212'!G49+'852,85213'!G49+'852,85214'!G49+'852,85215'!G49+'852,85216'!G49+'852,85219'!G49+'852,85295'!G59+'853,85329'!G49+'853,85333'!G49+'854,85412'!G49+'900.90001'!G49+'900,90002'!G49+'900,90003'!G49+'900,90004'!G49+'900,90015'!G49+'900,90017'!G49+'921,92109'!G49+'921,92116'!G49+'921,92120'!G49+'921,92195'!G49+'926,92601'!G49+'926,92605'!G49+'926,92695'!G49</f>
        <v>0</v>
      </c>
    </row>
    <row r="50" spans="1:7" s="36" customFormat="1" ht="12.75" customHeight="1">
      <c r="A50" s="46" t="s">
        <v>30</v>
      </c>
      <c r="B50" s="49">
        <v>4400</v>
      </c>
      <c r="C50" s="53" t="s">
        <v>268</v>
      </c>
      <c r="D50" s="330">
        <f>'010.01008'!D50+'010.01009'!D50+'010.01010'!D50+'010.01030'!D50+'010.01095'!D50+'020.02095'!D50+'400.40002'!D50+'600.60004'!D50+'600.60013'!D50+'600.60014'!D50+'600.60016'!D50+'630.63095'!D50+'700.70005'!D50+'710,71004'!D50+'710,71013'!D50+'720.72095'!D50+'750,75011'!D50+'750,75022'!D50+'750,75023'!D50+'750.75075'!D50+'750,75095'!D50+'751,75101'!D50+'752,75212'!D50+'754,75404'!D50+'754,75412'!D50+'754,75414'!D50+'754,75421'!D50+'756,75647'!D50+'757,75702'!D50+'758,75818'!D50+'801,80101'!D50+'801,80104'!D50+'801,80110'!D50+'801,80113'!D50+'801,80114'!D50+'801,80146'!D50+'801,80148'!D50+'801,80195'!D50+'851,85149'!D50+'851,85153'!D50+'851,85154'!D50+'851,85195'!D50+'852,85202'!D50+'852,85212'!D50+'852,85213'!D50+'852,85214'!D50+'852,85215'!D50+'852,85216'!D50+'852,85219'!D50+'852,85295'!D50+'853,85329'!D50+'853,85333'!D50+'854,85412'!D50+'900.90001'!D50+'900,90002'!D50+'900,90003'!D50+'900,90004'!D50+'900,90015'!D50+'900,90017'!D50+'900,90019'!D50+'921,92109'!D50+'921,92116'!D50+'921,92120'!D50+'921,92195'!D50+'926,92601'!D50+'926,92605'!D50+'926,92695'!D50</f>
        <v>50000</v>
      </c>
      <c r="E50" s="330">
        <f>'010.01008'!E50+'010.01009'!E50+'010.01010'!E50+'010.01030'!E50+'010.01095'!E50+'020.02095'!E50+'400.40002'!E50+'600.60004'!E50+'600.60013'!E50+'600.60014'!E50+'600.60016'!E50+'630.63095'!E50+'700.70005'!E50+'710,71004'!E50+'710,71013'!E50+'720.72095'!E50+'750,75011'!E50+'750,75022'!E50+'750,75023'!E50+'750.75075'!E50+'750,75095'!E50+'751,75101'!E50+'752,75212'!E50+'754,75404'!E50+'754,75412'!E50+'754,75414'!E50+'754,75421'!E50+'756,75647'!E50+'757,75702'!E50+'758,75818'!E50+'801,80101'!E50+'801,80104'!E50+'801,80110'!E50+'801,80113'!E50+'801,80114'!E50+'801,80146'!E50+'801,80148'!E50+'801,80195'!E50+'851,85149'!E50+'851,85153'!E50+'851,85154'!E50+'851,85195'!E50+'852,85202'!E50+'852,85212'!E50+'852,85213'!E50+'852,85214'!E50+'852,85215'!E50+'852,85216'!E50+'852,85219'!E50+'852,85295'!E50+'853,85329'!E50+'853,85333'!E50+'854,85412'!E50+'900.90001'!E50+'900,90002'!E50+'900,90003'!E50+'900,90004'!E50+'900,90015'!E50+'900,90017'!E50+'900,90019'!E50+'921,92109'!E50+'921,92116'!E50+'921,92120'!E50+'921,92195'!E50+'926,92601'!E50+'926,92605'!E50+'926,92695'!E50</f>
        <v>0</v>
      </c>
      <c r="F50" s="42">
        <f>'010.01008'!F50+'010.01009'!F50+'010.01010'!F50+'010.01030'!F50+'010.01095'!F50+'020.02095'!F50+'400.40002'!F50+'600.60004'!F50+'600.60013'!F50+'600.60014'!F50+'600.60016'!F50+'630.63095'!F50+'700.70005'!F50+'710,71004'!F50+'710,71013'!F50+'720.72095'!F50+'750,75011'!F50+'750,75022'!F50+'750,75023'!F50+'750.75075'!F50+'750,75095'!F50+'751,75101'!F50+'754,75404'!F50+'754,75412'!F50+'754,75414'!F50+'754,75421'!F50+'756,75647'!F50+'757,75702'!F50+'758,75818'!F50+'801,80101'!F50+'801,80104'!F50+'801,80110'!F50+'801,80113'!F50+'801,80114'!F50+'801,80146'!F50+'801,80148'!F50+'801,80195'!F50+'851,85149'!F50+'851,85153'!F50+'851,85154'!F50+'851,85195'!F50+'852,85202'!F50+'852,85212'!F50+'852,85213'!F50+'852,85214'!F50+'852,85215'!F50+'852,85216'!F50+'852,85219'!F50+'852,85295'!F60+'853,85329'!F50+'853,85333'!F50+'854,85412'!F50+'900.90001'!F50+'900,90002'!F50+'900,90003'!F50+'900,90004'!F50+'900,90015'!F50+'900,90017'!F50+'921,92109'!F50+'921,92116'!F50+'921,92120'!F50+'921,92195'!F50+'926,92601'!F50+'926,92605'!F50+'926,92695'!F50</f>
        <v>37000</v>
      </c>
      <c r="G50" s="42">
        <f>'010.01008'!G50+'010.01009'!G50+'010.01010'!G50+'010.01030'!G50+'010.01095'!G50+'020.02095'!G50+'400.40002'!G50+'600.60004'!G50+'600.60013'!G50+'600.60014'!G50+'600.60016'!G50+'630.63095'!G50+'700.70005'!G50+'710,71004'!G50+'710,71013'!G50+'720.72095'!G50+'750,75011'!G50+'750,75022'!G50+'750,75023'!G50+'750.75075'!G50+'750,75095'!G50+'751,75101'!G50+'754,75404'!G50+'754,75412'!G50+'754,75414'!G50+'754,75421'!G50+'756,75647'!G50+'757,75702'!G50+'758,75818'!G50+'801,80101'!G50+'801,80104'!G50+'801,80110'!G50+'801,80113'!G50+'801,80114'!G50+'801,80146'!G50+'801,80148'!G50+'801,80195'!G50+'851,85149'!G50+'851,85153'!G50+'851,85154'!G50+'851,85195'!G50+'852,85202'!G50+'852,85212'!G50+'852,85213'!G50+'852,85214'!G50+'852,85215'!G50+'852,85216'!G50+'852,85219'!G50+'852,85295'!G60+'853,85329'!G50+'853,85333'!G50+'854,85412'!G50+'900.90001'!G50+'900,90002'!G50+'900,90003'!G50+'900,90004'!G50+'900,90015'!G50+'900,90017'!G50+'921,92109'!G50+'921,92116'!G50+'921,92120'!G50+'921,92195'!G50+'926,92601'!G50+'926,92605'!G50+'926,92695'!G50</f>
        <v>0</v>
      </c>
    </row>
    <row r="51" spans="1:7" s="45" customFormat="1" ht="12.75" customHeight="1">
      <c r="A51" s="46" t="s">
        <v>30</v>
      </c>
      <c r="B51" s="49">
        <v>4410</v>
      </c>
      <c r="C51" s="50" t="s">
        <v>6</v>
      </c>
      <c r="D51" s="330">
        <f>'010.01008'!D51+'010.01009'!D51+'010.01010'!D51+'010.01030'!D51+'010.01095'!D51+'020.02095'!D51+'400.40002'!D51+'600.60004'!D51+'600.60013'!D51+'600.60014'!D51+'600.60016'!D51+'630.63095'!D51+'700.70005'!D51+'710,71004'!D51+'710,71013'!D51+'720.72095'!D51+'750,75011'!D51+'750,75022'!D51+'750,75023'!D51+'750.75075'!D51+'750,75095'!D51+'751,75101'!D51+'752,75212'!D51+'754,75404'!D51+'754,75412'!D51+'754,75414'!D51+'754,75421'!D51+'756,75647'!D51+'757,75702'!D51+'758,75818'!D51+'801,80101'!D51+'801,80104'!D51+'801,80110'!D51+'801,80113'!D51+'801,80114'!D51+'801,80146'!D51+'801,80148'!D51+'801,80195'!D51+'851,85149'!D51+'851,85153'!D51+'851,85154'!D51+'851,85195'!D51+'852,85202'!D51+'852,85212'!D51+'852,85213'!D51+'852,85214'!D51+'852,85215'!D51+'852,85216'!D51+'852,85219'!D51+'852,85295'!D51+'853,85329'!D51+'853,85333'!D51+'854,85412'!D51+'900.90001'!D51+'900,90002'!D51+'900,90003'!D51+'900,90004'!D51+'900,90015'!D51+'900,90017'!D51+'900,90019'!D51+'921,92109'!D51+'921,92116'!D51+'921,92120'!D51+'921,92195'!D51+'926,92601'!D51+'926,92605'!D51+'926,92695'!D51</f>
        <v>68134</v>
      </c>
      <c r="E51" s="330">
        <f>'010.01008'!E51+'010.01009'!E51+'010.01010'!E51+'010.01030'!E51+'010.01095'!E51+'020.02095'!E51+'400.40002'!E51+'600.60004'!E51+'600.60013'!E51+'600.60014'!E51+'600.60016'!E51+'630.63095'!E51+'700.70005'!E51+'710,71004'!E51+'710,71013'!E51+'720.72095'!E51+'750,75011'!E51+'750,75022'!E51+'750,75023'!E51+'750.75075'!E51+'750,75095'!E51+'751,75101'!E51+'752,75212'!E51+'754,75404'!E51+'754,75412'!E51+'754,75414'!E51+'754,75421'!E51+'756,75647'!E51+'757,75702'!E51+'758,75818'!E51+'801,80101'!E51+'801,80104'!E51+'801,80110'!E51+'801,80113'!E51+'801,80114'!E51+'801,80146'!E51+'801,80148'!E51+'801,80195'!E51+'851,85149'!E51+'851,85153'!E51+'851,85154'!E51+'851,85195'!E51+'852,85202'!E51+'852,85212'!E51+'852,85213'!E51+'852,85214'!E51+'852,85215'!E51+'852,85216'!E51+'852,85219'!E51+'852,85295'!E51+'853,85329'!E51+'853,85333'!E51+'854,85412'!E51+'900.90001'!E51+'900,90002'!E51+'900,90003'!E51+'900,90004'!E51+'900,90015'!E51+'900,90017'!E51+'900,90019'!E51+'921,92109'!E51+'921,92116'!E51+'921,92120'!E51+'921,92195'!E51+'926,92601'!E51+'926,92605'!E51+'926,92695'!E51</f>
        <v>2234</v>
      </c>
      <c r="F51" s="42">
        <f>'010.01008'!F51+'010.01009'!F51+'010.01010'!F51+'010.01030'!F51+'010.01095'!F51+'020.02095'!F51+'400.40002'!F51+'600.60004'!F51+'600.60013'!F51+'600.60014'!F51+'600.60016'!F51+'630.63095'!F51+'700.70005'!F51+'710,71004'!F51+'710,71013'!F51+'720.72095'!F51+'750,75011'!F51+'750,75022'!F51+'750,75023'!F51+'750.75075'!F51+'750,75095'!F51+'751,75101'!F51+'754,75404'!F51+'754,75412'!F51+'754,75414'!F51+'754,75421'!F51+'756,75647'!F51+'757,75702'!F51+'758,75818'!F51+'801,80101'!F51+'801,80104'!F51+'801,80110'!F51+'801,80113'!F51+'801,80114'!F51+'801,80146'!F51+'801,80148'!F51+'801,80195'!F51+'851,85149'!F51+'851,85153'!F51+'851,85154'!F51+'851,85195'!F51+'852,85202'!F51+'852,85212'!F51+'852,85213'!F51+'852,85214'!F51+'852,85215'!F51+'852,85216'!F51+'852,85219'!F51+'852,85295'!F61+'853,85329'!F51+'853,85333'!F51+'854,85412'!F51+'900.90001'!F51+'900,90002'!F51+'900,90003'!F51+'900,90004'!F51+'900,90015'!F51+'900,90017'!F51+'921,92109'!F51+'921,92116'!F51+'921,92120'!F51+'921,92195'!F51+'926,92601'!F51+'926,92605'!F51+'926,92695'!F51</f>
        <v>22150</v>
      </c>
      <c r="G51" s="42">
        <f>'010.01008'!G51+'010.01009'!G51+'010.01010'!G51+'010.01030'!G51+'010.01095'!G51+'020.02095'!G51+'400.40002'!G51+'600.60004'!G51+'600.60013'!G51+'600.60014'!G51+'600.60016'!G51+'630.63095'!G51+'700.70005'!G51+'710,71004'!G51+'710,71013'!G51+'720.72095'!G51+'750,75011'!G51+'750,75022'!G51+'750,75023'!G51+'750.75075'!G51+'750,75095'!G51+'751,75101'!G51+'754,75404'!G51+'754,75412'!G51+'754,75414'!G51+'754,75421'!G51+'756,75647'!G51+'757,75702'!G51+'758,75818'!G51+'801,80101'!G51+'801,80104'!G51+'801,80110'!G51+'801,80113'!G51+'801,80114'!G51+'801,80146'!G51+'801,80148'!G51+'801,80195'!G51+'851,85149'!G51+'851,85153'!G51+'851,85154'!G51+'851,85195'!G51+'852,85202'!G51+'852,85212'!G51+'852,85213'!G51+'852,85214'!G51+'852,85215'!G51+'852,85216'!G51+'852,85219'!G51+'852,85295'!G61+'853,85329'!G51+'853,85333'!G51+'854,85412'!G51+'900.90001'!G51+'900,90002'!G51+'900,90003'!G51+'900,90004'!G51+'900,90015'!G51+'900,90017'!G51+'921,92109'!G51+'921,92116'!G51+'921,92120'!G51+'921,92195'!G51+'926,92601'!G51+'926,92605'!G51+'926,92695'!G51</f>
        <v>2200</v>
      </c>
    </row>
    <row r="52" spans="1:7" s="36" customFormat="1" ht="12.75" customHeight="1">
      <c r="A52" s="46" t="s">
        <v>30</v>
      </c>
      <c r="B52" s="49">
        <v>4420</v>
      </c>
      <c r="C52" s="50" t="s">
        <v>7</v>
      </c>
      <c r="D52" s="330">
        <f>'010.01008'!D52+'010.01009'!D52+'010.01010'!D52+'010.01030'!D52+'010.01095'!D52+'020.02095'!D52+'400.40002'!D52+'600.60004'!D52+'600.60013'!D52+'600.60014'!D52+'600.60016'!D52+'630.63095'!D52+'700.70005'!D52+'710,71004'!D52+'710,71013'!D52+'720.72095'!D52+'750,75011'!D52+'750,75022'!D52+'750,75023'!D52+'750.75075'!D52+'750,75095'!D52+'751,75101'!D52+'752,75212'!D52+'754,75404'!D52+'754,75412'!D52+'754,75414'!D52+'754,75421'!D52+'756,75647'!D52+'757,75702'!D52+'758,75818'!D52+'801,80101'!D52+'801,80104'!D52+'801,80110'!D52+'801,80113'!D52+'801,80114'!D52+'801,80146'!D52+'801,80148'!D52+'801,80195'!D52+'851,85149'!D52+'851,85153'!D52+'851,85154'!D52+'851,85195'!D52+'852,85202'!D52+'852,85212'!D52+'852,85213'!D52+'852,85214'!D52+'852,85215'!D52+'852,85216'!D52+'852,85219'!D52+'852,85295'!D52+'853,85329'!D52+'853,85333'!D52+'854,85412'!D52+'900.90001'!D52+'900,90002'!D52+'900,90003'!D52+'900,90004'!D52+'900,90015'!D52+'900,90017'!D52+'900,90019'!D52+'921,92109'!D52+'921,92116'!D52+'921,92120'!D52+'921,92195'!D52+'926,92601'!D52+'926,92605'!D52+'926,92695'!D52</f>
        <v>10500</v>
      </c>
      <c r="E52" s="330">
        <f>'010.01008'!E52+'010.01009'!E52+'010.01010'!E52+'010.01030'!E52+'010.01095'!E52+'020.02095'!E52+'400.40002'!E52+'600.60004'!E52+'600.60013'!E52+'600.60014'!E52+'600.60016'!E52+'630.63095'!E52+'700.70005'!E52+'710,71004'!E52+'710,71013'!E52+'720.72095'!E52+'750,75011'!E52+'750,75022'!E52+'750,75023'!E52+'750.75075'!E52+'750,75095'!E52+'751,75101'!E52+'752,75212'!E52+'754,75404'!E52+'754,75412'!E52+'754,75414'!E52+'754,75421'!E52+'756,75647'!E52+'757,75702'!E52+'758,75818'!E52+'801,80101'!E52+'801,80104'!E52+'801,80110'!E52+'801,80113'!E52+'801,80114'!E52+'801,80146'!E52+'801,80148'!E52+'801,80195'!E52+'851,85149'!E52+'851,85153'!E52+'851,85154'!E52+'851,85195'!E52+'852,85202'!E52+'852,85212'!E52+'852,85213'!E52+'852,85214'!E52+'852,85215'!E52+'852,85216'!E52+'852,85219'!E52+'852,85295'!E52+'853,85329'!E52+'853,85333'!E52+'854,85412'!E52+'900.90001'!E52+'900,90002'!E52+'900,90003'!E52+'900,90004'!E52+'900,90015'!E52+'900,90017'!E52+'900,90019'!E52+'921,92109'!E52+'921,92116'!E52+'921,92120'!E52+'921,92195'!E52+'926,92601'!E52+'926,92605'!E52+'926,92695'!E52</f>
        <v>0</v>
      </c>
      <c r="F52" s="42">
        <f>'010.01008'!F52+'010.01009'!F52+'010.01010'!F52+'010.01030'!F52+'010.01095'!F52+'020.02095'!F52+'400.40002'!F52+'600.60004'!F52+'600.60013'!F52+'600.60014'!F52+'600.60016'!F52+'630.63095'!F52+'700.70005'!F52+'710,71004'!F52+'710,71013'!F52+'720.72095'!F52+'750,75011'!F52+'750,75022'!F52+'750,75023'!F52+'750.75075'!F52+'750,75095'!F52+'751,75101'!F52+'754,75404'!F52+'754,75412'!F52+'754,75414'!F52+'754,75421'!F52+'756,75647'!F52+'757,75702'!F52+'758,75818'!F52+'801,80101'!F52+'801,80104'!F52+'801,80110'!F52+'801,80113'!F52+'801,80114'!F52+'801,80146'!F52+'801,80148'!F52+'801,80195'!F52+'851,85149'!F52+'851,85153'!F52+'851,85154'!F52+'851,85195'!F52+'852,85202'!F52+'852,85212'!F52+'852,85213'!F52+'852,85214'!F52+'852,85215'!F52+'852,85216'!F52+'852,85219'!F52+'852,85295'!F62+'853,85329'!F52+'853,85333'!F52+'854,85412'!F52+'900.90001'!F52+'900,90002'!F52+'900,90003'!F52+'900,90004'!F52+'900,90015'!F52+'900,90017'!F52+'921,92109'!F52+'921,92116'!F52+'921,92120'!F52+'921,92195'!F52+'926,92601'!F52+'926,92605'!F52+'926,92695'!F52</f>
        <v>7500</v>
      </c>
      <c r="G52" s="42">
        <f>'010.01008'!G52+'010.01009'!G52+'010.01010'!G52+'010.01030'!G52+'010.01095'!G52+'020.02095'!G52+'400.40002'!G52+'600.60004'!G52+'600.60013'!G52+'600.60014'!G52+'600.60016'!G52+'630.63095'!G52+'700.70005'!G52+'710,71004'!G52+'710,71013'!G52+'720.72095'!G52+'750,75011'!G52+'750,75022'!G52+'750,75023'!G52+'750.75075'!G52+'750,75095'!G52+'751,75101'!G52+'754,75404'!G52+'754,75412'!G52+'754,75414'!G52+'754,75421'!G52+'756,75647'!G52+'757,75702'!G52+'758,75818'!G52+'801,80101'!G52+'801,80104'!G52+'801,80110'!G52+'801,80113'!G52+'801,80114'!G52+'801,80146'!G52+'801,80148'!G52+'801,80195'!G52+'851,85149'!G52+'851,85153'!G52+'851,85154'!G52+'851,85195'!G52+'852,85202'!G52+'852,85212'!G52+'852,85213'!G52+'852,85214'!G52+'852,85215'!G52+'852,85216'!G52+'852,85219'!G52+'852,85295'!G62+'853,85329'!G52+'853,85333'!G52+'854,85412'!G52+'900.90001'!G52+'900,90002'!G52+'900,90003'!G52+'900,90004'!G52+'900,90015'!G52+'900,90017'!G52+'921,92109'!G52+'921,92116'!G52+'921,92120'!G52+'921,92195'!G52+'926,92601'!G52+'926,92605'!G52+'926,92695'!G52</f>
        <v>0</v>
      </c>
    </row>
    <row r="53" spans="1:7" s="36" customFormat="1" ht="12.75" customHeight="1">
      <c r="A53" s="46" t="s">
        <v>30</v>
      </c>
      <c r="B53" s="49">
        <v>4430</v>
      </c>
      <c r="C53" s="53" t="s">
        <v>8</v>
      </c>
      <c r="D53" s="330">
        <f>'010.01008'!D53+'010.01009'!D53+'010.01010'!D53+'010.01030'!D53+'010.01095'!D53+'020.02095'!D53+'400.40002'!D53+'600.60004'!D53+'600.60013'!D53+'600.60014'!D53+'600.60016'!D53+'630.63095'!D53+'700.70005'!D53+'710,71004'!D53+'710,71013'!D53+'720.72095'!D53+'750,75011'!D53+'750,75022'!D53+'750,75023'!D53+'750.75075'!D53+'750,75095'!D53+'751,75101'!D53+'752,75212'!D53+'754,75404'!D53+'754,75412'!D53+'754,75414'!D53+'754,75421'!D53+'756,75647'!D53+'757,75702'!D53+'758,75818'!D53+'801,80101'!D53+'801,80104'!D53+'801,80110'!D53+'801,80113'!D53+'801,80114'!D53+'801,80146'!D53+'801,80148'!D53+'801,80195'!D53+'851,85149'!D53+'851,85153'!D53+'851,85154'!D53+'851,85195'!D53+'852,85202'!D53+'852,85212'!D53+'852,85213'!D53+'852,85214'!D53+'852,85215'!D53+'852,85216'!D53+'852,85219'!D53+'852,85295'!D53+'853,85329'!D53+'853,85333'!D53+'854,85412'!D53+'900.90001'!D53+'900,90002'!D53+'900,90003'!D53+'900,90004'!D53+'900,90015'!D53+'900,90017'!D53+'900,90019'!D53+'921,92109'!D53+'921,92116'!D53+'921,92120'!D53+'921,92195'!D53+'926,92601'!D53+'926,92605'!D53+'926,92695'!D53</f>
        <v>114507</v>
      </c>
      <c r="E53" s="330">
        <f>'010.01008'!E53+'010.01009'!E53+'010.01010'!E53+'010.01030'!E53+'010.01095'!E53+'020.02095'!E53+'400.40002'!E53+'600.60004'!E53+'600.60013'!E53+'600.60014'!E53+'600.60016'!E53+'630.63095'!E53+'700.70005'!E53+'710,71004'!E53+'710,71013'!E53+'720.72095'!E53+'750,75011'!E53+'750,75022'!E53+'750,75023'!E53+'750.75075'!E53+'750,75095'!E53+'751,75101'!E53+'752,75212'!E53+'754,75404'!E53+'754,75412'!E53+'754,75414'!E53+'754,75421'!E53+'756,75647'!E53+'757,75702'!E53+'758,75818'!E53+'801,80101'!E53+'801,80104'!E53+'801,80110'!E53+'801,80113'!E53+'801,80114'!E53+'801,80146'!E53+'801,80148'!E53+'801,80195'!E53+'851,85149'!E53+'851,85153'!E53+'851,85154'!E53+'851,85195'!E53+'852,85202'!E53+'852,85212'!E53+'852,85213'!E53+'852,85214'!E53+'852,85215'!E53+'852,85216'!E53+'852,85219'!E53+'852,85295'!E53+'853,85329'!E53+'853,85333'!E53+'854,85412'!E53+'900.90001'!E53+'900,90002'!E53+'900,90003'!E53+'900,90004'!E53+'900,90015'!E53+'900,90017'!E53+'900,90019'!E53+'921,92109'!E53+'921,92116'!E53+'921,92120'!E53+'921,92195'!E53+'926,92601'!E53+'926,92605'!E53+'926,92695'!E53</f>
        <v>607</v>
      </c>
      <c r="F53" s="42">
        <f>'010.01008'!F53+'010.01009'!F53+'010.01010'!F53+'010.01030'!F53+'010.01095'!F53+'020.02095'!F53+'400.40002'!F53+'600.60004'!F53+'600.60013'!F53+'600.60014'!F53+'600.60016'!F53+'630.63095'!F53+'700.70005'!F53+'710,71004'!F53+'710,71013'!F53+'720.72095'!F53+'750,75011'!F53+'750,75022'!F53+'750,75023'!F53+'750.75075'!F53+'750,75095'!F53+'751,75101'!F53+'754,75404'!F53+'754,75412'!F53+'754,75414'!F53+'754,75421'!F53+'756,75647'!F53+'757,75702'!F53+'758,75818'!F53+'801,80101'!F53+'801,80104'!F53+'801,80110'!F53+'801,80113'!F53+'801,80114'!F53+'801,80146'!F53+'801,80148'!F53+'801,80195'!F53+'851,85149'!F53+'851,85153'!F53+'851,85154'!F53+'851,85195'!F53+'852,85202'!F53+'852,85212'!F53+'852,85213'!F53+'852,85214'!F53+'852,85215'!F53+'852,85216'!F53+'852,85219'!F53+'852,85295'!F65+'853,85329'!F53+'853,85333'!F53+'854,85412'!F53+'900.90001'!F53+'900,90002'!F53+'900,90003'!F53+'900,90004'!F53+'900,90015'!F53+'900,90017'!F53+'921,92109'!F53+'921,92116'!F53+'921,92120'!F53+'921,92195'!F53+'926,92601'!F53+'926,92605'!F53+'926,92695'!F53</f>
        <v>170500</v>
      </c>
      <c r="G53" s="42">
        <f>'010.01008'!G53+'010.01009'!G53+'010.01010'!G53+'010.01030'!G53+'010.01095'!G53+'020.02095'!G53+'400.40002'!G53+'600.60004'!G53+'600.60013'!G53+'600.60014'!G53+'600.60016'!G53+'630.63095'!G53+'700.70005'!G53+'710,71004'!G53+'710,71013'!G53+'720.72095'!G53+'750,75011'!G53+'750,75022'!G53+'750,75023'!G53+'750.75075'!G53+'750,75095'!G53+'751,75101'!G53+'754,75404'!G53+'754,75412'!G53+'754,75414'!G53+'754,75421'!G53+'756,75647'!G53+'757,75702'!G53+'758,75818'!G53+'801,80101'!G53+'801,80104'!G53+'801,80110'!G53+'801,80113'!G53+'801,80114'!G53+'801,80146'!G53+'801,80148'!G53+'801,80195'!G53+'851,85149'!G53+'851,85153'!G53+'851,85154'!G53+'851,85195'!G53+'852,85202'!G53+'852,85212'!G53+'852,85213'!G53+'852,85214'!G53+'852,85215'!G53+'852,85216'!G53+'852,85219'!G53+'852,85295'!G65+'853,85329'!G53+'853,85333'!G53+'854,85412'!G53+'900.90001'!G53+'900,90002'!G53+'900,90003'!G53+'900,90004'!G53+'900,90015'!G53+'900,90017'!G53+'921,92109'!G53+'921,92116'!G53+'921,92120'!G53+'921,92195'!G53+'926,92601'!G53+'926,92605'!G53+'926,92695'!G53</f>
        <v>0</v>
      </c>
    </row>
    <row r="54" spans="1:7" s="36" customFormat="1" ht="12.75" customHeight="1">
      <c r="A54" s="46" t="s">
        <v>30</v>
      </c>
      <c r="B54" s="49">
        <v>4440</v>
      </c>
      <c r="C54" s="50" t="s">
        <v>26</v>
      </c>
      <c r="D54" s="330">
        <f>'010.01008'!D54+'010.01009'!D54+'010.01010'!D54+'010.01030'!D54+'010.01095'!D54+'020.02095'!D54+'400.40002'!D54+'600.60004'!D54+'600.60013'!D54+'600.60014'!D54+'600.60016'!D54+'630.63095'!D54+'700.70005'!D54+'710,71004'!D54+'710,71013'!D54+'720.72095'!D54+'750,75011'!D54+'750,75022'!D54+'750,75023'!D54+'750.75075'!D54+'750,75095'!D54+'751,75101'!D54+'752,75212'!D54+'754,75404'!D54+'754,75412'!D54+'754,75414'!D54+'754,75421'!D54+'756,75647'!D54+'757,75702'!D54+'758,75818'!D54+'801,80101'!D54+'801,80104'!D54+'801,80110'!D54+'801,80113'!D54+'801,80114'!D54+'801,80146'!D54+'801,80148'!D54+'801,80195'!D54+'851,85149'!D54+'851,85153'!D54+'851,85154'!D54+'851,85195'!D54+'852,85202'!D54+'852,85212'!D54+'852,85213'!D54+'852,85214'!D54+'852,85215'!D54+'852,85216'!D54+'852,85219'!D54+'852,85295'!D54+'853,85329'!D54+'853,85333'!D54+'854,85412'!D54+'900.90001'!D54+'900,90002'!D54+'900,90003'!D54+'900,90004'!D54+'900,90015'!D54+'900,90017'!D54+'900,90019'!D54+'921,92109'!D54+'921,92116'!D54+'921,92120'!D54+'921,92195'!D54+'926,92601'!D54+'926,92605'!D54+'926,92695'!D54</f>
        <v>437500</v>
      </c>
      <c r="E54" s="330">
        <f>'010.01008'!E54+'010.01009'!E54+'010.01010'!E54+'010.01030'!E54+'010.01095'!E54+'020.02095'!E54+'400.40002'!E54+'600.60004'!E54+'600.60013'!E54+'600.60014'!E54+'600.60016'!E54+'630.63095'!E54+'700.70005'!E54+'710,71004'!E54+'710,71013'!E54+'720.72095'!E54+'750,75011'!E54+'750,75022'!E54+'750,75023'!E54+'750.75075'!E54+'750,75095'!E54+'751,75101'!E54+'752,75212'!E54+'754,75404'!E54+'754,75412'!E54+'754,75414'!E54+'754,75421'!E54+'756,75647'!E54+'757,75702'!E54+'758,75818'!E54+'801,80101'!E54+'801,80104'!E54+'801,80110'!E54+'801,80113'!E54+'801,80114'!E54+'801,80146'!E54+'801,80148'!E54+'801,80195'!E54+'851,85149'!E54+'851,85153'!E54+'851,85154'!E54+'851,85195'!E54+'852,85202'!E54+'852,85212'!E54+'852,85213'!E54+'852,85214'!E54+'852,85215'!E54+'852,85216'!E54+'852,85219'!E54+'852,85295'!E54+'853,85329'!E54+'853,85333'!E54+'854,85412'!E54+'900.90001'!E54+'900,90002'!E54+'900,90003'!E54+'900,90004'!E54+'900,90015'!E54+'900,90017'!E54+'900,90019'!E54+'921,92109'!E54+'921,92116'!E54+'921,92120'!E54+'921,92195'!E54+'926,92601'!E54+'926,92605'!E54+'926,92695'!E54</f>
        <v>0</v>
      </c>
      <c r="F54" s="42">
        <f>'010.01008'!F54+'010.01009'!F54+'010.01010'!F54+'010.01030'!F54+'010.01095'!F54+'020.02095'!F54+'400.40002'!F54+'600.60004'!F54+'600.60013'!F54+'600.60014'!F54+'600.60016'!F54+'630.63095'!F54+'700.70005'!F54+'710,71004'!F54+'710,71013'!F54+'720.72095'!F54+'750,75011'!F54+'750,75022'!F54+'750,75023'!F54+'750.75075'!F54+'750,75095'!F54+'751,75101'!F54+'754,75404'!F54+'754,75412'!F54+'754,75414'!F54+'754,75421'!F54+'756,75647'!F54+'757,75702'!F54+'758,75818'!F54+'801,80101'!F54+'801,80104'!F54+'801,80110'!F54+'801,80113'!F54+'801,80114'!F54+'801,80146'!F54+'801,80148'!F54+'801,80195'!F54+'851,85149'!F54+'851,85153'!F54+'851,85154'!F54+'851,85195'!F54+'852,85202'!F54+'852,85212'!F54+'852,85213'!F54+'852,85214'!F54+'852,85215'!F54+'852,85216'!F54+'852,85219'!F54+'852,85295'!F66+'853,85329'!F54+'853,85333'!F54+'854,85412'!F54+'900.90001'!F54+'900,90002'!F54+'900,90003'!F54+'900,90004'!F54+'900,90015'!F54+'900,90017'!F54+'921,92109'!F54+'921,92116'!F54+'921,92120'!F54+'921,92195'!F54+'926,92601'!F54+'926,92605'!F54+'926,92695'!F54</f>
        <v>333000</v>
      </c>
      <c r="G54" s="42">
        <f>'010.01008'!G54+'010.01009'!G54+'010.01010'!G54+'010.01030'!G54+'010.01095'!G54+'020.02095'!G54+'400.40002'!G54+'600.60004'!G54+'600.60013'!G54+'600.60014'!G54+'600.60016'!G54+'630.63095'!G54+'700.70005'!G54+'710,71004'!G54+'710,71013'!G54+'720.72095'!G54+'750,75011'!G54+'750,75022'!G54+'750,75023'!G54+'750.75075'!G54+'750,75095'!G54+'751,75101'!G54+'754,75404'!G54+'754,75412'!G54+'754,75414'!G54+'754,75421'!G54+'756,75647'!G54+'757,75702'!G54+'758,75818'!G54+'801,80101'!G54+'801,80104'!G54+'801,80110'!G54+'801,80113'!G54+'801,80114'!G54+'801,80146'!G54+'801,80148'!G54+'801,80195'!G54+'851,85149'!G54+'851,85153'!G54+'851,85154'!G54+'851,85195'!G54+'852,85202'!G54+'852,85212'!G54+'852,85213'!G54+'852,85214'!G54+'852,85215'!G54+'852,85216'!G54+'852,85219'!G54+'852,85295'!G66+'853,85329'!G54+'853,85333'!G54+'854,85412'!G54+'900.90001'!G54+'900,90002'!G54+'900,90003'!G54+'900,90004'!G54+'900,90015'!G54+'900,90017'!G54+'921,92109'!G54+'921,92116'!G54+'921,92120'!G54+'921,92195'!G54+'926,92601'!G54+'926,92605'!G54+'926,92695'!G54</f>
        <v>0</v>
      </c>
    </row>
    <row r="55" spans="1:7" s="36" customFormat="1" ht="12.75" customHeight="1">
      <c r="A55" s="46" t="s">
        <v>30</v>
      </c>
      <c r="B55" s="49">
        <v>4520</v>
      </c>
      <c r="C55" s="94" t="s">
        <v>306</v>
      </c>
      <c r="D55" s="330">
        <f>'010.01008'!D55+'010.01009'!D55+'010.01010'!D55+'010.01030'!D55+'010.01095'!D55+'020.02095'!D55+'400.40002'!D55+'600.60004'!D55+'600.60013'!D55+'600.60014'!D55+'600.60016'!D55+'630.63095'!D55+'700.70005'!D55+'710,71004'!D55+'710,71013'!D55+'720.72095'!D55+'750,75011'!D55+'750,75022'!D55+'750,75023'!D55+'750.75075'!D55+'750,75095'!D55+'751,75101'!D55+'752,75212'!D55+'754,75404'!D55+'754,75412'!D55+'754,75414'!D55+'754,75421'!D55+'756,75647'!D55+'757,75702'!D55+'758,75818'!D55+'801,80101'!D55+'801,80104'!D55+'801,80110'!D55+'801,80113'!D55+'801,80114'!D55+'801,80146'!D55+'801,80148'!D55+'801,80195'!D55+'851,85149'!D55+'851,85153'!D55+'851,85154'!D55+'851,85195'!D55+'852,85202'!D55+'852,85212'!D55+'852,85213'!D55+'852,85214'!D55+'852,85215'!D55+'852,85216'!D55+'852,85219'!D55+'852,85295'!D55+'853,85329'!D55+'853,85333'!D55+'854,85412'!D55+'900.90001'!D55+'900,90002'!D55+'900,90003'!D55+'900,90004'!D55+'900,90015'!D55+'900,90017'!D55+'900,90019'!D55+'921,92109'!D55+'921,92116'!D55+'921,92120'!D55+'921,92195'!D55+'926,92601'!D55+'926,92605'!D55+'926,92695'!D55</f>
        <v>600</v>
      </c>
      <c r="E55" s="330">
        <f>'010.01008'!E55+'010.01009'!E55+'010.01010'!E55+'010.01030'!E55+'010.01095'!E55+'020.02095'!E55+'400.40002'!E55+'600.60004'!E55+'600.60013'!E55+'600.60014'!E55+'600.60016'!E55+'630.63095'!E55+'700.70005'!E55+'710,71004'!E55+'710,71013'!E55+'720.72095'!E55+'750,75011'!E55+'750,75022'!E55+'750,75023'!E55+'750.75075'!E55+'750,75095'!E55+'751,75101'!E55+'752,75212'!E55+'754,75404'!E55+'754,75412'!E55+'754,75414'!E55+'754,75421'!E55+'756,75647'!E55+'757,75702'!E55+'758,75818'!E55+'801,80101'!E55+'801,80104'!E55+'801,80110'!E55+'801,80113'!E55+'801,80114'!E55+'801,80146'!E55+'801,80148'!E55+'801,80195'!E55+'851,85149'!E55+'851,85153'!E55+'851,85154'!E55+'851,85195'!E55+'852,85202'!E55+'852,85212'!E55+'852,85213'!E55+'852,85214'!E55+'852,85215'!E55+'852,85216'!E55+'852,85219'!E55+'852,85295'!E55+'853,85329'!E55+'853,85333'!E55+'854,85412'!E55+'900.90001'!E55+'900,90002'!E55+'900,90003'!E55+'900,90004'!E55+'900,90015'!E55+'900,90017'!E55+'900,90019'!E55+'921,92109'!E55+'921,92116'!E55+'921,92120'!E55+'921,92195'!E55+'926,92601'!E55+'926,92605'!E55+'926,92695'!E55</f>
        <v>0</v>
      </c>
      <c r="F55" s="42">
        <f>'010.01008'!F55+'010.01009'!F55+'010.01010'!F55+'010.01030'!F55+'010.01095'!F55+'020.02095'!F55+'400.40002'!F55+'600.60004'!F55+'600.60013'!F55+'600.60014'!F55+'600.60016'!F55+'630.63095'!F55+'700.70005'!F55+'710,71004'!F55+'710,71013'!F55+'720.72095'!F55+'750,75011'!F55+'750,75022'!F55+'750,75023'!F55+'750.75075'!F55+'750,75095'!F55+'751,75101'!F55+'754,75404'!F55+'754,75412'!F55+'754,75414'!F55+'754,75421'!F55+'756,75647'!F55+'757,75702'!F55+'758,75818'!F55+'801,80101'!F55+'801,80104'!F55+'801,80110'!F55+'801,80113'!F55+'801,80114'!F55+'801,80146'!F55+'801,80148'!F55+'801,80195'!F55+'851,85149'!F55+'851,85153'!F55+'851,85154'!F55+'851,85195'!F55+'852,85202'!F55+'852,85212'!F55+'852,85213'!F55+'852,85214'!F55+'852,85215'!F55+'852,85216'!F55+'852,85219'!F55+'852,85295'!F67+'853,85329'!F55+'853,85333'!F55+'854,85412'!F55+'900.90001'!F55+'900,90002'!F55+'900,90003'!F55+'900,90004'!F55+'900,90015'!F55+'900,90017'!F55+'921,92109'!F55+'921,92116'!F55+'921,92120'!F55+'921,92195'!F55+'926,92601'!F55+'926,92605'!F55+'926,92695'!F55</f>
        <v>600</v>
      </c>
      <c r="G55" s="42">
        <f>'010.01008'!G55+'010.01009'!G55+'010.01010'!G55+'010.01030'!G55+'010.01095'!G55+'020.02095'!G55+'400.40002'!G55+'600.60004'!G55+'600.60013'!G55+'600.60014'!G55+'600.60016'!G55+'630.63095'!G55+'700.70005'!G55+'710,71004'!G55+'710,71013'!G55+'720.72095'!G55+'750,75011'!G55+'750,75022'!G55+'750,75023'!G55+'750.75075'!G55+'750,75095'!G55+'751,75101'!G55+'754,75404'!G55+'754,75412'!G55+'754,75414'!G55+'754,75421'!G55+'756,75647'!G55+'757,75702'!G55+'758,75818'!G55+'801,80101'!G55+'801,80104'!G55+'801,80110'!G55+'801,80113'!G55+'801,80114'!G55+'801,80146'!G55+'801,80148'!G55+'801,80195'!G55+'851,85149'!G55+'851,85153'!G55+'851,85154'!G55+'851,85195'!G55+'852,85202'!G55+'852,85212'!G55+'852,85213'!G55+'852,85214'!G55+'852,85215'!G55+'852,85216'!G55+'852,85219'!G55+'852,85295'!G67+'853,85329'!G55+'853,85333'!G55+'854,85412'!G55+'900.90001'!G55+'900,90002'!G55+'900,90003'!G55+'900,90004'!G55+'900,90015'!G55+'900,90017'!G55+'921,92109'!G55+'921,92116'!G55+'921,92120'!G55+'921,92195'!G55+'926,92601'!G55+'926,92605'!G55+'926,92695'!G55</f>
        <v>0</v>
      </c>
    </row>
    <row r="56" spans="1:7" s="45" customFormat="1" ht="12.75" customHeight="1">
      <c r="A56" s="46" t="s">
        <v>30</v>
      </c>
      <c r="B56" s="49">
        <v>4580</v>
      </c>
      <c r="C56" s="50" t="s">
        <v>27</v>
      </c>
      <c r="D56" s="330">
        <f>'010.01008'!D56+'010.01009'!D56+'010.01010'!D56+'010.01030'!D56+'010.01095'!D56+'020.02095'!D56+'400.40002'!D56+'600.60004'!D56+'600.60013'!D56+'600.60014'!D56+'600.60016'!D56+'630.63095'!D56+'700.70005'!D56+'710,71004'!D56+'710,71013'!D56+'720.72095'!D56+'750,75011'!D56+'750,75022'!D56+'750,75023'!D56+'750.75075'!D56+'750,75095'!D56+'751,75101'!D56+'752,75212'!D56+'754,75404'!D56+'754,75412'!D56+'754,75414'!D56+'754,75421'!D56+'756,75647'!D56+'757,75702'!D56+'758,75818'!D56+'801,80101'!D56+'801,80104'!D56+'801,80110'!D56+'801,80113'!D56+'801,80114'!D56+'801,80146'!D56+'801,80148'!D56+'801,80195'!D56+'851,85149'!D56+'851,85153'!D56+'851,85154'!D56+'851,85195'!D56+'852,85202'!D56+'852,85212'!D56+'852,85213'!D56+'852,85214'!D56+'852,85215'!D56+'852,85216'!D56+'852,85219'!D56+'852,85295'!D56+'853,85329'!D56+'853,85333'!D56+'854,85412'!D56+'900.90001'!D56+'900,90002'!D56+'900,90003'!D56+'900,90004'!D56+'900,90015'!D56+'900,90017'!D56+'900,90019'!D56+'921,92109'!D56+'921,92116'!D56+'921,92120'!D56+'921,92195'!D56+'926,92601'!D56+'926,92605'!D56+'926,92695'!D56</f>
        <v>114400</v>
      </c>
      <c r="E56" s="330">
        <f>'010.01008'!E56+'010.01009'!E56+'010.01010'!E56+'010.01030'!E56+'010.01095'!E56+'020.02095'!E56+'400.40002'!E56+'600.60004'!E56+'600.60013'!E56+'600.60014'!E56+'600.60016'!E56+'630.63095'!E56+'700.70005'!E56+'710,71004'!E56+'710,71013'!E56+'720.72095'!E56+'750,75011'!E56+'750,75022'!E56+'750,75023'!E56+'750.75075'!E56+'750,75095'!E56+'751,75101'!E56+'752,75212'!E56+'754,75404'!E56+'754,75412'!E56+'754,75414'!E56+'754,75421'!E56+'756,75647'!E56+'757,75702'!E56+'758,75818'!E56+'801,80101'!E56+'801,80104'!E56+'801,80110'!E56+'801,80113'!E56+'801,80114'!E56+'801,80146'!E56+'801,80148'!E56+'801,80195'!E56+'851,85149'!E56+'851,85153'!E56+'851,85154'!E56+'851,85195'!E56+'852,85202'!E56+'852,85212'!E56+'852,85213'!E56+'852,85214'!E56+'852,85215'!E56+'852,85216'!E56+'852,85219'!E56+'852,85295'!E56+'853,85329'!E56+'853,85333'!E56+'854,85412'!E56+'900.90001'!E56+'900,90002'!E56+'900,90003'!E56+'900,90004'!E56+'900,90015'!E56+'900,90017'!E56+'900,90019'!E56+'921,92109'!E56+'921,92116'!E56+'921,92120'!E56+'921,92195'!E56+'926,92601'!E56+'926,92605'!E56+'926,92695'!E56</f>
        <v>0</v>
      </c>
      <c r="F56" s="42">
        <f>'010.01008'!F56+'010.01009'!F56+'010.01010'!F56+'010.01030'!F56+'010.01095'!F56+'020.02095'!F56+'400.40002'!F56+'600.60004'!F56+'600.60013'!F56+'600.60014'!F56+'600.60016'!F56+'630.63095'!F56+'700.70005'!F56+'710,71004'!F56+'710,71013'!F56+'720.72095'!F56+'750,75011'!F56+'750,75022'!F56+'750,75023'!F56+'750.75075'!F56+'750,75095'!F56+'751,75101'!F56+'754,75404'!F56+'754,75412'!F56+'754,75414'!F56+'754,75421'!F56+'756,75647'!F56+'757,75702'!F56+'758,75818'!F56+'801,80101'!F56+'801,80104'!F56+'801,80110'!F56+'801,80113'!F56+'801,80114'!F56+'801,80146'!F56+'801,80148'!F56+'801,80195'!F56+'851,85149'!F56+'851,85153'!F56+'851,85154'!F56+'851,85195'!F56+'852,85202'!F56+'852,85212'!F56+'852,85213'!F56+'852,85214'!F56+'852,85215'!F56+'852,85216'!F56+'852,85219'!F56+'852,85295'!F68+'853,85329'!F56+'853,85333'!F56+'854,85412'!F56+'900.90001'!F56+'900,90002'!F56+'900,90003'!F56+'900,90004'!F56+'900,90015'!F56+'900,90017'!F56+'921,92109'!F56+'921,92116'!F56+'921,92120'!F56+'921,92195'!F56+'926,92601'!F56+'926,92605'!F56+'926,92695'!F56</f>
        <v>10000</v>
      </c>
      <c r="G56" s="42">
        <f>'010.01008'!G56+'010.01009'!G56+'010.01010'!G56+'010.01030'!G56+'010.01095'!G56+'020.02095'!G56+'400.40002'!G56+'600.60004'!G56+'600.60013'!G56+'600.60014'!G56+'600.60016'!G56+'630.63095'!G56+'700.70005'!G56+'710,71004'!G56+'710,71013'!G56+'720.72095'!G56+'750,75011'!G56+'750,75022'!G56+'750,75023'!G56+'750.75075'!G56+'750,75095'!G56+'751,75101'!G56+'754,75404'!G56+'754,75412'!G56+'754,75414'!G56+'754,75421'!G56+'756,75647'!G56+'757,75702'!G56+'758,75818'!G56+'801,80101'!G56+'801,80104'!G56+'801,80110'!G56+'801,80113'!G56+'801,80114'!G56+'801,80146'!G56+'801,80148'!G56+'801,80195'!G56+'851,85149'!G56+'851,85153'!G56+'851,85154'!G56+'851,85195'!G56+'852,85202'!G56+'852,85212'!G56+'852,85213'!G56+'852,85214'!G56+'852,85215'!G56+'852,85216'!G56+'852,85219'!G56+'852,85295'!G68+'853,85329'!G56+'853,85333'!G56+'854,85412'!G56+'900.90001'!G56+'900,90002'!G56+'900,90003'!G56+'900,90004'!G56+'900,90015'!G56+'900,90017'!G56+'921,92109'!G56+'921,92116'!G56+'921,92120'!G56+'921,92195'!G56+'926,92601'!G56+'926,92605'!G56+'926,92695'!G56</f>
        <v>0</v>
      </c>
    </row>
    <row r="57" spans="1:7" s="45" customFormat="1" ht="12.75" customHeight="1">
      <c r="A57" s="46" t="s">
        <v>30</v>
      </c>
      <c r="B57" s="49">
        <v>4700</v>
      </c>
      <c r="C57" s="54" t="s">
        <v>269</v>
      </c>
      <c r="D57" s="330">
        <f>'010.01008'!D57+'010.01009'!D57+'010.01010'!D57+'010.01030'!D57+'010.01095'!D57+'020.02095'!D57+'400.40002'!D57+'600.60004'!D57+'600.60013'!D57+'600.60014'!D57+'600.60016'!D57+'630.63095'!D57+'700.70005'!D57+'710,71004'!D57+'710,71013'!D57+'720.72095'!D57+'750,75011'!D57+'750,75022'!D57+'750,75023'!D57+'750.75075'!D57+'750,75095'!D57+'751,75101'!D57+'752,75212'!D57+'754,75404'!D57+'754,75412'!D57+'754,75414'!D57+'754,75421'!D57+'756,75647'!D57+'757,75702'!D57+'758,75818'!D57+'801,80101'!D57+'801,80104'!D57+'801,80110'!D57+'801,80113'!D57+'801,80114'!D57+'801,80146'!D57+'801,80148'!D57+'801,80195'!D57+'851,85149'!D57+'851,85153'!D57+'851,85154'!D57+'851,85195'!D57+'852,85202'!D57+'852,85212'!D57+'852,85213'!D57+'852,85214'!D57+'852,85215'!D57+'852,85216'!D57+'852,85219'!D57+'852,85295'!D57+'853,85329'!D57+'853,85333'!D57+'854,85412'!D57+'900.90001'!D57+'900,90002'!D57+'900,90003'!D57+'900,90004'!D57+'900,90015'!D57+'900,90017'!D57+'900,90019'!D57+'921,92109'!D57+'921,92116'!D57+'921,92120'!D57+'921,92195'!D57+'926,92601'!D57+'926,92605'!D57+'926,92695'!D57</f>
        <v>103900</v>
      </c>
      <c r="E57" s="330">
        <f>'010.01008'!E57+'010.01009'!E57+'010.01010'!E57+'010.01030'!E57+'010.01095'!E57+'020.02095'!E57+'400.40002'!E57+'600.60004'!E57+'600.60013'!E57+'600.60014'!E57+'600.60016'!E57+'630.63095'!E57+'700.70005'!E57+'710,71004'!E57+'710,71013'!E57+'720.72095'!E57+'750,75011'!E57+'750,75022'!E57+'750,75023'!E57+'750.75075'!E57+'750,75095'!E57+'751,75101'!E57+'752,75212'!E57+'754,75404'!E57+'754,75412'!E57+'754,75414'!E57+'754,75421'!E57+'756,75647'!E57+'757,75702'!E57+'758,75818'!E57+'801,80101'!E57+'801,80104'!E57+'801,80110'!E57+'801,80113'!E57+'801,80114'!E57+'801,80146'!E57+'801,80148'!E57+'801,80195'!E57+'851,85149'!E57+'851,85153'!E57+'851,85154'!E57+'851,85195'!E57+'852,85202'!E57+'852,85212'!E57+'852,85213'!E57+'852,85214'!E57+'852,85215'!E57+'852,85216'!E57+'852,85219'!E57+'852,85295'!E57+'853,85329'!E57+'853,85333'!E57+'854,85412'!E57+'900.90001'!E57+'900,90002'!E57+'900,90003'!E57+'900,90004'!E57+'900,90015'!E57+'900,90017'!E57+'900,90019'!E57+'921,92109'!E57+'921,92116'!E57+'921,92120'!E57+'921,92195'!E57+'926,92601'!E57+'926,92605'!E57+'926,92695'!E57</f>
        <v>0</v>
      </c>
      <c r="F57" s="42">
        <f>'010.01008'!F57+'010.01009'!F57+'010.01010'!F57+'010.01030'!F57+'010.01095'!F57+'020.02095'!F57+'400.40002'!F57+'600.60004'!F57+'600.60013'!F57+'600.60014'!F57+'600.60016'!F57+'630.63095'!F57+'700.70005'!F57+'710,71004'!F57+'710,71013'!F57+'720.72095'!F57+'750,75011'!F57+'750,75022'!F57+'750,75023'!F57+'750.75075'!F57+'750,75095'!F57+'751,75101'!F57+'754,75404'!F57+'754,75412'!F57+'754,75414'!F57+'754,75421'!F57+'756,75647'!F57+'757,75702'!F57+'758,75818'!F57+'801,80101'!F57+'801,80104'!F57+'801,80110'!F57+'801,80113'!F57+'801,80114'!F57+'801,80146'!F57+'801,80148'!F57+'801,80195'!F57+'851,85149'!F57+'851,85153'!F57+'851,85154'!F57+'851,85195'!F57+'852,85202'!F57+'852,85212'!F57+'852,85213'!F57+'852,85214'!F57+'852,85215'!F57+'852,85216'!F57+'852,85219'!F57+'852,85295'!F69+'853,85329'!F57+'853,85333'!F57+'854,85412'!F57+'900.90001'!F57+'900,90002'!F57+'900,90003'!F57+'900,90004'!F57+'900,90015'!F57+'900,90017'!F57+'921,92109'!F57+'921,92116'!F57+'921,92120'!F57+'921,92195'!F57+'926,92601'!F57+'926,92605'!F57+'926,92695'!F57</f>
        <v>64050</v>
      </c>
      <c r="G57" s="42">
        <f>'010.01008'!G57+'010.01009'!G57+'010.01010'!G57+'010.01030'!G57+'010.01095'!G57+'020.02095'!G57+'400.40002'!G57+'600.60004'!G57+'600.60013'!G57+'600.60014'!G57+'600.60016'!G57+'630.63095'!G57+'700.70005'!G57+'710,71004'!G57+'710,71013'!G57+'720.72095'!G57+'750,75011'!G57+'750,75022'!G57+'750,75023'!G57+'750.75075'!G57+'750,75095'!G57+'751,75101'!G57+'754,75404'!G57+'754,75412'!G57+'754,75414'!G57+'754,75421'!G57+'756,75647'!G57+'757,75702'!G57+'758,75818'!G57+'801,80101'!G57+'801,80104'!G57+'801,80110'!G57+'801,80113'!G57+'801,80114'!G57+'801,80146'!G57+'801,80148'!G57+'801,80195'!G57+'851,85149'!G57+'851,85153'!G57+'851,85154'!G57+'851,85195'!G57+'852,85202'!G57+'852,85212'!G57+'852,85213'!G57+'852,85214'!G57+'852,85215'!G57+'852,85216'!G57+'852,85219'!G57+'852,85295'!G69+'853,85329'!G57+'853,85333'!G57+'854,85412'!G57+'900.90001'!G57+'900,90002'!G57+'900,90003'!G57+'900,90004'!G57+'900,90015'!G57+'900,90017'!G57+'921,92109'!G57+'921,92116'!G57+'921,92120'!G57+'921,92195'!G57+'926,92601'!G57+'926,92605'!G57+'926,92695'!G57</f>
        <v>0</v>
      </c>
    </row>
    <row r="58" spans="1:7" s="36" customFormat="1" ht="24.75" customHeight="1">
      <c r="A58" s="39" t="s">
        <v>30</v>
      </c>
      <c r="B58" s="64">
        <v>4740</v>
      </c>
      <c r="C58" s="55" t="s">
        <v>282</v>
      </c>
      <c r="D58" s="330">
        <f>'010.01008'!D58+'010.01009'!D58+'010.01010'!D58+'010.01030'!D58+'010.01095'!D58+'020.02095'!D58+'400.40002'!D58+'600.60004'!D58+'600.60013'!D58+'600.60014'!D58+'600.60016'!D58+'630.63095'!D58+'700.70005'!D58+'710,71004'!D58+'710,71013'!D58+'720.72095'!D58+'750,75011'!D58+'750,75022'!D58+'750,75023'!D58+'750.75075'!D58+'750,75095'!D58+'751,75101'!D58+'752,75212'!D58+'754,75404'!D58+'754,75412'!D58+'754,75414'!D58+'754,75421'!D58+'756,75647'!D58+'757,75702'!D58+'758,75818'!D58+'801,80101'!D58+'801,80104'!D58+'801,80110'!D58+'801,80113'!D58+'801,80114'!D58+'801,80146'!D58+'801,80148'!D58+'801,80195'!D58+'851,85149'!D58+'851,85153'!D58+'851,85154'!D58+'851,85195'!D58+'852,85202'!D58+'852,85212'!D58+'852,85213'!D58+'852,85214'!D58+'852,85215'!D58+'852,85216'!D58+'852,85219'!D58+'852,85295'!D58+'853,85329'!D58+'853,85333'!D58+'854,85412'!D58+'900.90001'!D58+'900,90002'!D58+'900,90003'!D58+'900,90004'!D58+'900,90015'!D58+'900,90017'!D58+'900,90019'!D58+'921,92109'!D58+'921,92116'!D58+'921,92120'!D58+'921,92195'!D58+'926,92601'!D58+'926,92605'!D58+'926,92695'!D58</f>
        <v>0</v>
      </c>
      <c r="E58" s="330">
        <f>'010.01008'!E58+'010.01009'!E58+'010.01010'!E58+'010.01030'!E58+'010.01095'!E58+'020.02095'!E58+'400.40002'!E58+'600.60004'!E58+'600.60013'!E58+'600.60014'!E58+'600.60016'!E58+'630.63095'!E58+'700.70005'!E58+'710,71004'!E58+'710,71013'!E58+'720.72095'!E58+'750,75011'!E58+'750,75022'!E58+'750,75023'!E58+'750.75075'!E58+'750,75095'!E58+'751,75101'!E58+'752,75212'!E58+'754,75404'!E58+'754,75412'!E58+'754,75414'!E58+'754,75421'!E58+'756,75647'!E58+'757,75702'!E58+'758,75818'!E58+'801,80101'!E58+'801,80104'!E58+'801,80110'!E58+'801,80113'!E58+'801,80114'!E58+'801,80146'!E58+'801,80148'!E58+'801,80195'!E58+'851,85149'!E58+'851,85153'!E58+'851,85154'!E58+'851,85195'!E58+'852,85202'!E58+'852,85212'!E58+'852,85213'!E58+'852,85214'!E58+'852,85215'!E58+'852,85216'!E58+'852,85219'!E58+'852,85295'!E58+'853,85329'!E58+'853,85333'!E58+'854,85412'!E58+'900.90001'!E58+'900,90002'!E58+'900,90003'!E58+'900,90004'!E58+'900,90015'!E58+'900,90017'!E58+'900,90019'!E58+'921,92109'!E58+'921,92116'!E58+'921,92120'!E58+'921,92195'!E58+'926,92601'!E58+'926,92605'!E58+'926,92695'!E58</f>
        <v>0</v>
      </c>
      <c r="F58" s="42">
        <f>'010.01008'!F58+'010.01009'!F58+'010.01010'!F58+'010.01030'!F58+'010.01095'!F58+'020.02095'!F58+'400.40002'!F58+'600.60004'!F58+'600.60013'!F58+'600.60014'!F58+'600.60016'!F58+'630.63095'!F58+'700.70005'!F58+'710,71004'!F58+'710,71013'!F58+'720.72095'!F58+'750,75011'!F58+'750,75022'!F58+'750,75023'!F58+'750.75075'!F58+'750,75095'!F58+'751,75101'!F58+'754,75404'!F58+'754,75412'!F58+'754,75414'!F58+'754,75421'!F58+'756,75647'!F58+'757,75702'!F58+'758,75818'!F58+'801,80101'!F58+'801,80104'!F58+'801,80110'!F58+'801,80113'!F58+'801,80114'!F58+'801,80146'!F58+'801,80148'!F58+'801,80195'!F58+'851,85149'!F58+'851,85153'!F58+'851,85154'!F58+'851,85195'!F58+'852,85202'!F58+'852,85212'!F58+'852,85213'!F58+'852,85214'!F58+'852,85215'!F58+'852,85216'!F58+'852,85219'!F58+'852,85295'!F70+'853,85329'!F58+'853,85333'!F58+'854,85412'!F58+'900.90001'!F58+'900,90002'!F58+'900,90003'!F58+'900,90004'!F58+'900,90015'!F58+'900,90017'!F58+'921,92109'!F58+'921,92116'!F58+'921,92120'!F58+'921,92195'!F58+'926,92601'!F58+'926,92605'!F58+'926,92695'!F58</f>
        <v>0</v>
      </c>
      <c r="G58" s="42">
        <f>'010.01008'!G58+'010.01009'!G58+'010.01010'!G58+'010.01030'!G58+'010.01095'!G58+'020.02095'!G58+'400.40002'!G58+'600.60004'!G58+'600.60013'!G58+'600.60014'!G58+'600.60016'!G58+'630.63095'!G58+'700.70005'!G58+'710,71004'!G58+'710,71013'!G58+'720.72095'!G58+'750,75011'!G58+'750,75022'!G58+'750,75023'!G58+'750.75075'!G58+'750,75095'!G58+'751,75101'!G58+'754,75404'!G58+'754,75412'!G58+'754,75414'!G58+'754,75421'!G58+'756,75647'!G58+'757,75702'!G58+'758,75818'!G58+'801,80101'!G58+'801,80104'!G58+'801,80110'!G58+'801,80113'!G58+'801,80114'!G58+'801,80146'!G58+'801,80148'!G58+'801,80195'!G58+'851,85149'!G58+'851,85153'!G58+'851,85154'!G58+'851,85195'!G58+'852,85202'!G58+'852,85212'!G58+'852,85213'!G58+'852,85214'!G58+'852,85215'!G58+'852,85216'!G58+'852,85219'!G58+'852,85295'!G70+'853,85329'!G58+'853,85333'!G58+'854,85412'!G58+'900.90001'!G58+'900,90002'!G58+'900,90003'!G58+'900,90004'!G58+'900,90015'!G58+'900,90017'!G58+'921,92109'!G58+'921,92116'!G58+'921,92120'!G58+'921,92195'!G58+'926,92601'!G58+'926,92605'!G58+'926,92695'!G58</f>
        <v>0</v>
      </c>
    </row>
    <row r="59" spans="1:7" s="36" customFormat="1" ht="12.75" customHeight="1">
      <c r="A59" s="46" t="s">
        <v>30</v>
      </c>
      <c r="B59" s="49">
        <v>4750</v>
      </c>
      <c r="C59" s="55" t="s">
        <v>270</v>
      </c>
      <c r="D59" s="330">
        <f>'010.01008'!D59+'010.01009'!D59+'010.01010'!D59+'010.01030'!D59+'010.01095'!D59+'020.02095'!D59+'400.40002'!D59+'600.60004'!D59+'600.60013'!D59+'600.60014'!D59+'600.60016'!D59+'630.63095'!D59+'700.70005'!D59+'710,71004'!D59+'710,71013'!D59+'720.72095'!D59+'750,75011'!D59+'750,75022'!D59+'750,75023'!D59+'750.75075'!D59+'750,75095'!D59+'751,75101'!D59+'752,75212'!D59+'754,75404'!D59+'754,75412'!D59+'754,75414'!D59+'754,75421'!D59+'756,75647'!D59+'757,75702'!D59+'758,75818'!D59+'801,80101'!D59+'801,80104'!D59+'801,80110'!D59+'801,80113'!D59+'801,80114'!D59+'801,80146'!D59+'801,80148'!D59+'801,80195'!D59+'851,85149'!D59+'851,85153'!D59+'851,85154'!D59+'851,85195'!D59+'852,85202'!D59+'852,85212'!D59+'852,85213'!D59+'852,85214'!D59+'852,85215'!D59+'852,85216'!D59+'852,85219'!D59+'852,85295'!D59+'853,85329'!D59+'853,85333'!D59+'854,85412'!D59+'900.90001'!D59+'900,90002'!D59+'900,90003'!D59+'900,90004'!D59+'900,90015'!D59+'900,90017'!D59+'900,90019'!D59+'921,92109'!D59+'921,92116'!D59+'921,92120'!D59+'921,92195'!D59+'926,92601'!D59+'926,92605'!D59+'926,92695'!D59</f>
        <v>0</v>
      </c>
      <c r="E59" s="330">
        <f>'010.01008'!E59+'010.01009'!E59+'010.01010'!E59+'010.01030'!E59+'010.01095'!E59+'020.02095'!E59+'400.40002'!E59+'600.60004'!E59+'600.60013'!E59+'600.60014'!E59+'600.60016'!E59+'630.63095'!E59+'700.70005'!E59+'710,71004'!E59+'710,71013'!E59+'720.72095'!E59+'750,75011'!E59+'750,75022'!E59+'750,75023'!E59+'750.75075'!E59+'750,75095'!E59+'751,75101'!E59+'752,75212'!E59+'754,75404'!E59+'754,75412'!E59+'754,75414'!E59+'754,75421'!E59+'756,75647'!E59+'757,75702'!E59+'758,75818'!E59+'801,80101'!E59+'801,80104'!E59+'801,80110'!E59+'801,80113'!E59+'801,80114'!E59+'801,80146'!E59+'801,80148'!E59+'801,80195'!E59+'851,85149'!E59+'851,85153'!E59+'851,85154'!E59+'851,85195'!E59+'852,85202'!E59+'852,85212'!E59+'852,85213'!E59+'852,85214'!E59+'852,85215'!E59+'852,85216'!E59+'852,85219'!E59+'852,85295'!E59+'853,85329'!E59+'853,85333'!E59+'854,85412'!E59+'900.90001'!E59+'900,90002'!E59+'900,90003'!E59+'900,90004'!E59+'900,90015'!E59+'900,90017'!E59+'900,90019'!E59+'921,92109'!E59+'921,92116'!E59+'921,92120'!E59+'921,92195'!E59+'926,92601'!E59+'926,92605'!E59+'926,92695'!E59</f>
        <v>0</v>
      </c>
      <c r="F59" s="42">
        <f>'010.01008'!F59+'010.01009'!F59+'010.01010'!F59+'010.01030'!F59+'010.01095'!F59+'020.02095'!F59+'400.40002'!F59+'600.60004'!F59+'600.60013'!F59+'600.60014'!F59+'600.60016'!F59+'630.63095'!F59+'700.70005'!F59+'710,71004'!F59+'710,71013'!F59+'720.72095'!F59+'750,75011'!F59+'750,75022'!F59+'750,75023'!F59+'750.75075'!F59+'750,75095'!F59+'751,75101'!F59+'754,75404'!F59+'754,75412'!F59+'754,75414'!F59+'754,75421'!F59+'756,75647'!F59+'757,75702'!F59+'758,75818'!F59+'801,80101'!F59+'801,80104'!F59+'801,80110'!F59+'801,80113'!F59+'801,80114'!F59+'801,80146'!F59+'801,80148'!F59+'801,80195'!F59+'851,85149'!F59+'851,85153'!F59+'851,85154'!F59+'851,85195'!F59+'852,85202'!F59+'852,85212'!F59+'852,85213'!F59+'852,85214'!F59+'852,85215'!F59+'852,85216'!F59+'852,85219'!F59+'852,85295'!F71+'853,85329'!F59+'853,85333'!F59+'854,85412'!F59+'900.90001'!F59+'900,90002'!F59+'900,90003'!F59+'900,90004'!F59+'900,90015'!F59+'900,90017'!F59+'921,92109'!F59+'921,92116'!F59+'921,92120'!F59+'921,92195'!F59+'926,92601'!F59+'926,92605'!F59+'926,92695'!F59</f>
        <v>0</v>
      </c>
      <c r="G59" s="42">
        <f>'010.01008'!G59+'010.01009'!G59+'010.01010'!G59+'010.01030'!G59+'010.01095'!G59+'020.02095'!G59+'400.40002'!G59+'600.60004'!G59+'600.60013'!G59+'600.60014'!G59+'600.60016'!G59+'630.63095'!G59+'700.70005'!G59+'710,71004'!G59+'710,71013'!G59+'720.72095'!G59+'750,75011'!G59+'750,75022'!G59+'750,75023'!G59+'750.75075'!G59+'750,75095'!G59+'751,75101'!G59+'754,75404'!G59+'754,75412'!G59+'754,75414'!G59+'754,75421'!G59+'756,75647'!G59+'757,75702'!G59+'758,75818'!G59+'801,80101'!G59+'801,80104'!G59+'801,80110'!G59+'801,80113'!G59+'801,80114'!G59+'801,80146'!G59+'801,80148'!G59+'801,80195'!G59+'851,85149'!G59+'851,85153'!G59+'851,85154'!G59+'851,85195'!G59+'852,85202'!G59+'852,85212'!G59+'852,85213'!G59+'852,85214'!G59+'852,85215'!G59+'852,85216'!G59+'852,85219'!G59+'852,85295'!G71+'853,85329'!G59+'853,85333'!G59+'854,85412'!G59+'900.90001'!G59+'900,90002'!G59+'900,90003'!G59+'900,90004'!G59+'900,90015'!G59+'900,90017'!G59+'921,92109'!G59+'921,92116'!G59+'921,92120'!G59+'921,92195'!G59+'926,92601'!G59+'926,92605'!G59+'926,92695'!G59</f>
        <v>0</v>
      </c>
    </row>
    <row r="60" spans="1:7" s="36" customFormat="1" ht="12.75" customHeight="1">
      <c r="A60" s="46" t="s">
        <v>30</v>
      </c>
      <c r="B60" s="49">
        <v>4810</v>
      </c>
      <c r="C60" s="50" t="s">
        <v>11</v>
      </c>
      <c r="D60" s="330">
        <f>'010.01008'!D60+'010.01009'!D60+'010.01010'!D60+'010.01030'!D60+'010.01095'!D60+'020.02095'!D60+'400.40002'!D60+'600.60004'!D60+'600.60013'!D60+'600.60014'!D60+'600.60016'!D60+'630.63095'!D60+'700.70005'!D60+'710,71004'!D60+'710,71013'!D60+'720.72095'!D60+'750,75011'!D60+'750,75022'!D60+'750,75023'!D60+'750.75075'!D60+'750,75095'!D60+'751,75101'!D60+'752,75212'!D60+'754,75404'!D60+'754,75412'!D60+'754,75414'!D60+'754,75421'!D60+'756,75647'!D60+'757,75702'!D60+'758,75818'!D60+'801,80101'!D60+'801,80104'!D60+'801,80110'!D60+'801,80113'!D60+'801,80114'!D60+'801,80146'!D60+'801,80148'!D60+'801,80195'!D60+'851,85149'!D60+'851,85153'!D60+'851,85154'!D60+'851,85195'!D60+'852,85202'!D60+'852,85212'!D60+'852,85213'!D60+'852,85214'!D60+'852,85215'!D60+'852,85216'!D60+'852,85219'!D60+'852,85295'!D60+'853,85329'!D60+'853,85333'!D60+'854,85412'!D60+'900.90001'!D60+'900,90002'!D60+'900,90003'!D60+'900,90004'!D60+'900,90015'!D60+'900,90017'!D60+'900,90019'!D60+'921,92109'!D60+'921,92116'!D60+'921,92120'!D60+'921,92195'!D60+'926,92601'!D60+'926,92605'!D60+'926,92695'!D60</f>
        <v>110000</v>
      </c>
      <c r="E60" s="330">
        <f>'010.01008'!E60+'010.01009'!E60+'010.01010'!E60+'010.01030'!E60+'010.01095'!E60+'020.02095'!E60+'400.40002'!E60+'600.60004'!E60+'600.60013'!E60+'600.60014'!E60+'600.60016'!E60+'630.63095'!E60+'700.70005'!E60+'710,71004'!E60+'710,71013'!E60+'720.72095'!E60+'750,75011'!E60+'750,75022'!E60+'750,75023'!E60+'750.75075'!E60+'750,75095'!E60+'751,75101'!E60+'752,75212'!E60+'754,75404'!E60+'754,75412'!E60+'754,75414'!E60+'754,75421'!E60+'756,75647'!E60+'757,75702'!E60+'758,75818'!E60+'801,80101'!E60+'801,80104'!E60+'801,80110'!E60+'801,80113'!E60+'801,80114'!E60+'801,80146'!E60+'801,80148'!E60+'801,80195'!E60+'851,85149'!E60+'851,85153'!E60+'851,85154'!E60+'851,85195'!E60+'852,85202'!E60+'852,85212'!E60+'852,85213'!E60+'852,85214'!E60+'852,85215'!E60+'852,85216'!E60+'852,85219'!E60+'852,85295'!E60+'853,85329'!E60+'853,85333'!E60+'854,85412'!E60+'900.90001'!E60+'900,90002'!E60+'900,90003'!E60+'900,90004'!E60+'900,90015'!E60+'900,90017'!E60+'900,90019'!E60+'921,92109'!E60+'921,92116'!E60+'921,92120'!E60+'921,92195'!E60+'926,92601'!E60+'926,92605'!E60+'926,92695'!E60</f>
        <v>0</v>
      </c>
      <c r="F60" s="42">
        <f>'010.01008'!F60+'010.01009'!F60+'010.01010'!F60+'010.01030'!F60+'010.01095'!F60+'020.02095'!F60+'400.40002'!F60+'600.60004'!F60+'600.60013'!F60+'600.60014'!F60+'600.60016'!F60+'630.63095'!F60+'700.70005'!F60+'710,71004'!F60+'710,71013'!F60+'720.72095'!F60+'750,75011'!F60+'750,75022'!F60+'750,75023'!F60+'750.75075'!F60+'750,75095'!F60+'751,75101'!F60+'754,75404'!F60+'754,75412'!F60+'754,75414'!F60+'754,75421'!F60+'756,75647'!F60+'757,75702'!F60+'758,75818'!F60+'801,80101'!F60+'801,80104'!F60+'801,80110'!F60+'801,80113'!F60+'801,80114'!F60+'801,80146'!F60+'801,80148'!F60+'801,80195'!F60+'851,85149'!F60+'851,85153'!F60+'851,85154'!F60+'851,85195'!F60+'852,85202'!F60+'852,85212'!F60+'852,85213'!F60+'852,85214'!F60+'852,85215'!F60+'852,85216'!F60+'852,85219'!F60+'852,85295'!F72+'853,85329'!F60+'853,85333'!F60+'854,85412'!F60+'900.90001'!F60+'900,90002'!F60+'900,90003'!F60+'900,90004'!F60+'900,90015'!F60+'900,90017'!F60+'921,92109'!F60+'921,92116'!F60+'921,92120'!F60+'921,92195'!F60+'926,92601'!F60+'926,92605'!F60+'926,92695'!F60</f>
        <v>85900</v>
      </c>
      <c r="G60" s="42">
        <f>'010.01008'!G60+'010.01009'!G60+'010.01010'!G60+'010.01030'!G60+'010.01095'!G60+'020.02095'!G60+'400.40002'!G60+'600.60004'!G60+'600.60013'!G60+'600.60014'!G60+'600.60016'!G60+'630.63095'!G60+'700.70005'!G60+'710,71004'!G60+'710,71013'!G60+'720.72095'!G60+'750,75011'!G60+'750,75022'!G60+'750,75023'!G60+'750.75075'!G60+'750,75095'!G60+'751,75101'!G60+'754,75404'!G60+'754,75412'!G60+'754,75414'!G60+'754,75421'!G60+'756,75647'!G60+'757,75702'!G60+'758,75818'!G60+'801,80101'!G60+'801,80104'!G60+'801,80110'!G60+'801,80113'!G60+'801,80114'!G60+'801,80146'!G60+'801,80148'!G60+'801,80195'!G60+'851,85149'!G60+'851,85153'!G60+'851,85154'!G60+'851,85195'!G60+'852,85202'!G60+'852,85212'!G60+'852,85213'!G60+'852,85214'!G60+'852,85215'!G60+'852,85216'!G60+'852,85219'!G60+'852,85295'!G72+'853,85329'!G60+'853,85333'!G60+'854,85412'!G60+'900.90001'!G60+'900,90002'!G60+'900,90003'!G60+'900,90004'!G60+'900,90015'!G60+'900,90017'!G60+'921,92109'!G60+'921,92116'!G60+'921,92120'!G60+'921,92195'!G60+'926,92601'!G60+'926,92605'!G60+'926,92695'!G60</f>
        <v>0</v>
      </c>
    </row>
    <row r="61" spans="1:7" s="36" customFormat="1" ht="12.75" customHeight="1">
      <c r="A61" s="46" t="s">
        <v>30</v>
      </c>
      <c r="B61" s="49">
        <v>6050</v>
      </c>
      <c r="C61" s="50" t="s">
        <v>28</v>
      </c>
      <c r="D61" s="330">
        <f>'010.01008'!D61+'010.01009'!D61+'010.01010'!D61+'010.01030'!D61+'010.01095'!D61+'020.02095'!D61+'400.40002'!D61+'600.60004'!D61+'600.60013'!D61+'600.60014'!D61+'600.60016'!D61+'630.63095'!D61+'700.70005'!D61+'710,71004'!D61+'710,71013'!D61+'720.72095'!D61+'750,75011'!D61+'750,75022'!D61+'750,75023'!D61+'750.75075'!D61+'750,75095'!D61+'751,75101'!D61+'752,75212'!D61+'754,75404'!D61+'754,75412'!D61+'754,75414'!D61+'754,75421'!D61+'756,75647'!D61+'757,75702'!D61+'758,75818'!D61+'801,80101'!D61+'801,80104'!D61+'801,80110'!D61+'801,80113'!D61+'801,80114'!D61+'801,80146'!D61+'801,80148'!D61+'801,80195'!D61+'851,85149'!D61+'851,85153'!D61+'851,85154'!D61+'851,85195'!D61+'852,85202'!D61+'852,85212'!D61+'852,85213'!D61+'852,85214'!D61+'852,85215'!D61+'852,85216'!D61+'852,85219'!D61+'852,85295'!D61+'853,85329'!D61+'853,85333'!D61+'854,85412'!D61+'900.90001'!D61+'900,90002'!D61+'900,90003'!D61+'900,90004'!D61+'900,90015'!D61+'900,90017'!D61+'900,90019'!D61+'921,92109'!D61+'921,92116'!D61+'921,92120'!D61+'921,92195'!D61+'926,92601'!D61+'926,92605'!D61+'926,92695'!D61</f>
        <v>13083365</v>
      </c>
      <c r="E61" s="330">
        <f>'010.01008'!E61+'010.01009'!E61+'010.01010'!E61+'010.01030'!E61+'010.01095'!E61+'020.02095'!E61+'400.40002'!E61+'600.60004'!E61+'600.60013'!E61+'600.60014'!E61+'600.60016'!E61+'630.63095'!E61+'700.70005'!E61+'710,71004'!E61+'710,71013'!E61+'720.72095'!E61+'750,75011'!E61+'750,75022'!E61+'750,75023'!E61+'750.75075'!E61+'750,75095'!E61+'751,75101'!E61+'752,75212'!E61+'754,75404'!E61+'754,75412'!E61+'754,75414'!E61+'754,75421'!E61+'756,75647'!E61+'757,75702'!E61+'758,75818'!E61+'801,80101'!E61+'801,80104'!E61+'801,80110'!E61+'801,80113'!E61+'801,80114'!E61+'801,80146'!E61+'801,80148'!E61+'801,80195'!E61+'851,85149'!E61+'851,85153'!E61+'851,85154'!E61+'851,85195'!E61+'852,85202'!E61+'852,85212'!E61+'852,85213'!E61+'852,85214'!E61+'852,85215'!E61+'852,85216'!E61+'852,85219'!E61+'852,85295'!E61+'853,85329'!E61+'853,85333'!E61+'854,85412'!E61+'900.90001'!E61+'900,90002'!E61+'900,90003'!E61+'900,90004'!E61+'900,90015'!E61+'900,90017'!E61+'900,90019'!E61+'921,92109'!E61+'921,92116'!E61+'921,92120'!E61+'921,92195'!E61+'926,92601'!E61+'926,92605'!E61+'926,92695'!E61</f>
        <v>0</v>
      </c>
      <c r="F61" s="42">
        <f>'010.01008'!F61+'010.01009'!F61+'010.01010'!F61+'010.01030'!F61+'010.01095'!F61+'020.02095'!F61+'400.40002'!F61+'600.60004'!F61+'600.60013'!F61+'600.60014'!F61+'600.60016'!F61+'630.63095'!F61+'700.70005'!F61+'710,71004'!F61+'710,71013'!F61+'720.72095'!F61+'750,75011'!F61+'750,75022'!F61+'750,75023'!F61+'750.75075'!F61+'750,75095'!F61+'751,75101'!F61+'754,75404'!F61+'754,75412'!F61+'754,75414'!F61+'754,75421'!F61+'756,75647'!F61+'757,75702'!F61+'758,75818'!F61+'801,80101'!F61+'801,80104'!F61+'801,80110'!F61+'801,80113'!F61+'801,80114'!F61+'801,80146'!F61+'801,80148'!F61+'801,80195'!F61+'851,85149'!F61+'851,85153'!F61+'851,85154'!F61+'851,85195'!F61+'852,85202'!F61+'852,85212'!F61+'852,85213'!F61+'852,85214'!F61+'852,85215'!F61+'852,85216'!F61+'852,85219'!F61+'852,85295'!F73+'853,85329'!F61+'853,85333'!F61+'854,85412'!F61+'900.90001'!F61+'900,90002'!F61+'900,90003'!F61+'900,90004'!F61+'900,90015'!F61+'900,90017'!F61+'921,92109'!F61+'921,92116'!F61+'921,92120'!F61+'921,92195'!F61+'926,92601'!F61+'926,92605'!F61+'926,92695'!F61</f>
        <v>1172600</v>
      </c>
      <c r="G61" s="42">
        <f>'010.01008'!G61+'010.01009'!G61+'010.01010'!G61+'010.01030'!G61+'010.01095'!G61+'020.02095'!G61+'400.40002'!G61+'600.60004'!G61+'600.60013'!G61+'600.60014'!G61+'600.60016'!G61+'630.63095'!G61+'700.70005'!G61+'710,71004'!G61+'710,71013'!G61+'720.72095'!G61+'750,75011'!G61+'750,75022'!G61+'750,75023'!G61+'750.75075'!G61+'750,75095'!G61+'751,75101'!G61+'754,75404'!G61+'754,75412'!G61+'754,75414'!G61+'754,75421'!G61+'756,75647'!G61+'757,75702'!G61+'758,75818'!G61+'801,80101'!G61+'801,80104'!G61+'801,80110'!G61+'801,80113'!G61+'801,80114'!G61+'801,80146'!G61+'801,80148'!G61+'801,80195'!G61+'851,85149'!G61+'851,85153'!G61+'851,85154'!G61+'851,85195'!G61+'852,85202'!G61+'852,85212'!G61+'852,85213'!G61+'852,85214'!G61+'852,85215'!G61+'852,85216'!G61+'852,85219'!G61+'852,85295'!G73+'853,85329'!G61+'853,85333'!G61+'854,85412'!G61+'900.90001'!G61+'900,90002'!G61+'900,90003'!G61+'900,90004'!G61+'900,90015'!G61+'900,90017'!G61+'921,92109'!G61+'921,92116'!G61+'921,92120'!G61+'921,92195'!G61+'926,92601'!G61+'926,92605'!G61+'926,92695'!G61</f>
        <v>0</v>
      </c>
    </row>
    <row r="62" spans="1:7" s="36" customFormat="1" ht="12.75" customHeight="1">
      <c r="A62" s="46" t="s">
        <v>30</v>
      </c>
      <c r="B62" s="49">
        <v>6058</v>
      </c>
      <c r="C62" s="50" t="s">
        <v>283</v>
      </c>
      <c r="D62" s="330">
        <f>'010.01008'!D62+'010.01009'!D62+'010.01010'!D62+'010.01030'!D62+'010.01095'!D62+'020.02095'!D62+'400.40002'!D62+'600.60004'!D62+'600.60013'!D62+'600.60014'!D62+'600.60016'!D62+'630.63095'!D62+'700.70005'!D62+'710,71004'!D62+'710,71013'!D62+'720.72095'!D62+'750,75011'!D62+'750,75022'!D62+'750,75023'!D62+'750.75075'!D62+'750,75095'!D62+'751,75101'!D62+'752,75212'!D62+'754,75404'!D62+'754,75412'!D62+'754,75414'!D62+'754,75421'!D62+'756,75647'!D62+'757,75702'!D62+'758,75818'!D62+'801,80101'!D62+'801,80104'!D62+'801,80110'!D62+'801,80113'!D62+'801,80114'!D62+'801,80146'!D62+'801,80148'!D62+'801,80195'!D62+'851,85149'!D62+'851,85153'!D62+'851,85154'!D62+'851,85195'!D62+'852,85202'!D62+'852,85212'!D62+'852,85213'!D62+'852,85214'!D62+'852,85215'!D62+'852,85216'!D62+'852,85219'!D62+'852,85295'!D62+'853,85329'!D62+'853,85333'!D62+'854,85412'!D62+'900.90001'!D62+'900,90002'!D62+'900,90003'!D62+'900,90004'!D62+'900,90015'!D62+'900,90017'!D62+'900,90019'!D62+'921,92109'!D62+'921,92116'!D62+'921,92120'!D62+'921,92195'!D62+'926,92601'!D62+'926,92605'!D62+'926,92695'!D62</f>
        <v>1500</v>
      </c>
      <c r="E62" s="330">
        <f>'010.01008'!E62+'010.01009'!E62+'010.01010'!E62+'010.01030'!E62+'010.01095'!E62+'020.02095'!E62+'400.40002'!E62+'600.60004'!E62+'600.60013'!E62+'600.60014'!E62+'600.60016'!E62+'630.63095'!E62+'700.70005'!E62+'710,71004'!E62+'710,71013'!E62+'720.72095'!E62+'750,75011'!E62+'750,75022'!E62+'750,75023'!E62+'750.75075'!E62+'750,75095'!E62+'751,75101'!E62+'752,75212'!E62+'754,75404'!E62+'754,75412'!E62+'754,75414'!E62+'754,75421'!E62+'756,75647'!E62+'757,75702'!E62+'758,75818'!E62+'801,80101'!E62+'801,80104'!E62+'801,80110'!E62+'801,80113'!E62+'801,80114'!E62+'801,80146'!E62+'801,80148'!E62+'801,80195'!E62+'851,85149'!E62+'851,85153'!E62+'851,85154'!E62+'851,85195'!E62+'852,85202'!E62+'852,85212'!E62+'852,85213'!E62+'852,85214'!E62+'852,85215'!E62+'852,85216'!E62+'852,85219'!E62+'852,85295'!E62+'853,85329'!E62+'853,85333'!E62+'854,85412'!E62+'900.90001'!E62+'900,90002'!E62+'900,90003'!E62+'900,90004'!E62+'900,90015'!E62+'900,90017'!E62+'900,90019'!E62+'921,92109'!E62+'921,92116'!E62+'921,92120'!E62+'921,92195'!E62+'926,92601'!E62+'926,92605'!E62+'926,92695'!E62</f>
        <v>0</v>
      </c>
      <c r="F62" s="42">
        <f>'010.01008'!F62+'010.01009'!F62+'010.01010'!F62+'010.01030'!F62+'010.01095'!F62+'020.02095'!F62+'400.40002'!F62+'600.60004'!F62+'600.60013'!F62+'600.60014'!F62+'600.60016'!F62+'630.63095'!F62+'700.70005'!F62+'710,71004'!F62+'710,71013'!F62+'720.72095'!F62+'750,75011'!F62+'750,75022'!F62+'750,75023'!F62+'750.75075'!F62+'750,75095'!F62+'751,75101'!F62+'754,75404'!F62+'754,75412'!F62+'754,75414'!F62+'754,75421'!F62+'756,75647'!F62+'757,75702'!F62+'758,75818'!F62+'801,80101'!F62+'801,80104'!F62+'801,80110'!F62+'801,80113'!F62+'801,80114'!F62+'801,80146'!F62+'801,80148'!F62+'801,80195'!F62+'851,85149'!F62+'851,85153'!F62+'851,85154'!F62+'851,85195'!F62+'852,85202'!F62+'852,85212'!F62+'852,85213'!F62+'852,85214'!F62+'852,85215'!F62+'852,85216'!F62+'852,85219'!F62+'852,85295'!F74+'853,85329'!F62+'853,85333'!F62+'854,85412'!F62+'900.90001'!F62+'900,90002'!F62+'900,90003'!F62+'900,90004'!F62+'900,90015'!F62+'900,90017'!F62+'921,92109'!F62+'921,92116'!F62+'921,92120'!F62+'921,92195'!F62+'926,92601'!F62+'926,92605'!F62+'926,92695'!F62</f>
        <v>5998106</v>
      </c>
      <c r="G62" s="42">
        <f>'010.01008'!G62+'010.01009'!G62+'010.01010'!G62+'010.01030'!G62+'010.01095'!G62+'020.02095'!G62+'400.40002'!G62+'600.60004'!G62+'600.60013'!G62+'600.60014'!G62+'600.60016'!G62+'630.63095'!G62+'700.70005'!G62+'710,71004'!G62+'710,71013'!G62+'720.72095'!G62+'750,75011'!G62+'750,75022'!G62+'750,75023'!G62+'750.75075'!G62+'750,75095'!G62+'751,75101'!G62+'754,75404'!G62+'754,75412'!G62+'754,75414'!G62+'754,75421'!G62+'756,75647'!G62+'757,75702'!G62+'758,75818'!G62+'801,80101'!G62+'801,80104'!G62+'801,80110'!G62+'801,80113'!G62+'801,80114'!G62+'801,80146'!G62+'801,80148'!G62+'801,80195'!G62+'851,85149'!G62+'851,85153'!G62+'851,85154'!G62+'851,85195'!G62+'852,85202'!G62+'852,85212'!G62+'852,85213'!G62+'852,85214'!G62+'852,85215'!G62+'852,85216'!G62+'852,85219'!G62+'852,85295'!G74+'853,85329'!G62+'853,85333'!G62+'854,85412'!G62+'900.90001'!G62+'900,90002'!G62+'900,90003'!G62+'900,90004'!G62+'900,90015'!G62+'900,90017'!G62+'921,92109'!G62+'921,92116'!G62+'921,92120'!G62+'921,92195'!G62+'926,92601'!G62+'926,92605'!G62+'926,92695'!G62</f>
        <v>0</v>
      </c>
    </row>
    <row r="63" spans="1:7" s="36" customFormat="1" ht="12.75" customHeight="1">
      <c r="A63" s="46" t="s">
        <v>30</v>
      </c>
      <c r="B63" s="49">
        <v>6059</v>
      </c>
      <c r="C63" s="50" t="s">
        <v>28</v>
      </c>
      <c r="D63" s="330">
        <f>'010.01008'!D63+'010.01009'!D63+'010.01010'!D63+'010.01030'!D63+'010.01095'!D63+'020.02095'!D63+'400.40002'!D63+'600.60004'!D63+'600.60013'!D63+'600.60014'!D63+'600.60016'!D63+'630.63095'!D63+'700.70005'!D63+'710,71004'!D63+'710,71013'!D63+'720.72095'!D63+'750,75011'!D63+'750,75022'!D63+'750,75023'!D63+'750.75075'!D63+'750,75095'!D63+'751,75101'!D63+'752,75212'!D63+'754,75404'!D63+'754,75412'!D63+'754,75414'!D63+'754,75421'!D63+'756,75647'!D63+'757,75702'!D63+'758,75818'!D63+'801,80101'!D63+'801,80104'!D63+'801,80110'!D63+'801,80113'!D63+'801,80114'!D63+'801,80146'!D63+'801,80148'!D63+'801,80195'!D63+'851,85149'!D63+'851,85153'!D63+'851,85154'!D63+'851,85195'!D63+'852,85202'!D63+'852,85212'!D63+'852,85213'!D63+'852,85214'!D63+'852,85215'!D63+'852,85216'!D63+'852,85219'!D63+'852,85295'!D63+'853,85329'!D63+'853,85333'!D63+'854,85412'!D63+'900.90001'!D63+'900,90002'!D63+'900,90003'!D63+'900,90004'!D63+'900,90015'!D63+'900,90017'!D63+'900,90019'!D63+'921,92109'!D63+'921,92116'!D63+'921,92120'!D63+'921,92195'!D63+'926,92601'!D63+'926,92605'!D63+'926,92695'!D63</f>
        <v>0</v>
      </c>
      <c r="E63" s="330">
        <f>'010.01008'!E63+'010.01009'!E63+'010.01010'!E63+'010.01030'!E63+'010.01095'!E63+'020.02095'!E63+'400.40002'!E63+'600.60004'!E63+'600.60013'!E63+'600.60014'!E63+'600.60016'!E63+'630.63095'!E63+'700.70005'!E63+'710,71004'!E63+'710,71013'!E63+'720.72095'!E63+'750,75011'!E63+'750,75022'!E63+'750,75023'!E63+'750.75075'!E63+'750,75095'!E63+'751,75101'!E63+'752,75212'!E63+'754,75404'!E63+'754,75412'!E63+'754,75414'!E63+'754,75421'!E63+'756,75647'!E63+'757,75702'!E63+'758,75818'!E63+'801,80101'!E63+'801,80104'!E63+'801,80110'!E63+'801,80113'!E63+'801,80114'!E63+'801,80146'!E63+'801,80148'!E63+'801,80195'!E63+'851,85149'!E63+'851,85153'!E63+'851,85154'!E63+'851,85195'!E63+'852,85202'!E63+'852,85212'!E63+'852,85213'!E63+'852,85214'!E63+'852,85215'!E63+'852,85216'!E63+'852,85219'!E63+'852,85295'!E63+'853,85329'!E63+'853,85333'!E63+'854,85412'!E63+'900.90001'!E63+'900,90002'!E63+'900,90003'!E63+'900,90004'!E63+'900,90015'!E63+'900,90017'!E63+'900,90019'!E63+'921,92109'!E63+'921,92116'!E63+'921,92120'!E63+'921,92195'!E63+'926,92601'!E63+'926,92605'!E63+'926,92695'!E63</f>
        <v>0</v>
      </c>
      <c r="F63" s="42">
        <f>'010.01008'!F63+'010.01009'!F63+'010.01010'!F63+'010.01030'!F63+'010.01095'!F63+'020.02095'!F63+'400.40002'!F63+'600.60004'!F63+'600.60013'!F63+'600.60014'!F63+'600.60016'!F63+'630.63095'!F63+'700.70005'!F63+'710,71004'!F63+'710,71013'!F63+'720.72095'!F63+'750,75011'!F63+'750,75022'!F63+'750,75023'!F63+'750.75075'!F63+'750,75095'!F63+'751,75101'!F63+'754,75404'!F63+'754,75412'!F63+'754,75414'!F63+'754,75421'!F63+'756,75647'!F63+'757,75702'!F63+'758,75818'!F63+'801,80101'!F63+'801,80104'!F63+'801,80110'!F63+'801,80113'!F63+'801,80114'!F63+'801,80146'!F63+'801,80148'!F63+'801,80195'!F63+'851,85149'!F63+'851,85153'!F63+'851,85154'!F63+'851,85195'!F63+'852,85202'!F63+'852,85212'!F63+'852,85213'!F63+'852,85214'!F63+'852,85215'!F63+'852,85216'!F63+'852,85219'!F63+'852,85295'!F75+'853,85329'!F63+'853,85333'!F63+'854,85412'!F63+'900.90001'!F63+'900,90002'!F63+'900,90003'!F63+'900,90004'!F63+'900,90015'!F63+'900,90017'!F63+'921,92109'!F63+'921,92116'!F63+'921,92120'!F63+'921,92195'!F63+'926,92601'!F63+'926,92605'!F63+'926,92695'!F63</f>
        <v>1563705</v>
      </c>
      <c r="G63" s="42">
        <f>'010.01008'!G63+'010.01009'!G63+'010.01010'!G63+'010.01030'!G63+'010.01095'!G63+'020.02095'!G63+'400.40002'!G63+'600.60004'!G63+'600.60013'!G63+'600.60014'!G63+'600.60016'!G63+'630.63095'!G63+'700.70005'!G63+'710,71004'!G63+'710,71013'!G63+'720.72095'!G63+'750,75011'!G63+'750,75022'!G63+'750,75023'!G63+'750.75075'!G63+'750,75095'!G63+'751,75101'!G63+'754,75404'!G63+'754,75412'!G63+'754,75414'!G63+'754,75421'!G63+'756,75647'!G63+'757,75702'!G63+'758,75818'!G63+'801,80101'!G63+'801,80104'!G63+'801,80110'!G63+'801,80113'!G63+'801,80114'!G63+'801,80146'!G63+'801,80148'!G63+'801,80195'!G63+'851,85149'!G63+'851,85153'!G63+'851,85154'!G63+'851,85195'!G63+'852,85202'!G63+'852,85212'!G63+'852,85213'!G63+'852,85214'!G63+'852,85215'!G63+'852,85216'!G63+'852,85219'!G63+'852,85295'!G75+'853,85329'!G63+'853,85333'!G63+'854,85412'!G63+'900.90001'!G63+'900,90002'!G63+'900,90003'!G63+'900,90004'!G63+'900,90015'!G63+'900,90017'!G63+'921,92109'!G63+'921,92116'!G63+'921,92120'!G63+'921,92195'!G63+'926,92601'!G63+'926,92605'!G63+'926,92695'!G63</f>
        <v>0</v>
      </c>
    </row>
    <row r="64" spans="1:7" s="45" customFormat="1" ht="12.75" customHeight="1">
      <c r="A64" s="46" t="s">
        <v>30</v>
      </c>
      <c r="B64" s="49">
        <v>6060</v>
      </c>
      <c r="C64" s="50" t="s">
        <v>29</v>
      </c>
      <c r="D64" s="330">
        <f>'010.01008'!D64+'010.01009'!D64+'010.01010'!D64+'010.01030'!D64+'010.01095'!D64+'020.02095'!D64+'400.40002'!D64+'600.60004'!D64+'600.60013'!D64+'600.60014'!D64+'600.60016'!D64+'630.63095'!D64+'700.70005'!D64+'710,71004'!D64+'710,71013'!D64+'720.72095'!D64+'750,75011'!D64+'750,75022'!D64+'750,75023'!D64+'750.75075'!D64+'750,75095'!D64+'751,75101'!D64+'752,75212'!D64+'754,75404'!D64+'754,75412'!D64+'754,75414'!D64+'754,75421'!D64+'756,75647'!D64+'757,75702'!D64+'758,75818'!D64+'801,80101'!D64+'801,80104'!D64+'801,80110'!D64+'801,80113'!D64+'801,80114'!D64+'801,80146'!D64+'801,80148'!D64+'801,80195'!D64+'851,85149'!D64+'851,85153'!D64+'851,85154'!D64+'851,85195'!D64+'852,85202'!D64+'852,85212'!D64+'852,85213'!D64+'852,85214'!D64+'852,85215'!D64+'852,85216'!D64+'852,85219'!D64+'852,85295'!D64+'853,85329'!D64+'853,85333'!D64+'854,85412'!D64+'900.90001'!D64+'900,90002'!D64+'900,90003'!D64+'900,90004'!D64+'900,90015'!D64+'900,90017'!D64+'900,90019'!D64+'921,92109'!D64+'921,92116'!D64+'921,92120'!D64+'921,92195'!D64+'926,92601'!D64+'926,92605'!D64+'926,92695'!D64</f>
        <v>62000</v>
      </c>
      <c r="E64" s="330">
        <f>'010.01008'!E64+'010.01009'!E64+'010.01010'!E64+'010.01030'!E64+'010.01095'!E64+'020.02095'!E64+'400.40002'!E64+'600.60004'!E64+'600.60013'!E64+'600.60014'!E64+'600.60016'!E64+'630.63095'!E64+'700.70005'!E64+'710,71004'!E64+'710,71013'!E64+'720.72095'!E64+'750,75011'!E64+'750,75022'!E64+'750,75023'!E64+'750.75075'!E64+'750,75095'!E64+'751,75101'!E64+'752,75212'!E64+'754,75404'!E64+'754,75412'!E64+'754,75414'!E64+'754,75421'!E64+'756,75647'!E64+'757,75702'!E64+'758,75818'!E64+'801,80101'!E64+'801,80104'!E64+'801,80110'!E64+'801,80113'!E64+'801,80114'!E64+'801,80146'!E64+'801,80148'!E64+'801,80195'!E64+'851,85149'!E64+'851,85153'!E64+'851,85154'!E64+'851,85195'!E64+'852,85202'!E64+'852,85212'!E64+'852,85213'!E64+'852,85214'!E64+'852,85215'!E64+'852,85216'!E64+'852,85219'!E64+'852,85295'!E64+'853,85329'!E64+'853,85333'!E64+'854,85412'!E64+'900.90001'!E64+'900,90002'!E64+'900,90003'!E64+'900,90004'!E64+'900,90015'!E64+'900,90017'!E64+'900,90019'!E64+'921,92109'!E64+'921,92116'!E64+'921,92120'!E64+'921,92195'!E64+'926,92601'!E64+'926,92605'!E64+'926,92695'!E64</f>
        <v>0</v>
      </c>
      <c r="F64" s="42">
        <f>'010.01008'!F64+'010.01009'!F64+'010.01010'!F64+'010.01030'!F64+'010.01095'!F64+'020.02095'!F64+'400.40002'!F64+'600.60004'!F64+'600.60013'!F64+'600.60014'!F64+'600.60016'!F64+'630.63095'!F64+'700.70005'!F64+'710,71004'!F64+'710,71013'!F64+'720.72095'!F64+'750,75011'!F64+'750,75022'!F64+'750,75023'!F64+'750.75075'!F64+'750,75095'!F64+'751,75101'!F64+'754,75404'!F64+'754,75412'!F64+'754,75414'!F64+'754,75421'!F64+'756,75647'!F64+'757,75702'!F64+'758,75818'!F64+'801,80101'!F64+'801,80104'!F64+'801,80110'!F64+'801,80113'!F64+'801,80114'!F64+'801,80146'!F64+'801,80148'!F64+'801,80195'!F64+'851,85149'!F64+'851,85153'!F64+'851,85154'!F64+'851,85195'!F64+'852,85202'!F64+'852,85212'!F64+'852,85213'!F64+'852,85214'!F64+'852,85215'!F64+'852,85216'!F64+'852,85219'!F64+'852,85295'!F76+'853,85329'!F64+'853,85333'!F64+'854,85412'!F64+'900.90001'!F64+'900,90002'!F64+'900,90003'!F64+'900,90004'!F64+'900,90015'!F64+'900,90017'!F64+'921,92109'!F64+'921,92116'!F64+'921,92120'!F64+'921,92195'!F64+'926,92601'!F64+'926,92605'!F64+'926,92695'!F64</f>
        <v>2535973</v>
      </c>
      <c r="G64" s="42">
        <f>'010.01008'!G64+'010.01009'!G64+'010.01010'!G64+'010.01030'!G64+'010.01095'!G64+'020.02095'!G64+'400.40002'!G64+'600.60004'!G64+'600.60013'!G64+'600.60014'!G64+'600.60016'!G64+'630.63095'!G64+'700.70005'!G64+'710,71004'!G64+'710,71013'!G64+'720.72095'!G64+'750,75011'!G64+'750,75022'!G64+'750,75023'!G64+'750.75075'!G64+'750,75095'!G64+'751,75101'!G64+'754,75404'!G64+'754,75412'!G64+'754,75414'!G64+'754,75421'!G64+'756,75647'!G64+'757,75702'!G64+'758,75818'!G64+'801,80101'!G64+'801,80104'!G64+'801,80110'!G64+'801,80113'!G64+'801,80114'!G64+'801,80146'!G64+'801,80148'!G64+'801,80195'!G64+'851,85149'!G64+'851,85153'!G64+'851,85154'!G64+'851,85195'!G64+'852,85202'!G64+'852,85212'!G64+'852,85213'!G64+'852,85214'!G64+'852,85215'!G64+'852,85216'!G64+'852,85219'!G64+'852,85295'!G76+'853,85329'!G64+'853,85333'!G64+'854,85412'!G64+'900.90001'!G64+'900,90002'!G64+'900,90003'!G64+'900,90004'!G64+'900,90015'!G64+'900,90017'!G64+'921,92109'!G64+'921,92116'!G64+'921,92120'!G64+'921,92195'!G64+'926,92601'!G64+'926,92605'!G64+'926,92695'!G64</f>
        <v>0</v>
      </c>
    </row>
    <row r="65" spans="1:7" s="45" customFormat="1" ht="12.75" customHeight="1">
      <c r="A65" s="46" t="s">
        <v>30</v>
      </c>
      <c r="B65" s="49">
        <v>6130</v>
      </c>
      <c r="C65" s="50" t="s">
        <v>284</v>
      </c>
      <c r="D65" s="330">
        <f>'010.01008'!D65+'010.01009'!D65+'010.01010'!D65+'010.01030'!D65+'010.01095'!D65+'020.02095'!D65+'400.40002'!D65+'600.60004'!D65+'600.60013'!D65+'600.60014'!D65+'600.60016'!D65+'630.63095'!D65+'700.70005'!D65+'710,71004'!D65+'710,71013'!D65+'720.72095'!D65+'750,75011'!D65+'750,75022'!D65+'750,75023'!D65+'750.75075'!D65+'750,75095'!D65+'751,75101'!D65+'752,75212'!D65+'754,75404'!D65+'754,75412'!D65+'754,75414'!D65+'754,75421'!D65+'756,75647'!D65+'757,75702'!D65+'758,75818'!D65+'801,80101'!D65+'801,80104'!D65+'801,80110'!D65+'801,80113'!D65+'801,80114'!D65+'801,80146'!D65+'801,80148'!D65+'801,80195'!D65+'851,85149'!D65+'851,85153'!D65+'851,85154'!D65+'851,85195'!D65+'852,85202'!D65+'852,85212'!D65+'852,85213'!D65+'852,85214'!D65+'852,85215'!D65+'852,85216'!D65+'852,85219'!D65+'852,85295'!D65+'853,85329'!D65+'853,85333'!D65+'854,85412'!D65+'900.90001'!D65+'900,90002'!D65+'900,90003'!D65+'900,90004'!D65+'900,90015'!D65+'900,90017'!D65+'900,90019'!D65+'921,92109'!D65+'921,92116'!D65+'921,92120'!D65+'921,92195'!D65+'926,92601'!D65+'926,92605'!D65+'926,92695'!D65</f>
        <v>0</v>
      </c>
      <c r="E65" s="330">
        <f>'010.01008'!E65+'010.01009'!E65+'010.01010'!E65+'010.01030'!E65+'010.01095'!E65+'020.02095'!E65+'400.40002'!E65+'600.60004'!E65+'600.60013'!E65+'600.60014'!E65+'600.60016'!E65+'630.63095'!E65+'700.70005'!E65+'710,71004'!E65+'710,71013'!E65+'720.72095'!E65+'750,75011'!E65+'750,75022'!E65+'750,75023'!E65+'750.75075'!E65+'750,75095'!E65+'751,75101'!E65+'752,75212'!E65+'754,75404'!E65+'754,75412'!E65+'754,75414'!E65+'754,75421'!E65+'756,75647'!E65+'757,75702'!E65+'758,75818'!E65+'801,80101'!E65+'801,80104'!E65+'801,80110'!E65+'801,80113'!E65+'801,80114'!E65+'801,80146'!E65+'801,80148'!E65+'801,80195'!E65+'851,85149'!E65+'851,85153'!E65+'851,85154'!E65+'851,85195'!E65+'852,85202'!E65+'852,85212'!E65+'852,85213'!E65+'852,85214'!E65+'852,85215'!E65+'852,85216'!E65+'852,85219'!E65+'852,85295'!E65+'853,85329'!E65+'853,85333'!E65+'854,85412'!E65+'900.90001'!E65+'900,90002'!E65+'900,90003'!E65+'900,90004'!E65+'900,90015'!E65+'900,90017'!E65+'900,90019'!E65+'921,92109'!E65+'921,92116'!E65+'921,92120'!E65+'921,92195'!E65+'926,92601'!E65+'926,92605'!E65+'926,92695'!E65</f>
        <v>0</v>
      </c>
      <c r="F65" s="42">
        <f>'010.01008'!F65+'010.01009'!F65+'010.01010'!F65+'010.01030'!F65+'010.01095'!F65+'020.02095'!F65+'400.40002'!F65+'600.60004'!F65+'600.60013'!F65+'600.60014'!F65+'600.60016'!F65+'630.63095'!F65+'700.70005'!F65+'710,71004'!F65+'710,71013'!F65+'720.72095'!F65+'750,75011'!F65+'750,75022'!F65+'750,75023'!F65+'750.75075'!F65+'750,75095'!F65+'751,75101'!F65+'754,75404'!F65+'754,75412'!F65+'754,75414'!F65+'754,75421'!F65+'756,75647'!F65+'757,75702'!F65+'758,75818'!F65+'801,80101'!F65+'801,80104'!F65+'801,80110'!F65+'801,80113'!F65+'801,80114'!F65+'801,80146'!F65+'801,80148'!F65+'801,80195'!F65+'851,85149'!F65+'851,85153'!F65+'851,85154'!F65+'851,85195'!F65+'852,85202'!F65+'852,85212'!F65+'852,85213'!F65+'852,85214'!F65+'852,85215'!F65+'852,85216'!F65+'852,85219'!F65+'852,85295'!F77+'853,85329'!F65+'853,85333'!F65+'854,85412'!F65+'900.90001'!F65+'900,90002'!F65+'900,90003'!F65+'900,90004'!F65+'900,90015'!F65+'900,90017'!F65+'921,92109'!F65+'921,92116'!F65+'921,92120'!F65+'921,92195'!F65+'926,92601'!F65+'926,92605'!F65+'926,92695'!F65</f>
        <v>0</v>
      </c>
      <c r="G65" s="42">
        <f>'010.01008'!G65+'010.01009'!G65+'010.01010'!G65+'010.01030'!G65+'010.01095'!G65+'020.02095'!G65+'400.40002'!G65+'600.60004'!G65+'600.60013'!G65+'600.60014'!G65+'600.60016'!G65+'630.63095'!G65+'700.70005'!G65+'710,71004'!G65+'710,71013'!G65+'720.72095'!G65+'750,75011'!G65+'750,75022'!G65+'750,75023'!G65+'750.75075'!G65+'750,75095'!G65+'751,75101'!G65+'754,75404'!G65+'754,75412'!G65+'754,75414'!G65+'754,75421'!G65+'756,75647'!G65+'757,75702'!G65+'758,75818'!G65+'801,80101'!G65+'801,80104'!G65+'801,80110'!G65+'801,80113'!G65+'801,80114'!G65+'801,80146'!G65+'801,80148'!G65+'801,80195'!G65+'851,85149'!G65+'851,85153'!G65+'851,85154'!G65+'851,85195'!G65+'852,85202'!G65+'852,85212'!G65+'852,85213'!G65+'852,85214'!G65+'852,85215'!G65+'852,85216'!G65+'852,85219'!G65+'852,85295'!G77+'853,85329'!G65+'853,85333'!G65+'854,85412'!G65+'900.90001'!G65+'900,90002'!G65+'900,90003'!G65+'900,90004'!G65+'900,90015'!G65+'900,90017'!G65+'921,92109'!G65+'921,92116'!G65+'921,92120'!G65+'921,92195'!G65+'926,92601'!G65+'926,92605'!G65+'926,92695'!G65</f>
        <v>0</v>
      </c>
    </row>
    <row r="66" spans="1:7" s="45" customFormat="1" ht="37.5" customHeight="1">
      <c r="A66" s="39" t="s">
        <v>30</v>
      </c>
      <c r="B66" s="40">
        <v>6210</v>
      </c>
      <c r="C66" s="41" t="s">
        <v>331</v>
      </c>
      <c r="D66" s="330">
        <f>'010.01008'!D66+'010.01009'!D66+'010.01010'!D66+'010.01030'!D66+'010.01095'!D66+'020.02095'!D66+'400.40002'!D66+'600.60004'!D66+'600.60013'!D66+'600.60014'!D66+'600.60016'!D66+'630.63095'!D66+'700.70005'!D66+'710,71004'!D66+'710,71013'!D66+'720.72095'!D66+'750,75011'!D66+'750,75022'!D66+'750,75023'!D66+'750.75075'!D66+'750,75095'!D66+'751,75101'!D66+'752,75212'!D66+'754,75404'!D66+'754,75412'!D66+'754,75414'!D66+'754,75421'!D66+'756,75647'!D66+'757,75702'!D66+'758,75818'!D66+'801,80101'!D66+'801,80104'!D66+'801,80110'!D66+'801,80113'!D66+'801,80114'!D66+'801,80146'!D66+'801,80148'!D66+'801,80195'!D66+'851,85149'!D66+'851,85153'!D66+'851,85154'!D66+'851,85195'!D66+'852,85202'!D66+'852,85212'!D66+'852,85213'!D66+'852,85214'!D66+'852,85215'!D66+'852,85216'!D66+'852,85219'!D66+'852,85295'!D66+'853,85329'!D66+'853,85333'!D66+'854,85412'!D66+'900.90001'!D66+'900,90002'!D66+'900,90003'!D66+'900,90004'!D66+'900,90015'!D66+'900,90017'!D66+'900,90019'!D66+'921,92109'!D66+'921,92116'!D66+'921,92120'!D66+'921,92195'!D66+'926,92601'!D66+'926,92605'!D66+'926,92695'!D66</f>
        <v>0</v>
      </c>
      <c r="E66" s="330">
        <f>'010.01008'!E66+'010.01009'!E66+'010.01010'!E66+'010.01030'!E66+'010.01095'!E66+'020.02095'!E66+'400.40002'!E66+'600.60004'!E66+'600.60013'!E66+'600.60014'!E66+'600.60016'!E66+'630.63095'!E66+'700.70005'!E66+'710,71004'!E66+'710,71013'!E66+'720.72095'!E66+'750,75011'!E66+'750,75022'!E66+'750,75023'!E66+'750.75075'!E66+'750,75095'!E66+'751,75101'!E66+'752,75212'!E66+'754,75404'!E66+'754,75412'!E66+'754,75414'!E66+'754,75421'!E66+'756,75647'!E66+'757,75702'!E66+'758,75818'!E66+'801,80101'!E66+'801,80104'!E66+'801,80110'!E66+'801,80113'!E66+'801,80114'!E66+'801,80146'!E66+'801,80148'!E66+'801,80195'!E66+'851,85149'!E66+'851,85153'!E66+'851,85154'!E66+'851,85195'!E66+'852,85202'!E66+'852,85212'!E66+'852,85213'!E66+'852,85214'!E66+'852,85215'!E66+'852,85216'!E66+'852,85219'!E66+'852,85295'!E66+'853,85329'!E66+'853,85333'!E66+'854,85412'!E66+'900.90001'!E66+'900,90002'!E66+'900,90003'!E66+'900,90004'!E66+'900,90015'!E66+'900,90017'!E66+'900,90019'!E66+'921,92109'!E66+'921,92116'!E66+'921,92120'!E66+'921,92195'!E66+'926,92601'!E66+'926,92605'!E66+'926,92695'!E66</f>
        <v>0</v>
      </c>
      <c r="F66" s="42">
        <f>'010.01008'!F66+'010.01009'!F66+'010.01010'!F66+'010.01030'!F66+'010.01095'!F66+'020.02095'!F66+'400.40002'!F66+'600.60004'!F66+'600.60013'!F66+'600.60014'!F66+'600.60016'!F66+'630.63095'!F66+'700.70005'!F66+'710,71004'!F66+'710,71013'!F66+'720.72095'!F66+'750,75011'!F66+'750,75022'!F66+'750,75023'!F66+'750.75075'!F66+'750,75095'!F66+'751,75101'!F66+'754,75404'!F66+'754,75412'!F66+'754,75414'!F66+'754,75421'!F66+'756,75647'!F66+'757,75702'!F66+'758,75818'!F66+'801,80101'!F66+'801,80104'!F66+'801,80110'!F66+'801,80113'!F66+'801,80114'!F66+'801,80146'!F66+'801,80148'!F66+'801,80195'!F66+'851,85149'!F66+'851,85153'!F66+'851,85154'!F66+'851,85195'!F66+'852,85202'!F66+'852,85212'!F66+'852,85213'!F66+'852,85214'!F66+'852,85215'!F66+'852,85216'!F66+'852,85219'!F66+'852,85295'!F78+'853,85329'!F66+'853,85333'!F66+'854,85412'!F66+'900.90001'!F66+'900,90002'!F66+'900,90003'!F66+'900,90004'!F66+'900,90015'!F66+'900,90017'!F66+'921,92109'!F66+'921,92116'!F66+'921,92120'!F66+'921,92195'!F66+'926,92601'!F66+'926,92605'!F66+'926,92695'!F66</f>
        <v>50000</v>
      </c>
      <c r="G66" s="42">
        <f>'010.01008'!G66+'010.01009'!G66+'010.01010'!G66+'010.01030'!G66+'010.01095'!G66+'020.02095'!G66+'400.40002'!G66+'600.60004'!G66+'600.60013'!G66+'600.60014'!G66+'600.60016'!G66+'630.63095'!G66+'700.70005'!G66+'710,71004'!G66+'710,71013'!G66+'720.72095'!G66+'750,75011'!G66+'750,75022'!G66+'750,75023'!G66+'750.75075'!G66+'750,75095'!G66+'751,75101'!G66+'754,75404'!G66+'754,75412'!G66+'754,75414'!G66+'754,75421'!G66+'756,75647'!G66+'757,75702'!G66+'758,75818'!G66+'801,80101'!G66+'801,80104'!G66+'801,80110'!G66+'801,80113'!G66+'801,80114'!G66+'801,80146'!G66+'801,80148'!G66+'801,80195'!G66+'851,85149'!G66+'851,85153'!G66+'851,85154'!G66+'851,85195'!G66+'852,85202'!G66+'852,85212'!G66+'852,85213'!G66+'852,85214'!G66+'852,85215'!G66+'852,85216'!G66+'852,85219'!G66+'852,85295'!G78+'853,85329'!G66+'853,85333'!G66+'854,85412'!G66+'900.90001'!G66+'900,90002'!G66+'900,90003'!G66+'900,90004'!G66+'900,90015'!G66+'900,90017'!G66+'921,92109'!G66+'921,92116'!G66+'921,92120'!G66+'921,92195'!G66+'926,92601'!G66+'926,92605'!G66+'926,92695'!G66</f>
        <v>0</v>
      </c>
    </row>
    <row r="67" spans="1:7" s="45" customFormat="1" ht="37.5" customHeight="1">
      <c r="A67" s="39" t="s">
        <v>30</v>
      </c>
      <c r="B67" s="40">
        <v>6230</v>
      </c>
      <c r="C67" s="41" t="s">
        <v>307</v>
      </c>
      <c r="D67" s="330">
        <f>'010.01008'!D67+'010.01009'!D67+'010.01010'!D67+'010.01030'!D67+'010.01095'!D67+'020.02095'!D67+'400.40002'!D67+'600.60004'!D67+'600.60013'!D67+'600.60014'!D67+'600.60016'!D67+'630.63095'!D67+'700.70005'!D67+'710,71004'!D67+'710,71013'!D67+'720.72095'!D67+'750,75011'!D67+'750,75022'!D67+'750,75023'!D67+'750.75075'!D67+'750,75095'!D67+'751,75101'!D67+'752,75212'!D67+'754,75404'!D67+'754,75412'!D67+'754,75414'!D67+'754,75421'!D67+'756,75647'!D67+'757,75702'!D67+'758,75818'!D67+'801,80101'!D67+'801,80104'!D67+'801,80110'!D67+'801,80113'!D67+'801,80114'!D67+'801,80146'!D67+'801,80148'!D67+'801,80195'!D67+'851,85149'!D67+'851,85153'!D67+'851,85154'!D67+'851,85195'!D67+'852,85202'!D67+'852,85212'!D67+'852,85213'!D67+'852,85214'!D67+'852,85215'!D67+'852,85216'!D67+'852,85219'!D67+'852,85295'!D67+'853,85329'!D67+'853,85333'!D67+'854,85412'!D67+'900.90001'!D67+'900,90002'!D67+'900,90003'!D67+'900,90004'!D67+'900,90015'!D67+'900,90017'!D67+'900,90019'!D67+'921,92109'!D67+'921,92116'!D67+'921,92120'!D67+'921,92195'!D67+'926,92601'!D67+'926,92605'!D67+'926,92695'!D67</f>
        <v>600000</v>
      </c>
      <c r="E67" s="330">
        <f>'010.01008'!E67+'010.01009'!E67+'010.01010'!E67+'010.01030'!E67+'010.01095'!E67+'020.02095'!E67+'400.40002'!E67+'600.60004'!E67+'600.60013'!E67+'600.60014'!E67+'600.60016'!E67+'630.63095'!E67+'700.70005'!E67+'710,71004'!E67+'710,71013'!E67+'720.72095'!E67+'750,75011'!E67+'750,75022'!E67+'750,75023'!E67+'750.75075'!E67+'750,75095'!E67+'751,75101'!E67+'752,75212'!E67+'754,75404'!E67+'754,75412'!E67+'754,75414'!E67+'754,75421'!E67+'756,75647'!E67+'757,75702'!E67+'758,75818'!E67+'801,80101'!E67+'801,80104'!E67+'801,80110'!E67+'801,80113'!E67+'801,80114'!E67+'801,80146'!E67+'801,80148'!E67+'801,80195'!E67+'851,85149'!E67+'851,85153'!E67+'851,85154'!E67+'851,85195'!E67+'852,85202'!E67+'852,85212'!E67+'852,85213'!E67+'852,85214'!E67+'852,85215'!E67+'852,85216'!E67+'852,85219'!E67+'852,85295'!E67+'853,85329'!E67+'853,85333'!E67+'854,85412'!E67+'900.90001'!E67+'900,90002'!E67+'900,90003'!E67+'900,90004'!E67+'900,90015'!E67+'900,90017'!E67+'900,90019'!E67+'921,92109'!E67+'921,92116'!E67+'921,92120'!E67+'921,92195'!E67+'926,92601'!E67+'926,92605'!E67+'926,92695'!E67</f>
        <v>0</v>
      </c>
      <c r="F67" s="42">
        <f>'010.01008'!F67+'010.01009'!F67+'010.01010'!F67+'010.01030'!F67+'010.01095'!F67+'020.02095'!F67+'400.40002'!F67+'600.60004'!F67+'600.60013'!F67+'600.60014'!F67+'600.60016'!F67+'630.63095'!F67+'700.70005'!F67+'710,71004'!F67+'710,71013'!F67+'720.72095'!F67+'750,75011'!F67+'750,75022'!F67+'750,75023'!F67+'750.75075'!F67+'750,75095'!F67+'751,75101'!F67+'754,75404'!F67+'754,75412'!F67+'754,75414'!F67+'754,75421'!F67+'756,75647'!F67+'757,75702'!F67+'758,75818'!F67+'801,80101'!F67+'801,80104'!F67+'801,80110'!F67+'801,80113'!F67+'801,80114'!F67+'801,80146'!F67+'801,80148'!F67+'801,80195'!F67+'851,85149'!F67+'851,85153'!F67+'851,85154'!F67+'851,85195'!F67+'852,85202'!F67+'852,85212'!F67+'852,85213'!F67+'852,85214'!F67+'852,85215'!F67+'852,85216'!F67+'852,85219'!F67+'852,85295'!F79+'853,85329'!F67+'853,85333'!F67+'854,85412'!F67+'900.90001'!F67+'900,90002'!F67+'900,90003'!F67+'900,90004'!F67+'900,90015'!F67+'900,90017'!F67+'921,92109'!F67+'921,92116'!F67+'921,92120'!F67+'921,92195'!F67+'926,92601'!F67+'926,92605'!F67+'926,92695'!F67</f>
        <v>115000</v>
      </c>
      <c r="G67" s="42">
        <f>'010.01008'!G67+'010.01009'!G67+'010.01010'!G67+'010.01030'!G67+'010.01095'!G67+'020.02095'!G67+'400.40002'!G67+'600.60004'!G67+'600.60013'!G67+'600.60014'!G67+'600.60016'!G67+'630.63095'!G67+'700.70005'!G67+'710,71004'!G67+'710,71013'!G67+'720.72095'!G67+'750,75011'!G67+'750,75022'!G67+'750,75023'!G67+'750.75075'!G67+'750,75095'!G67+'751,75101'!G67+'754,75404'!G67+'754,75412'!G67+'754,75414'!G67+'754,75421'!G67+'756,75647'!G67+'757,75702'!G67+'758,75818'!G67+'801,80101'!G67+'801,80104'!G67+'801,80110'!G67+'801,80113'!G67+'801,80114'!G67+'801,80146'!G67+'801,80148'!G67+'801,80195'!G67+'851,85149'!G67+'851,85153'!G67+'851,85154'!G67+'851,85195'!G67+'852,85202'!G67+'852,85212'!G67+'852,85213'!G67+'852,85214'!G67+'852,85215'!G67+'852,85216'!G67+'852,85219'!G67+'852,85295'!G79+'853,85329'!G67+'853,85333'!G67+'854,85412'!G67+'900.90001'!G67+'900,90002'!G67+'900,90003'!G67+'900,90004'!G67+'900,90015'!G67+'900,90017'!G67+'921,92109'!G67+'921,92116'!G67+'921,92120'!G67+'921,92195'!G67+'926,92601'!G67+'926,92605'!G67+'926,92695'!G67</f>
        <v>0</v>
      </c>
    </row>
    <row r="68" spans="1:7" s="45" customFormat="1" ht="37.5" customHeight="1">
      <c r="A68" s="39" t="s">
        <v>30</v>
      </c>
      <c r="B68" s="40">
        <v>6300</v>
      </c>
      <c r="C68" s="41" t="s">
        <v>125</v>
      </c>
      <c r="D68" s="330">
        <f>'010.01008'!D68+'010.01009'!D68+'010.01010'!D68+'010.01030'!D68+'010.01095'!D68+'020.02095'!D68+'400.40002'!D68+'600.60004'!D68+'600.60013'!D68+'600.60014'!D68+'600.60016'!D68+'630.63095'!D68+'700.70005'!D68+'710,71004'!D68+'710,71013'!D68+'720.72095'!D68+'750,75011'!D68+'750,75022'!D68+'750,75023'!D68+'750.75075'!D68+'750,75095'!D68+'751,75101'!D68+'752,75212'!D68+'754,75404'!D68+'754,75412'!D68+'754,75414'!D68+'754,75421'!D68+'756,75647'!D68+'757,75702'!D68+'758,75818'!D68+'801,80101'!D68+'801,80104'!D68+'801,80110'!D68+'801,80113'!D68+'801,80114'!D68+'801,80146'!D68+'801,80148'!D68+'801,80195'!D68+'851,85149'!D68+'851,85153'!D68+'851,85154'!D68+'851,85195'!D68+'852,85202'!D68+'852,85212'!D68+'852,85213'!D68+'852,85214'!D68+'852,85215'!D68+'852,85216'!D68+'852,85219'!D68+'852,85295'!D68+'853,85329'!D68+'853,85333'!D68+'854,85412'!D68+'900.90001'!D68+'900,90002'!D68+'900,90003'!D68+'900,90004'!D68+'900,90015'!D68+'900,90017'!D68+'900,90019'!D68+'921,92109'!D68+'921,92116'!D68+'921,92120'!D68+'921,92195'!D68+'926,92601'!D68+'926,92605'!D68+'926,92695'!D68</f>
        <v>0</v>
      </c>
      <c r="E68" s="330">
        <f>'010.01008'!E68+'010.01009'!E68+'010.01010'!E68+'010.01030'!E68+'010.01095'!E68+'020.02095'!E68+'400.40002'!E68+'600.60004'!E68+'600.60013'!E68+'600.60014'!E68+'600.60016'!E68+'630.63095'!E68+'700.70005'!E68+'710,71004'!E68+'710,71013'!E68+'720.72095'!E68+'750,75011'!E68+'750,75022'!E68+'750,75023'!E68+'750.75075'!E68+'750,75095'!E68+'751,75101'!E68+'752,75212'!E68+'754,75404'!E68+'754,75412'!E68+'754,75414'!E68+'754,75421'!E68+'756,75647'!E68+'757,75702'!E68+'758,75818'!E68+'801,80101'!E68+'801,80104'!E68+'801,80110'!E68+'801,80113'!E68+'801,80114'!E68+'801,80146'!E68+'801,80148'!E68+'801,80195'!E68+'851,85149'!E68+'851,85153'!E68+'851,85154'!E68+'851,85195'!E68+'852,85202'!E68+'852,85212'!E68+'852,85213'!E68+'852,85214'!E68+'852,85215'!E68+'852,85216'!E68+'852,85219'!E68+'852,85295'!E68+'853,85329'!E68+'853,85333'!E68+'854,85412'!E68+'900.90001'!E68+'900,90002'!E68+'900,90003'!E68+'900,90004'!E68+'900,90015'!E68+'900,90017'!E68+'900,90019'!E68+'921,92109'!E68+'921,92116'!E68+'921,92120'!E68+'921,92195'!E68+'926,92601'!E68+'926,92605'!E68+'926,92695'!E68</f>
        <v>0</v>
      </c>
      <c r="F68" s="42">
        <f>'010.01008'!F68+'010.01009'!F68+'010.01010'!F68+'010.01030'!F68+'010.01095'!F68+'020.02095'!F68+'400.40002'!F68+'600.60004'!F68+'600.60013'!F68+'600.60014'!F68+'600.60016'!F68+'630.63095'!F68+'700.70005'!F68+'710,71004'!F68+'710,71013'!F68+'720.72095'!F68+'750,75011'!F68+'750,75022'!F68+'750,75023'!F68+'750.75075'!F68+'750,75095'!F68+'751,75101'!F68+'754,75404'!F68+'754,75412'!F68+'754,75414'!F68+'754,75421'!F68+'756,75647'!F68+'757,75702'!F68+'758,75818'!F68+'801,80101'!F68+'801,80104'!F68+'801,80110'!F68+'801,80113'!F68+'801,80114'!F68+'801,80146'!F68+'801,80148'!F68+'801,80195'!F68+'851,85149'!F68+'851,85153'!F68+'851,85154'!F68+'851,85195'!F68+'852,85202'!F68+'852,85212'!F68+'852,85213'!F68+'852,85214'!F68+'852,85215'!F68+'852,85216'!F68+'852,85219'!F68+'852,85295'!F80+'853,85329'!F68+'853,85333'!F68+'854,85412'!F68+'900.90001'!F68+'900,90002'!F68+'900,90003'!F68+'900,90004'!F68+'900,90015'!F68+'900,90017'!F68+'921,92109'!F68+'921,92116'!F68+'921,92120'!F68+'921,92195'!F68+'926,92601'!F68+'926,92605'!F68+'926,92695'!F68</f>
        <v>2140000</v>
      </c>
      <c r="G68" s="42">
        <f>'010.01008'!G68+'010.01009'!G68+'010.01010'!G68+'010.01030'!G68+'010.01095'!G68+'020.02095'!G68+'400.40002'!G68+'600.60004'!G68+'600.60013'!G68+'600.60014'!G68+'600.60016'!G68+'630.63095'!G68+'700.70005'!G68+'710,71004'!G68+'710,71013'!G68+'720.72095'!G68+'750,75011'!G68+'750,75022'!G68+'750,75023'!G68+'750.75075'!G68+'750,75095'!G68+'751,75101'!G68+'754,75404'!G68+'754,75412'!G68+'754,75414'!G68+'754,75421'!G68+'756,75647'!G68+'757,75702'!G68+'758,75818'!G68+'801,80101'!G68+'801,80104'!G68+'801,80110'!G68+'801,80113'!G68+'801,80114'!G68+'801,80146'!G68+'801,80148'!G68+'801,80195'!G68+'851,85149'!G68+'851,85153'!G68+'851,85154'!G68+'851,85195'!G68+'852,85202'!G68+'852,85212'!G68+'852,85213'!G68+'852,85214'!G68+'852,85215'!G68+'852,85216'!G68+'852,85219'!G68+'852,85295'!G80+'853,85329'!G68+'853,85333'!G68+'854,85412'!G68+'900.90001'!G68+'900,90002'!G68+'900,90003'!G68+'900,90004'!G68+'900,90015'!G68+'900,90017'!G68+'921,92109'!G68+'921,92116'!G68+'921,92120'!G68+'921,92195'!G68+'926,92601'!G68+'926,92605'!G68+'926,92695'!G68</f>
        <v>0</v>
      </c>
    </row>
    <row r="69" spans="1:7" s="45" customFormat="1" ht="37.5" customHeight="1">
      <c r="A69" s="39" t="s">
        <v>30</v>
      </c>
      <c r="B69" s="40">
        <v>6610</v>
      </c>
      <c r="C69" s="41" t="s">
        <v>285</v>
      </c>
      <c r="D69" s="330">
        <f>'010.01008'!D69+'010.01009'!D69+'010.01010'!D69+'010.01030'!D69+'010.01095'!D69+'020.02095'!D69+'400.40002'!D69+'600.60004'!D69+'600.60013'!D69+'600.60014'!D69+'600.60016'!D69+'630.63095'!D69+'700.70005'!D69+'710,71004'!D69+'710,71013'!D69+'720.72095'!D69+'750,75011'!D69+'750,75022'!D69+'750,75023'!D69+'750.75075'!D69+'750,75095'!D69+'751,75101'!D69+'752,75212'!D69+'754,75404'!D69+'754,75412'!D69+'754,75414'!D69+'754,75421'!D69+'756,75647'!D69+'757,75702'!D69+'758,75818'!D69+'801,80101'!D69+'801,80104'!D69+'801,80110'!D69+'801,80113'!D69+'801,80114'!D69+'801,80146'!D69+'801,80148'!D69+'801,80195'!D69+'851,85149'!D69+'851,85153'!D69+'851,85154'!D69+'851,85195'!D69+'852,85202'!D69+'852,85212'!D69+'852,85213'!D69+'852,85214'!D69+'852,85215'!D69+'852,85216'!D69+'852,85219'!D69+'852,85295'!D69+'853,85329'!D69+'853,85333'!D69+'854,85412'!D69+'900.90001'!D69+'900,90002'!D69+'900,90003'!D69+'900,90004'!D69+'900,90015'!D69+'900,90017'!D69+'900,90019'!D69+'921,92109'!D69+'921,92116'!D69+'921,92120'!D69+'921,92195'!D69+'926,92601'!D69+'926,92605'!D69+'926,92695'!D69</f>
        <v>0</v>
      </c>
      <c r="E69" s="330">
        <f>'010.01008'!E69+'010.01009'!E69+'010.01010'!E69+'010.01030'!E69+'010.01095'!E69+'020.02095'!E69+'400.40002'!E69+'600.60004'!E69+'600.60013'!E69+'600.60014'!E69+'600.60016'!E69+'630.63095'!E69+'700.70005'!E69+'710,71004'!E69+'710,71013'!E69+'720.72095'!E69+'750,75011'!E69+'750,75022'!E69+'750,75023'!E69+'750.75075'!E69+'750,75095'!E69+'751,75101'!E69+'752,75212'!E69+'754,75404'!E69+'754,75412'!E69+'754,75414'!E69+'754,75421'!E69+'756,75647'!E69+'757,75702'!E69+'758,75818'!E69+'801,80101'!E69+'801,80104'!E69+'801,80110'!E69+'801,80113'!E69+'801,80114'!E69+'801,80146'!E69+'801,80148'!E69+'801,80195'!E69+'851,85149'!E69+'851,85153'!E69+'851,85154'!E69+'851,85195'!E69+'852,85202'!E69+'852,85212'!E69+'852,85213'!E69+'852,85214'!E69+'852,85215'!E69+'852,85216'!E69+'852,85219'!E69+'852,85295'!E69+'853,85329'!E69+'853,85333'!E69+'854,85412'!E69+'900.90001'!E69+'900,90002'!E69+'900,90003'!E69+'900,90004'!E69+'900,90015'!E69+'900,90017'!E69+'900,90019'!E69+'921,92109'!E69+'921,92116'!E69+'921,92120'!E69+'921,92195'!E69+'926,92601'!E69+'926,92605'!E69+'926,92695'!E69</f>
        <v>0</v>
      </c>
      <c r="F69" s="42">
        <f>'010.01008'!F69+'010.01009'!F69+'010.01010'!F69+'010.01030'!F69+'010.01095'!F69+'020.02095'!F69+'400.40002'!F69+'600.60004'!F69+'600.60013'!F69+'600.60014'!F69+'600.60016'!F69+'630.63095'!F69+'700.70005'!F69+'710,71004'!F69+'710,71013'!F69+'720.72095'!F69+'750,75011'!F69+'750,75022'!F69+'750,75023'!F69+'750.75075'!F69+'750,75095'!F69+'751,75101'!F69+'754,75404'!F69+'754,75412'!F69+'754,75414'!F69+'754,75421'!F69+'756,75647'!F69+'757,75702'!F69+'758,75818'!F69+'801,80101'!F69+'801,80104'!F69+'801,80110'!F69+'801,80113'!F69+'801,80114'!F69+'801,80146'!F69+'801,80148'!F69+'801,80195'!F69+'851,85149'!F69+'851,85153'!F69+'851,85154'!F69+'851,85195'!F69+'852,85202'!F69+'852,85212'!F69+'852,85213'!F69+'852,85214'!F69+'852,85215'!F69+'852,85216'!F69+'852,85219'!F69+'852,85295'!F81+'853,85329'!F69+'853,85333'!F69+'854,85412'!F69+'900.90001'!F69+'900,90002'!F69+'900,90003'!F69+'900,90004'!F69+'900,90015'!F69+'900,90017'!F69+'921,92109'!F69+'921,92116'!F69+'921,92120'!F69+'921,92195'!F69+'926,92601'!F69+'926,92605'!F69+'926,92695'!F69</f>
        <v>0</v>
      </c>
      <c r="G69" s="42">
        <f>'010.01008'!G69+'010.01009'!G69+'010.01010'!G69+'010.01030'!G69+'010.01095'!G69+'020.02095'!G69+'400.40002'!G69+'600.60004'!G69+'600.60013'!G69+'600.60014'!G69+'600.60016'!G69+'630.63095'!G69+'700.70005'!G69+'710,71004'!G69+'710,71013'!G69+'720.72095'!G69+'750,75011'!G69+'750,75022'!G69+'750,75023'!G69+'750.75075'!G69+'750,75095'!G69+'751,75101'!G69+'754,75404'!G69+'754,75412'!G69+'754,75414'!G69+'754,75421'!G69+'756,75647'!G69+'757,75702'!G69+'758,75818'!G69+'801,80101'!G69+'801,80104'!G69+'801,80110'!G69+'801,80113'!G69+'801,80114'!G69+'801,80146'!G69+'801,80148'!G69+'801,80195'!G69+'851,85149'!G69+'851,85153'!G69+'851,85154'!G69+'851,85195'!G69+'852,85202'!G69+'852,85212'!G69+'852,85213'!G69+'852,85214'!G69+'852,85215'!G69+'852,85216'!G69+'852,85219'!G69+'852,85295'!G81+'853,85329'!G69+'853,85333'!G69+'854,85412'!G69+'900.90001'!G69+'900,90002'!G69+'900,90003'!G69+'900,90004'!G69+'900,90015'!G69+'900,90017'!G69+'921,92109'!G69+'921,92116'!G69+'921,92120'!G69+'921,92195'!G69+'926,92601'!G69+'926,92605'!G69+'926,92695'!G69</f>
        <v>0</v>
      </c>
    </row>
    <row r="70" spans="1:7" s="36" customFormat="1" ht="12.75" customHeight="1">
      <c r="A70" s="39" t="s">
        <v>30</v>
      </c>
      <c r="B70" s="40">
        <v>6620</v>
      </c>
      <c r="C70" s="41" t="s">
        <v>286</v>
      </c>
      <c r="D70" s="330">
        <f>'010.01008'!D70+'010.01009'!D70+'010.01010'!D70+'010.01030'!D70+'010.01095'!D70+'020.02095'!D70+'400.40002'!D70+'600.60004'!D70+'600.60013'!D70+'600.60014'!D70+'600.60016'!D70+'630.63095'!D70+'700.70005'!D70+'710,71004'!D70+'710,71013'!D70+'720.72095'!D70+'750,75011'!D70+'750,75022'!D70+'750,75023'!D70+'750.75075'!D70+'750,75095'!D70+'751,75101'!D70+'752,75212'!D70+'754,75404'!D70+'754,75412'!D70+'754,75414'!D70+'754,75421'!D70+'756,75647'!D70+'757,75702'!D70+'758,75818'!D70+'801,80101'!D70+'801,80104'!D70+'801,80110'!D70+'801,80113'!D70+'801,80114'!D70+'801,80146'!D70+'801,80148'!D70+'801,80195'!D70+'851,85149'!D70+'851,85153'!D70+'851,85154'!D70+'851,85195'!D70+'852,85202'!D70+'852,85212'!D70+'852,85213'!D70+'852,85214'!D70+'852,85215'!D70+'852,85216'!D70+'852,85219'!D70+'852,85295'!D70+'853,85329'!D70+'853,85333'!D70+'854,85412'!D70+'900.90001'!D70+'900,90002'!D70+'900,90003'!D70+'900,90004'!D70+'900,90015'!D70+'900,90017'!D70+'900,90019'!D70+'921,92109'!D70+'921,92116'!D70+'921,92120'!D70+'921,92195'!D70+'926,92601'!D70+'926,92605'!D70+'926,92695'!D70</f>
        <v>486750</v>
      </c>
      <c r="E70" s="330">
        <f>'010.01008'!E70+'010.01009'!E70+'010.01010'!E70+'010.01030'!E70+'010.01095'!E70+'020.02095'!E70+'400.40002'!E70+'600.60004'!E70+'600.60013'!E70+'600.60014'!E70+'600.60016'!E70+'630.63095'!E70+'700.70005'!E70+'710,71004'!E70+'710,71013'!E70+'720.72095'!E70+'750,75011'!E70+'750,75022'!E70+'750,75023'!E70+'750.75075'!E70+'750,75095'!E70+'751,75101'!E70+'752,75212'!E70+'754,75404'!E70+'754,75412'!E70+'754,75414'!E70+'754,75421'!E70+'756,75647'!E70+'757,75702'!E70+'758,75818'!E70+'801,80101'!E70+'801,80104'!E70+'801,80110'!E70+'801,80113'!E70+'801,80114'!E70+'801,80146'!E70+'801,80148'!E70+'801,80195'!E70+'851,85149'!E70+'851,85153'!E70+'851,85154'!E70+'851,85195'!E70+'852,85202'!E70+'852,85212'!E70+'852,85213'!E70+'852,85214'!E70+'852,85215'!E70+'852,85216'!E70+'852,85219'!E70+'852,85295'!E70+'853,85329'!E70+'853,85333'!E70+'854,85412'!E70+'900.90001'!E70+'900,90002'!E70+'900,90003'!E70+'900,90004'!E70+'900,90015'!E70+'900,90017'!E70+'900,90019'!E70+'921,92109'!E70+'921,92116'!E70+'921,92120'!E70+'921,92195'!E70+'926,92601'!E70+'926,92605'!E70+'926,92695'!E70</f>
        <v>0</v>
      </c>
      <c r="F70" s="42">
        <f>'010.01008'!F70+'010.01009'!F70+'010.01010'!F70+'010.01030'!F70+'010.01095'!F70+'020.02095'!F70+'400.40002'!F70+'600.60004'!F70+'600.60013'!F70+'600.60014'!F70+'600.60016'!F70+'630.63095'!F70+'700.70005'!F70+'710,71004'!F70+'710,71013'!F70+'720.72095'!F70+'750,75011'!F70+'750,75022'!F70+'750,75023'!F70+'750.75075'!F70+'750,75095'!F70+'751,75101'!F70+'754,75404'!F70+'754,75412'!F70+'754,75414'!F70+'754,75421'!F70+'756,75647'!F70+'757,75702'!F70+'758,75818'!F70+'801,80101'!F70+'801,80104'!F70+'801,80110'!F70+'801,80113'!F70+'801,80114'!F70+'801,80146'!F70+'801,80148'!F70+'801,80195'!F70+'851,85149'!F70+'851,85153'!F70+'851,85154'!F70+'851,85195'!F70+'852,85202'!F70+'852,85212'!F70+'852,85213'!F70+'852,85214'!F70+'852,85215'!F70+'852,85216'!F70+'852,85219'!F70+'852,85295'!F82+'853,85329'!F70+'853,85333'!F70+'854,85412'!F70+'900.90001'!F70+'900,90002'!F70+'900,90003'!F70+'900,90004'!F70+'900,90015'!F70+'900,90017'!F70+'921,92109'!F70+'921,92116'!F70+'921,92120'!F70+'921,92195'!F70+'926,92601'!F70+'926,92605'!F70+'926,92695'!F70</f>
        <v>57000</v>
      </c>
      <c r="G70" s="42">
        <f>'010.01008'!G70+'010.01009'!G70+'010.01010'!G70+'010.01030'!G70+'010.01095'!G70+'020.02095'!G70+'400.40002'!G70+'600.60004'!G70+'600.60013'!G70+'600.60014'!G70+'600.60016'!G70+'630.63095'!G70+'700.70005'!G70+'710,71004'!G70+'710,71013'!G70+'720.72095'!G70+'750,75011'!G70+'750,75022'!G70+'750,75023'!G70+'750.75075'!G70+'750,75095'!G70+'751,75101'!G70+'754,75404'!G70+'754,75412'!G70+'754,75414'!G70+'754,75421'!G70+'756,75647'!G70+'757,75702'!G70+'758,75818'!G70+'801,80101'!G70+'801,80104'!G70+'801,80110'!G70+'801,80113'!G70+'801,80114'!G70+'801,80146'!G70+'801,80148'!G70+'801,80195'!G70+'851,85149'!G70+'851,85153'!G70+'851,85154'!G70+'851,85195'!G70+'852,85202'!G70+'852,85212'!G70+'852,85213'!G70+'852,85214'!G70+'852,85215'!G70+'852,85216'!G70+'852,85219'!G70+'852,85295'!G82+'853,85329'!G70+'853,85333'!G70+'854,85412'!G70+'900.90001'!G70+'900,90002'!G70+'900,90003'!G70+'900,90004'!G70+'900,90015'!G70+'900,90017'!G70+'921,92109'!G70+'921,92116'!G70+'921,92120'!G70+'921,92195'!G70+'926,92601'!G70+'926,92605'!G70+'926,92695'!G70</f>
        <v>0</v>
      </c>
    </row>
    <row r="71" spans="1:7" s="36" customFormat="1" ht="12.75" customHeight="1">
      <c r="A71" s="39" t="s">
        <v>30</v>
      </c>
      <c r="B71" s="40">
        <v>6630</v>
      </c>
      <c r="C71" s="41" t="s">
        <v>287</v>
      </c>
      <c r="D71" s="330">
        <f>'010.01008'!D71+'010.01009'!D71+'010.01010'!D71+'010.01030'!D71+'010.01095'!D71+'020.02095'!D71+'400.40002'!D71+'600.60004'!D71+'600.60013'!D71+'600.60014'!D71+'600.60016'!D71+'630.63095'!D71+'700.70005'!D71+'710,71004'!D71+'710,71013'!D71+'720.72095'!D71+'750,75011'!D71+'750,75022'!D71+'750,75023'!D71+'750.75075'!D71+'750,75095'!D71+'751,75101'!D71+'752,75212'!D71+'754,75404'!D71+'754,75412'!D71+'754,75414'!D71+'754,75421'!D71+'756,75647'!D71+'757,75702'!D71+'758,75818'!D71+'801,80101'!D71+'801,80104'!D71+'801,80110'!D71+'801,80113'!D71+'801,80114'!D71+'801,80146'!D71+'801,80148'!D71+'801,80195'!D71+'851,85149'!D71+'851,85153'!D71+'851,85154'!D71+'851,85195'!D71+'852,85202'!D71+'852,85212'!D71+'852,85213'!D71+'852,85214'!D71+'852,85215'!D71+'852,85216'!D71+'852,85219'!D71+'852,85295'!D71+'853,85329'!D71+'853,85333'!D71+'854,85412'!D71+'900.90001'!D71+'900,90002'!D71+'900,90003'!D71+'900,90004'!D71+'900,90015'!D71+'900,90017'!D71+'900,90019'!D71+'921,92109'!D71+'921,92116'!D71+'921,92120'!D71+'921,92195'!D71+'926,92601'!D71+'926,92605'!D71+'926,92695'!D71</f>
        <v>280000</v>
      </c>
      <c r="E71" s="330">
        <f>'010.01008'!E71+'010.01009'!E71+'010.01010'!E71+'010.01030'!E71+'010.01095'!E71+'020.02095'!E71+'400.40002'!E71+'600.60004'!E71+'600.60013'!E71+'600.60014'!E71+'600.60016'!E71+'630.63095'!E71+'700.70005'!E71+'710,71004'!E71+'710,71013'!E71+'720.72095'!E71+'750,75011'!E71+'750,75022'!E71+'750,75023'!E71+'750.75075'!E71+'750,75095'!E71+'751,75101'!E71+'752,75212'!E71+'754,75404'!E71+'754,75412'!E71+'754,75414'!E71+'754,75421'!E71+'756,75647'!E71+'757,75702'!E71+'758,75818'!E71+'801,80101'!E71+'801,80104'!E71+'801,80110'!E71+'801,80113'!E71+'801,80114'!E71+'801,80146'!E71+'801,80148'!E71+'801,80195'!E71+'851,85149'!E71+'851,85153'!E71+'851,85154'!E71+'851,85195'!E71+'852,85202'!E71+'852,85212'!E71+'852,85213'!E71+'852,85214'!E71+'852,85215'!E71+'852,85216'!E71+'852,85219'!E71+'852,85295'!E71+'853,85329'!E71+'853,85333'!E71+'854,85412'!E71+'900.90001'!E71+'900,90002'!E71+'900,90003'!E71+'900,90004'!E71+'900,90015'!E71+'900,90017'!E71+'900,90019'!E71+'921,92109'!E71+'921,92116'!E71+'921,92120'!E71+'921,92195'!E71+'926,92601'!E71+'926,92605'!E71+'926,92695'!E71</f>
        <v>0</v>
      </c>
      <c r="F71" s="42">
        <f>'010.01008'!F71+'010.01009'!F71+'010.01010'!F71+'010.01030'!F71+'010.01095'!F71+'020.02095'!F71+'400.40002'!F71+'600.60004'!F71+'600.60013'!F71+'600.60014'!F71+'600.60016'!F71+'630.63095'!F71+'700.70005'!F71+'710,71004'!F71+'710,71013'!F71+'720.72095'!F71+'750,75011'!F71+'750,75022'!F71+'750,75023'!F71+'750.75075'!F71+'750,75095'!F71+'751,75101'!F71+'754,75404'!F71+'754,75412'!F71+'754,75414'!F71+'754,75421'!F71+'756,75647'!F71+'757,75702'!F71+'758,75818'!F71+'801,80101'!F71+'801,80104'!F71+'801,80110'!F71+'801,80113'!F71+'801,80114'!F71+'801,80146'!F71+'801,80148'!F71+'801,80195'!F71+'851,85149'!F71+'851,85153'!F71+'851,85154'!F71+'851,85195'!F71+'852,85202'!F71+'852,85212'!F71+'852,85213'!F71+'852,85214'!F71+'852,85215'!F71+'852,85216'!F71+'852,85219'!F71+'852,85295'!F83+'853,85329'!F71+'853,85333'!F71+'854,85412'!F71+'900.90001'!F71+'900,90002'!F71+'900,90003'!F71+'900,90004'!F71+'900,90015'!F71+'900,90017'!F71+'921,92109'!F71+'921,92116'!F71+'921,92120'!F71+'921,92195'!F71+'926,92601'!F71+'926,92605'!F71+'926,92695'!F71</f>
        <v>0</v>
      </c>
      <c r="G71" s="42">
        <f>'010.01008'!G71+'010.01009'!G71+'010.01010'!G71+'010.01030'!G71+'010.01095'!G71+'020.02095'!G71+'400.40002'!G71+'600.60004'!G71+'600.60013'!G71+'600.60014'!G71+'600.60016'!G71+'630.63095'!G71+'700.70005'!G71+'710,71004'!G71+'710,71013'!G71+'720.72095'!G71+'750,75011'!G71+'750,75022'!G71+'750,75023'!G71+'750.75075'!G71+'750,75095'!G71+'751,75101'!G71+'754,75404'!G71+'754,75412'!G71+'754,75414'!G71+'754,75421'!G71+'756,75647'!G71+'757,75702'!G71+'758,75818'!G71+'801,80101'!G71+'801,80104'!G71+'801,80110'!G71+'801,80113'!G71+'801,80114'!G71+'801,80146'!G71+'801,80148'!G71+'801,80195'!G71+'851,85149'!G71+'851,85153'!G71+'851,85154'!G71+'851,85195'!G71+'852,85202'!G71+'852,85212'!G71+'852,85213'!G71+'852,85214'!G71+'852,85215'!G71+'852,85216'!G71+'852,85219'!G71+'852,85295'!G83+'853,85329'!G71+'853,85333'!G71+'854,85412'!G71+'900.90001'!G71+'900,90002'!G71+'900,90003'!G71+'900,90004'!G71+'900,90015'!G71+'900,90017'!G71+'921,92109'!G71+'921,92116'!G71+'921,92120'!G71+'921,92195'!G71+'926,92601'!G71+'926,92605'!G71+'926,92695'!G71</f>
        <v>0</v>
      </c>
    </row>
    <row r="72" spans="1:7" s="36" customFormat="1" ht="12.75" customHeight="1">
      <c r="A72" s="46" t="s">
        <v>30</v>
      </c>
      <c r="B72" s="49">
        <v>8550</v>
      </c>
      <c r="C72" s="50" t="s">
        <v>41</v>
      </c>
      <c r="D72" s="330">
        <f>'010.01008'!D72+'010.01009'!D72+'010.01010'!D72+'010.01030'!D72+'010.01095'!D72+'020.02095'!D72+'400.40002'!D72+'600.60004'!D72+'600.60013'!D72+'600.60014'!D72+'600.60016'!D72+'630.63095'!D72+'700.70005'!D72+'710,71004'!D72+'710,71013'!D72+'720.72095'!D72+'750,75011'!D72+'750,75022'!D72+'750,75023'!D72+'750.75075'!D72+'750,75095'!D72+'751,75101'!D72+'754,75404'!D72+'754,75412'!D72+'754,75414'!D72+'754,75421'!D72+'756,75647'!D72+'757,75702'!D72+'758,75818'!D72+'801,80101'!D72+'801,80104'!D72+'801,80110'!D72+'801,80113'!D72+'801,80114'!D72+'801,80146'!D72+'801,80148'!D72+'801,80195'!D72+'851,85149'!D72+'851,85153'!D72+'851,85154'!D72+'851,85195'!D72+'852,85202'!D72+'852,85212'!D72+'852,85213'!D72+'852,85214'!D72+'852,85215'!D72+'852,85216'!D72+'852,85219'!D72+'852,85295'!D84+'853,85329'!D72+'853,85333'!D72+'854,85412'!D72+'900.90001'!D72+'900,90002'!D72+'900,90003'!D72+'900,90004'!D72+'900,90015'!D72+'900,90017'!D72+'900,90019'!D72+'921,92109'!D72+'921,92116'!D72+'921,92120'!D72+'921,92195'!D72+'926,92601'!D72+'926,92605'!D72+'926,92695'!D72</f>
        <v>0</v>
      </c>
      <c r="E72" s="42">
        <f>'010.01008'!E72+'010.01009'!E72+'010.01010'!E72+'010.01030'!E72+'010.01095'!E72+'020.02095'!E72+'400.40002'!E72+'600.60004'!E72+'600.60013'!E72+'600.60014'!E72+'600.60016'!E72+'630.63095'!E72+'700.70005'!E72+'710,71004'!E72+'710,71013'!E72+'720.72095'!E72+'750,75011'!E72+'750,75022'!E72+'750,75023'!E72+'750.75075'!E72+'750,75095'!E72+'751,75101'!E72+'754,75404'!E72+'754,75412'!E72+'754,75414'!E72+'754,75421'!E72+'756,75647'!E72+'757,75702'!E72+'758,75818'!E72+'801,80101'!E72+'801,80104'!E72+'801,80110'!E72+'801,80113'!E72+'801,80114'!E72+'801,80146'!E72+'801,80148'!E72+'801,80195'!E72+'851,85149'!E72+'851,85153'!E72+'851,85154'!E72+'851,85195'!E72+'852,85202'!E72+'852,85212'!E72+'852,85213'!E72+'852,85214'!E72+'852,85215'!E72+'852,85216'!E72+'852,85219'!E72+'852,85295'!E84+'853,85329'!E72+'853,85333'!E72+'854,85412'!E72+'900.90001'!E72+'900,90002'!E72+'900,90003'!E72+'900,90004'!E72+'900,90015'!E72+'900,90017'!E72+'900,90019'!E72+'921,92109'!E72+'921,92116'!E72+'921,92120'!E72+'921,92195'!E72+'926,92601'!E72+'926,92605'!E72+'926,92695'!E72</f>
        <v>0</v>
      </c>
      <c r="F72" s="42">
        <f>'010.01008'!F72+'010.01009'!F72+'010.01010'!F72+'010.01030'!F72+'010.01095'!F72+'020.02095'!F72+'400.40002'!F72+'600.60004'!F72+'600.60013'!F72+'600.60014'!F72+'600.60016'!F72+'630.63095'!F72+'700.70005'!F72+'710,71004'!F72+'710,71013'!F72+'720.72095'!F72+'750,75011'!F72+'750,75022'!F72+'750,75023'!F72+'750.75075'!F72+'750,75095'!F72+'751,75101'!F72+'754,75404'!F72+'754,75412'!F72+'754,75414'!F72+'754,75421'!F72+'756,75647'!F72+'757,75702'!F72+'758,75818'!F72+'801,80101'!F72+'801,80104'!F72+'801,80110'!F72+'801,80113'!F72+'801,80114'!F72+'801,80146'!F72+'801,80148'!F72+'801,80195'!F72+'851,85149'!F72+'851,85153'!F72+'851,85154'!F72+'851,85195'!F72+'852,85202'!F72+'852,85212'!F72+'852,85213'!F72+'852,85214'!F72+'852,85215'!F72+'852,85216'!F72+'852,85219'!F72+'852,85295'!F84+'853,85329'!F72+'853,85333'!F72+'854,85412'!F72+'900.90001'!F72+'900,90002'!F72+'900,90003'!F72+'900,90004'!F72+'900,90015'!F72+'900,90017'!F72+'921,92109'!F72+'921,92116'!F72+'921,92120'!F72+'921,92195'!F72+'926,92601'!F72+'926,92605'!F72+'926,92695'!F72</f>
        <v>0</v>
      </c>
      <c r="G72" s="42">
        <f>'010.01008'!G72+'010.01009'!G72+'010.01010'!G72+'010.01030'!G72+'010.01095'!G72+'020.02095'!G72+'400.40002'!G72+'600.60004'!G72+'600.60013'!G72+'600.60014'!G72+'600.60016'!G72+'630.63095'!G72+'700.70005'!G72+'710,71004'!G72+'710,71013'!G72+'720.72095'!G72+'750,75011'!G72+'750,75022'!G72+'750,75023'!G72+'750.75075'!G72+'750,75095'!G72+'751,75101'!G72+'754,75404'!G72+'754,75412'!G72+'754,75414'!G72+'754,75421'!G72+'756,75647'!G72+'757,75702'!G72+'758,75818'!G72+'801,80101'!G72+'801,80104'!G72+'801,80110'!G72+'801,80113'!G72+'801,80114'!G72+'801,80146'!G72+'801,80148'!G72+'801,80195'!G72+'851,85149'!G72+'851,85153'!G72+'851,85154'!G72+'851,85195'!G72+'852,85202'!G72+'852,85212'!G72+'852,85213'!G72+'852,85214'!G72+'852,85215'!G72+'852,85216'!G72+'852,85219'!G72+'852,85295'!G84+'853,85329'!G72+'853,85333'!G72+'854,85412'!G72+'900.90001'!G72+'900,90002'!G72+'900,90003'!G72+'900,90004'!G72+'900,90015'!G72+'900,90017'!G72+'921,92109'!G72+'921,92116'!G72+'921,92120'!G72+'921,92195'!G72+'926,92601'!G72+'926,92605'!G72+'926,92695'!G72</f>
        <v>0</v>
      </c>
    </row>
    <row r="73" spans="1:7" s="60" customFormat="1" ht="15" customHeight="1">
      <c r="A73" s="56"/>
      <c r="B73" s="56"/>
      <c r="C73" s="57" t="s">
        <v>288</v>
      </c>
      <c r="D73" s="331">
        <f>SUM(D13:D72)</f>
        <v>39596364</v>
      </c>
      <c r="E73" s="58">
        <f>SUM(E13:E72)</f>
        <v>1286009</v>
      </c>
      <c r="F73" s="58">
        <f>SUM(F13:F72)</f>
        <v>32943335</v>
      </c>
      <c r="G73" s="58">
        <f>SUM(G13:G72)</f>
        <v>1380832</v>
      </c>
    </row>
    <row r="74" spans="1:7" ht="24" customHeight="1">
      <c r="A74" s="60"/>
      <c r="B74" s="60"/>
      <c r="C74" s="62" t="s">
        <v>334</v>
      </c>
      <c r="D74" s="69">
        <f>'010.01095'!D74+'020.02095'!D74+'400.40002'!D74+'600.60016'!D74+'630.63095'!D74+'700.70005'!D74+'720.72095'!D74+'710,71013'!D74+'750,75095'!D74+'751,75101'!D74+'752,75212'!D74+'754,75421'!D74+'756,75647'!D74+'757,75702'!D74+'758,75818'!D74+'801,80195'!D74+'851,85195'!D74+'852,85295'!D86+'853,85333'!D74+'854,85412'!D74+'900,90019'!D74+'921,92195'!D74+'926,92695'!D74</f>
        <v>39970864</v>
      </c>
      <c r="E74" s="69">
        <f>'010.01095'!E74+'020.02095'!E74+'400.40002'!E74+'600.60016'!E74+'630.63095'!E74+'700.70005'!E74+'720.72095'!E74+'710,71013'!E74+'750,75095'!E74+'751,75101'!E74+'752,75212'!E74+'754,75421'!E74+'756,75647'!E74+'757,75702'!E74+'758,75818'!E74+'801,80195'!E74+'851,85195'!E74+'852,85295'!E86+'853,85333'!E74+'854,85412'!E74+'900,90019'!E74+'921,92195'!E74+'926,92695'!E74</f>
        <v>1286009</v>
      </c>
      <c r="F74" s="69">
        <f>'010.01095'!F74+'020.02095'!F74+'400.40002'!F74+'600.60016'!F74+'630.63095'!F74+'700.70005'!F74+'720.72095'!F74+'710,71013'!F74+'750,75095'!F74+'751,75101'!F74+'754,75421'!F74+'756,75647'!F74+'757,75702'!F74+'758,75818'!F74+'801,80195'!F74+'851,85195'!F74+'852,85295'!F86+'853,85333'!F74+'854,85412'!F74+'900,90017'!F74+'921,92195'!F74+'926,92695'!F74</f>
        <v>32938335</v>
      </c>
      <c r="G74" s="69">
        <f>'010.01095'!G74+'020.02095'!G74+'400.40002'!G74+'600.60016'!G74+'630.63095'!G74+'700.70005'!G74+'720.72095'!G74+'710,71013'!G74+'750,75095'!G74+'751,75101'!G74+'754,75421'!G74+'756,75647'!G74+'757,75702'!G74+'758,75818'!G74+'801,80195'!G74+'851,85195'!G74+'852,85295'!G86+'853,85333'!G74+'854,85412'!G74+'900,90017'!G74+'921,92195'!G74+'926,92695'!G74</f>
        <v>1380832</v>
      </c>
    </row>
    <row r="76" spans="4:5" ht="12.75">
      <c r="D76" s="72"/>
      <c r="E76" s="72"/>
    </row>
  </sheetData>
  <sheetProtection/>
  <mergeCells count="3">
    <mergeCell ref="C7:C8"/>
    <mergeCell ref="D10:E10"/>
    <mergeCell ref="F10:G10"/>
  </mergeCells>
  <printOptions/>
  <pageMargins left="0.75" right="0.75" top="1" bottom="1" header="0.5" footer="0.5"/>
  <pageSetup horizontalDpi="360" verticalDpi="360" orientation="portrait" paperSize="9" scale="58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2:G31"/>
  <sheetViews>
    <sheetView zoomScaleSheetLayoutView="100" zoomScalePageLayoutView="0" workbookViewId="0" topLeftCell="A9">
      <selection activeCell="M19" sqref="M19"/>
    </sheetView>
  </sheetViews>
  <sheetFormatPr defaultColWidth="9.00390625" defaultRowHeight="12.75"/>
  <cols>
    <col min="1" max="1" width="3.875" style="36" customWidth="1"/>
    <col min="2" max="2" width="5.25390625" style="36" customWidth="1"/>
    <col min="3" max="3" width="51.375" style="36" customWidth="1"/>
    <col min="4" max="4" width="11.125" style="36" customWidth="1"/>
    <col min="5" max="5" width="10.75390625" style="36" customWidth="1"/>
    <col min="6" max="6" width="11.125" style="36" hidden="1" customWidth="1"/>
    <col min="7" max="7" width="10.75390625" style="36" hidden="1" customWidth="1"/>
    <col min="8" max="8" width="3.375" style="36" customWidth="1"/>
    <col min="9" max="9" width="2.875" style="36" customWidth="1"/>
    <col min="10" max="10" width="3.875" style="36" customWidth="1"/>
    <col min="11" max="16384" width="9.125" style="36" customWidth="1"/>
  </cols>
  <sheetData>
    <row r="1" s="26" customFormat="1" ht="12.75" hidden="1"/>
    <row r="2" s="26" customFormat="1" ht="12.75">
      <c r="D2" s="34" t="str">
        <f>'010.01008'!D2</f>
        <v>Zał. Nr 2d</v>
      </c>
    </row>
    <row r="3" spans="1:3" ht="27.75" customHeight="1">
      <c r="A3" s="35" t="str">
        <f>'010.01008'!A3</f>
        <v>Plan wydatków budżetu na 2014 r.</v>
      </c>
      <c r="B3" s="35"/>
      <c r="C3" s="35"/>
    </row>
    <row r="4" spans="4:5" ht="12.75">
      <c r="D4" s="37" t="s">
        <v>135</v>
      </c>
      <c r="E4" s="36">
        <f>RAZEM!E4+1</f>
        <v>67</v>
      </c>
    </row>
    <row r="5" spans="3:5" ht="11.25" customHeight="1" hidden="1">
      <c r="C5" s="18"/>
      <c r="E5" s="36" t="s">
        <v>16</v>
      </c>
    </row>
    <row r="7" spans="1:3" s="75" customFormat="1" ht="12.75">
      <c r="A7" s="18"/>
      <c r="B7" s="18"/>
      <c r="C7" s="340" t="s">
        <v>133</v>
      </c>
    </row>
    <row r="8" s="75" customFormat="1" ht="12.75">
      <c r="C8" s="340"/>
    </row>
    <row r="9" spans="1:2" ht="12.75">
      <c r="A9" s="18"/>
      <c r="B9" s="18"/>
    </row>
    <row r="10" spans="4:7" ht="12.75">
      <c r="D10" s="339" t="s">
        <v>15</v>
      </c>
      <c r="E10" s="339"/>
      <c r="F10" s="338" t="s">
        <v>332</v>
      </c>
      <c r="G10" s="338"/>
    </row>
    <row r="11" spans="4:7" ht="12.75">
      <c r="D11" s="18" t="s">
        <v>13</v>
      </c>
      <c r="E11" s="97" t="s">
        <v>14</v>
      </c>
      <c r="F11" s="36" t="s">
        <v>13</v>
      </c>
      <c r="G11" s="38" t="s">
        <v>14</v>
      </c>
    </row>
    <row r="13" spans="1:7" ht="36" customHeight="1">
      <c r="A13" s="70"/>
      <c r="B13" s="40" t="s">
        <v>127</v>
      </c>
      <c r="C13" s="71" t="s">
        <v>126</v>
      </c>
      <c r="D13" s="76">
        <f>D29-D23</f>
        <v>25457249</v>
      </c>
      <c r="E13" s="76">
        <f>E29-E23</f>
        <v>1286009</v>
      </c>
      <c r="F13" s="76">
        <f>F29-F23</f>
        <v>19305951</v>
      </c>
      <c r="G13" s="76">
        <f>G29-G23</f>
        <v>1380832</v>
      </c>
    </row>
    <row r="14" spans="1:7" s="45" customFormat="1" ht="12.75" customHeight="1">
      <c r="A14" s="77"/>
      <c r="B14" s="40"/>
      <c r="C14" s="41" t="s">
        <v>128</v>
      </c>
      <c r="D14" s="78"/>
      <c r="E14" s="79"/>
      <c r="F14" s="78"/>
      <c r="G14" s="79"/>
    </row>
    <row r="15" spans="1:7" s="45" customFormat="1" ht="15" customHeight="1">
      <c r="A15" s="77"/>
      <c r="B15" s="47"/>
      <c r="C15" s="41" t="s">
        <v>129</v>
      </c>
      <c r="D15" s="42">
        <f>RAZEM!D29+RAZEM!D30+RAZEM!D31+RAZEM!D32+RAZEM!D35</f>
        <v>12196529</v>
      </c>
      <c r="E15" s="42">
        <f>RAZEM!E29+RAZEM!E30+RAZEM!E31+RAZEM!E32+RAZEM!E35</f>
        <v>110629</v>
      </c>
      <c r="F15" s="42">
        <f>RAZEM!F29+RAZEM!F30+RAZEM!F31+RAZEM!F32+RAZEM!F35-'852,85212'!F77</f>
        <v>9201032</v>
      </c>
      <c r="G15" s="42">
        <f>RAZEM!G29+RAZEM!G30+RAZEM!G31+RAZEM!G32+RAZEM!G35-'852,85212'!F77</f>
        <v>80701</v>
      </c>
    </row>
    <row r="16" spans="1:7" s="45" customFormat="1" ht="15" customHeight="1">
      <c r="A16" s="77"/>
      <c r="B16" s="40"/>
      <c r="C16" s="41" t="s">
        <v>130</v>
      </c>
      <c r="D16" s="42">
        <f>RAZEM!D13+RAZEM!D14+RAZEM!D15+RAZEM!D16+RAZEM!D17+RAZEM!D18+RAZEM!D19+RAZEM!D20+RAZEM!D21+RAZEM!D22+RAZEM!D23</f>
        <v>699000</v>
      </c>
      <c r="E16" s="42">
        <f>RAZEM!E13+RAZEM!E14+RAZEM!E15+RAZEM!E16+RAZEM!E17+RAZEM!E18+RAZEM!E19+RAZEM!E20+RAZEM!E21+RAZEM!E22+RAZEM!E23</f>
        <v>0</v>
      </c>
      <c r="F16" s="42">
        <f>RAZEM!F13+RAZEM!F14+RAZEM!F15+RAZEM!F16+RAZEM!F17+RAZEM!F18+RAZEM!F19+RAZEM!F20+RAZEM!F21+RAZEM!F22+RAZEM!F23</f>
        <v>530873</v>
      </c>
      <c r="G16" s="42">
        <f>RAZEM!G13+RAZEM!G14+RAZEM!G15+RAZEM!G16+RAZEM!G17+RAZEM!G18+RAZEM!G19+RAZEM!G20+RAZEM!G21+RAZEM!G22+RAZEM!G23</f>
        <v>0</v>
      </c>
    </row>
    <row r="17" spans="1:7" s="45" customFormat="1" ht="15" customHeight="1">
      <c r="A17" s="77"/>
      <c r="B17" s="40"/>
      <c r="C17" s="41" t="s">
        <v>318</v>
      </c>
      <c r="D17" s="42">
        <f>RAZEM!D24+RAZEM!D25+RAZEM!D26+RAZEM!D27+RAZEM!D28+RAZEM!D33</f>
        <v>2049150</v>
      </c>
      <c r="E17" s="42">
        <f>RAZEM!E24+RAZEM!E25+RAZEM!E26+RAZEM!E27+RAZEM!E28+RAZEM!E33+'852,85212'!E77</f>
        <v>1167929</v>
      </c>
      <c r="F17" s="42">
        <f>RAZEM!F24+RAZEM!F25+RAZEM!F26+RAZEM!F27+RAZEM!F28+RAZEM!F33+'852,85212'!F77</f>
        <v>2085797</v>
      </c>
      <c r="G17" s="42">
        <f>RAZEM!G24+RAZEM!G25+RAZEM!G26+RAZEM!G27+RAZEM!G28+RAZEM!G33+'852,85212'!G77</f>
        <v>1278122</v>
      </c>
    </row>
    <row r="18" spans="1:7" s="45" customFormat="1" ht="15" customHeight="1">
      <c r="A18" s="77"/>
      <c r="B18" s="40"/>
      <c r="C18" s="41" t="s">
        <v>319</v>
      </c>
      <c r="D18" s="42">
        <f>'700.70005'!D43</f>
        <v>0</v>
      </c>
      <c r="E18" s="42">
        <f>'700.70005'!E43</f>
        <v>0</v>
      </c>
      <c r="F18" s="42">
        <f>'700.70005'!F43</f>
        <v>75000</v>
      </c>
      <c r="G18" s="42">
        <f>'700.70005'!G43</f>
        <v>0</v>
      </c>
    </row>
    <row r="19" spans="1:7" s="45" customFormat="1" ht="15" customHeight="1">
      <c r="A19" s="77"/>
      <c r="B19" s="40"/>
      <c r="C19" s="41" t="s">
        <v>320</v>
      </c>
      <c r="D19" s="42">
        <v>0</v>
      </c>
      <c r="E19" s="42">
        <v>0</v>
      </c>
      <c r="F19" s="42">
        <v>0</v>
      </c>
      <c r="G19" s="42">
        <v>0</v>
      </c>
    </row>
    <row r="20" spans="1:7" s="45" customFormat="1" ht="15" customHeight="1">
      <c r="A20" s="77"/>
      <c r="B20" s="40"/>
      <c r="C20" s="48" t="s">
        <v>321</v>
      </c>
      <c r="D20" s="42">
        <f>'757,75702'!D56</f>
        <v>110000</v>
      </c>
      <c r="E20" s="42">
        <f>'757,75702'!E56</f>
        <v>0</v>
      </c>
      <c r="F20" s="42">
        <f>'757,75702'!F56</f>
        <v>10000</v>
      </c>
      <c r="G20" s="42">
        <f>'757,75702'!G56</f>
        <v>0</v>
      </c>
    </row>
    <row r="21" spans="1:7" s="45" customFormat="1" ht="12.75" customHeight="1">
      <c r="A21" s="80"/>
      <c r="B21" s="40"/>
      <c r="C21" s="48" t="s">
        <v>322</v>
      </c>
      <c r="D21" s="42">
        <f>D13-(D15+D16+D17+D18+D19+D20)</f>
        <v>10402570</v>
      </c>
      <c r="E21" s="42">
        <f>E13-(E15+E16+E17+E18+E19+E20)</f>
        <v>7451</v>
      </c>
      <c r="F21" s="42">
        <f>F13-(F15+F16+F17+F18+F19+F20)</f>
        <v>7403249</v>
      </c>
      <c r="G21" s="42">
        <f>G13-(G15+G16+G17+G18+G19+G20)</f>
        <v>22009</v>
      </c>
    </row>
    <row r="22" spans="1:7" s="45" customFormat="1" ht="63" customHeight="1">
      <c r="A22" s="81"/>
      <c r="B22" s="47"/>
      <c r="C22" s="48"/>
      <c r="D22" s="82"/>
      <c r="E22" s="79"/>
      <c r="F22" s="82"/>
      <c r="G22" s="79"/>
    </row>
    <row r="23" spans="1:7" ht="36" customHeight="1">
      <c r="A23" s="83"/>
      <c r="B23" s="40" t="s">
        <v>131</v>
      </c>
      <c r="C23" s="71" t="s">
        <v>132</v>
      </c>
      <c r="D23" s="76">
        <f>RAZEM!D61+RAZEM!D62+RAZEM!D63+RAZEM!D64+RAZEM!D65+RAZEM!D66+RAZEM!D67+RAZEM!D68+RAZEM!D69+RAZEM!D70+RAZEM!D71</f>
        <v>14513615</v>
      </c>
      <c r="E23" s="76">
        <f>RAZEM!E61+RAZEM!E62+RAZEM!E63+RAZEM!E64+RAZEM!E65+RAZEM!E66+RAZEM!E67+RAZEM!E68+RAZEM!E69+RAZEM!E70+RAZEM!E71</f>
        <v>0</v>
      </c>
      <c r="F23" s="76">
        <f>RAZEM!F61+RAZEM!F62+RAZEM!F63+RAZEM!F64+RAZEM!F65+RAZEM!F66+RAZEM!F67+RAZEM!F68+RAZEM!F69+RAZEM!F70+RAZEM!F71</f>
        <v>13632384</v>
      </c>
      <c r="G23" s="76">
        <f>RAZEM!G61+RAZEM!G62+RAZEM!G63+RAZEM!G64+RAZEM!G65+RAZEM!G66+RAZEM!G67+RAZEM!G68+RAZEM!G69+RAZEM!G70+RAZEM!G71</f>
        <v>0</v>
      </c>
    </row>
    <row r="24" spans="1:7" s="45" customFormat="1" ht="12.75" customHeight="1">
      <c r="A24" s="77"/>
      <c r="B24" s="49"/>
      <c r="C24" s="41" t="s">
        <v>128</v>
      </c>
      <c r="D24" s="78"/>
      <c r="E24" s="79"/>
      <c r="F24" s="78"/>
      <c r="G24" s="79"/>
    </row>
    <row r="25" spans="1:7" s="45" customFormat="1" ht="12.75" customHeight="1">
      <c r="A25" s="84"/>
      <c r="B25" s="49"/>
      <c r="C25" s="41" t="s">
        <v>130</v>
      </c>
      <c r="D25" s="42">
        <f>RAZEM!D66+RAZEM!D67+RAZEM!D68+RAZEM!D69+RAZEM!D70+RAZEM!D71</f>
        <v>1366750</v>
      </c>
      <c r="E25" s="42">
        <f>RAZEM!E66+RAZEM!E67+RAZEM!E68+RAZEM!E69+RAZEM!E70+RAZEM!E71</f>
        <v>0</v>
      </c>
      <c r="F25" s="42">
        <f>RAZEM!F66+RAZEM!F67+RAZEM!F68+RAZEM!F69+RAZEM!F70+RAZEM!F71</f>
        <v>2362000</v>
      </c>
      <c r="G25" s="42">
        <f>RAZEM!G66+RAZEM!G67+RAZEM!G68+RAZEM!G69+RAZEM!G70+RAZEM!G71</f>
        <v>0</v>
      </c>
    </row>
    <row r="26" spans="1:7" s="45" customFormat="1" ht="63" customHeight="1">
      <c r="A26" s="85"/>
      <c r="B26" s="86"/>
      <c r="C26" s="87"/>
      <c r="D26" s="88"/>
      <c r="E26" s="89"/>
      <c r="F26" s="88"/>
      <c r="G26" s="89"/>
    </row>
    <row r="27" spans="1:7" s="45" customFormat="1" ht="12.75">
      <c r="A27" s="90"/>
      <c r="B27" s="90"/>
      <c r="C27" s="44" t="s">
        <v>291</v>
      </c>
      <c r="D27" s="91">
        <f>D23+D13</f>
        <v>39970864</v>
      </c>
      <c r="E27" s="91">
        <f>E23+E13</f>
        <v>1286009</v>
      </c>
      <c r="F27" s="91">
        <f>F23+F13</f>
        <v>32938335</v>
      </c>
      <c r="G27" s="91">
        <f>G23+G13</f>
        <v>1380832</v>
      </c>
    </row>
    <row r="28" s="45" customFormat="1" ht="12.75" hidden="1"/>
    <row r="29" spans="1:7" ht="30.75" customHeight="1">
      <c r="A29" s="45"/>
      <c r="B29" s="45"/>
      <c r="C29" s="62" t="s">
        <v>334</v>
      </c>
      <c r="D29" s="92">
        <f>RAZEM!D74</f>
        <v>39970864</v>
      </c>
      <c r="E29" s="92">
        <f>RAZEM!E74</f>
        <v>1286009</v>
      </c>
      <c r="F29" s="92">
        <f>RAZEM!F74</f>
        <v>32938335</v>
      </c>
      <c r="G29" s="92">
        <f>RAZEM!G74</f>
        <v>1380832</v>
      </c>
    </row>
    <row r="31" spans="4:5" ht="12.75">
      <c r="D31" s="93"/>
      <c r="E31" s="93"/>
    </row>
  </sheetData>
  <sheetProtection/>
  <mergeCells count="3">
    <mergeCell ref="C7:C8"/>
    <mergeCell ref="D10:E10"/>
    <mergeCell ref="F10:G10"/>
  </mergeCells>
  <printOptions/>
  <pageMargins left="0.75" right="0.75" top="1" bottom="1" header="0.5" footer="0.5"/>
  <pageSetup horizontalDpi="360" verticalDpi="360" orientation="portrait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BA776"/>
  <sheetViews>
    <sheetView zoomScalePageLayoutView="0" workbookViewId="0" topLeftCell="A1">
      <selection activeCell="Q16" sqref="Q16"/>
    </sheetView>
  </sheetViews>
  <sheetFormatPr defaultColWidth="9.00390625" defaultRowHeight="12.75"/>
  <cols>
    <col min="1" max="1" width="5.125" style="0" customWidth="1"/>
    <col min="2" max="2" width="7.125" style="275" customWidth="1"/>
    <col min="3" max="3" width="37.875" style="0" customWidth="1"/>
    <col min="4" max="9" width="11.375" style="0" customWidth="1"/>
    <col min="10" max="11" width="9.75390625" style="0" customWidth="1"/>
    <col min="12" max="12" width="12.375" style="0" customWidth="1"/>
    <col min="13" max="13" width="9.125" style="276" customWidth="1"/>
    <col min="14" max="14" width="9.125" style="277" customWidth="1"/>
    <col min="15" max="15" width="9.625" style="0" customWidth="1"/>
    <col min="16" max="16" width="9.875" style="0" customWidth="1"/>
    <col min="17" max="17" width="29.75390625" style="0" customWidth="1"/>
    <col min="18" max="18" width="3.375" style="103" customWidth="1"/>
  </cols>
  <sheetData>
    <row r="1" spans="1:17" ht="19.5" thickBot="1">
      <c r="A1" s="365" t="s">
        <v>345</v>
      </c>
      <c r="B1" s="469" t="s">
        <v>346</v>
      </c>
      <c r="C1" s="470"/>
      <c r="D1" s="362" t="s">
        <v>347</v>
      </c>
      <c r="E1" s="363"/>
      <c r="F1" s="363"/>
      <c r="G1" s="363"/>
      <c r="H1" s="363"/>
      <c r="I1" s="363"/>
      <c r="J1" s="363"/>
      <c r="K1" s="363"/>
      <c r="L1" s="363"/>
      <c r="M1" s="457" t="s">
        <v>348</v>
      </c>
      <c r="N1" s="457" t="s">
        <v>349</v>
      </c>
      <c r="O1" s="460" t="s">
        <v>350</v>
      </c>
      <c r="P1" s="460" t="s">
        <v>351</v>
      </c>
      <c r="Q1" s="463" t="s">
        <v>352</v>
      </c>
    </row>
    <row r="2" spans="1:17" ht="19.5" thickBot="1">
      <c r="A2" s="468"/>
      <c r="B2" s="466" t="s">
        <v>142</v>
      </c>
      <c r="C2" s="467"/>
      <c r="D2" s="362">
        <v>2012</v>
      </c>
      <c r="E2" s="364"/>
      <c r="F2" s="362">
        <v>2013</v>
      </c>
      <c r="G2" s="364"/>
      <c r="H2" s="362">
        <v>2014</v>
      </c>
      <c r="I2" s="364"/>
      <c r="J2" s="362">
        <v>2015</v>
      </c>
      <c r="K2" s="364"/>
      <c r="L2" s="365" t="s">
        <v>353</v>
      </c>
      <c r="M2" s="458"/>
      <c r="N2" s="458"/>
      <c r="O2" s="461"/>
      <c r="P2" s="461"/>
      <c r="Q2" s="464"/>
    </row>
    <row r="3" spans="1:17" ht="24.75" thickBot="1">
      <c r="A3" s="366"/>
      <c r="B3" s="471" t="s">
        <v>354</v>
      </c>
      <c r="C3" s="472"/>
      <c r="D3" s="104" t="s">
        <v>355</v>
      </c>
      <c r="E3" s="104" t="s">
        <v>356</v>
      </c>
      <c r="F3" s="104" t="s">
        <v>355</v>
      </c>
      <c r="G3" s="104" t="s">
        <v>356</v>
      </c>
      <c r="H3" s="104" t="s">
        <v>355</v>
      </c>
      <c r="I3" s="104" t="s">
        <v>356</v>
      </c>
      <c r="J3" s="105" t="s">
        <v>355</v>
      </c>
      <c r="K3" s="105" t="s">
        <v>356</v>
      </c>
      <c r="L3" s="366"/>
      <c r="M3" s="459"/>
      <c r="N3" s="459"/>
      <c r="O3" s="462"/>
      <c r="P3" s="462"/>
      <c r="Q3" s="465"/>
    </row>
    <row r="4" spans="1:17" ht="9.75" customHeight="1">
      <c r="A4" s="474" t="s">
        <v>357</v>
      </c>
      <c r="B4" s="452" t="s">
        <v>158</v>
      </c>
      <c r="C4" s="453" t="s">
        <v>159</v>
      </c>
      <c r="D4" s="454"/>
      <c r="E4" s="455"/>
      <c r="F4" s="451">
        <f aca="true" t="shared" si="0" ref="F4:K4">F6+F10</f>
        <v>2407351</v>
      </c>
      <c r="G4" s="451">
        <f t="shared" si="0"/>
        <v>4595950</v>
      </c>
      <c r="H4" s="451">
        <f t="shared" si="0"/>
        <v>0</v>
      </c>
      <c r="I4" s="451">
        <f t="shared" si="0"/>
        <v>0</v>
      </c>
      <c r="J4" s="451">
        <f t="shared" si="0"/>
        <v>0</v>
      </c>
      <c r="K4" s="451">
        <f t="shared" si="0"/>
        <v>0</v>
      </c>
      <c r="L4" s="473"/>
      <c r="M4" s="448"/>
      <c r="N4" s="445"/>
      <c r="O4" s="447"/>
      <c r="P4" s="448"/>
      <c r="Q4" s="449"/>
    </row>
    <row r="5" spans="1:17" ht="15.75" customHeight="1" thickBot="1">
      <c r="A5" s="475"/>
      <c r="B5" s="450"/>
      <c r="C5" s="428"/>
      <c r="D5" s="396"/>
      <c r="E5" s="389"/>
      <c r="F5" s="396"/>
      <c r="G5" s="396"/>
      <c r="H5" s="396"/>
      <c r="I5" s="396"/>
      <c r="J5" s="396"/>
      <c r="K5" s="396"/>
      <c r="L5" s="391"/>
      <c r="M5" s="456"/>
      <c r="N5" s="446"/>
      <c r="O5" s="446"/>
      <c r="P5" s="446"/>
      <c r="Q5" s="450"/>
    </row>
    <row r="6" spans="1:18" s="122" customFormat="1" ht="15.75" thickBot="1">
      <c r="A6" s="109">
        <v>1</v>
      </c>
      <c r="B6" s="110" t="s">
        <v>161</v>
      </c>
      <c r="C6" s="111" t="s">
        <v>162</v>
      </c>
      <c r="D6" s="112"/>
      <c r="E6" s="113"/>
      <c r="F6" s="114">
        <f>F8</f>
        <v>7500</v>
      </c>
      <c r="G6" s="115"/>
      <c r="H6" s="112"/>
      <c r="I6" s="113"/>
      <c r="J6" s="112"/>
      <c r="K6" s="113"/>
      <c r="L6" s="116"/>
      <c r="M6" s="117"/>
      <c r="N6" s="118"/>
      <c r="O6" s="119"/>
      <c r="P6" s="120"/>
      <c r="Q6" s="121"/>
      <c r="R6" s="103"/>
    </row>
    <row r="7" spans="1:18" s="130" customFormat="1" ht="6" customHeight="1">
      <c r="A7" s="123"/>
      <c r="B7" s="442"/>
      <c r="C7" s="384"/>
      <c r="D7" s="106"/>
      <c r="E7" s="107"/>
      <c r="F7" s="124"/>
      <c r="G7" s="125"/>
      <c r="H7" s="106"/>
      <c r="I7" s="107"/>
      <c r="J7" s="106"/>
      <c r="K7" s="107"/>
      <c r="L7" s="108"/>
      <c r="M7" s="123"/>
      <c r="N7" s="126"/>
      <c r="O7" s="127"/>
      <c r="P7" s="128"/>
      <c r="Q7" s="129"/>
      <c r="R7" s="103"/>
    </row>
    <row r="8" spans="1:18" s="141" customFormat="1" ht="28.5" customHeight="1">
      <c r="A8" s="131" t="s">
        <v>358</v>
      </c>
      <c r="B8" s="367" t="s">
        <v>359</v>
      </c>
      <c r="C8" s="368"/>
      <c r="D8" s="132"/>
      <c r="E8" s="133"/>
      <c r="F8" s="132">
        <v>7500</v>
      </c>
      <c r="G8" s="134"/>
      <c r="H8" s="132"/>
      <c r="I8" s="133"/>
      <c r="J8" s="132"/>
      <c r="K8" s="133"/>
      <c r="L8" s="135">
        <f>SUM(D8:K8)</f>
        <v>7500</v>
      </c>
      <c r="M8" s="136" t="s">
        <v>360</v>
      </c>
      <c r="N8" s="137" t="s">
        <v>361</v>
      </c>
      <c r="O8" s="138">
        <v>1</v>
      </c>
      <c r="P8" s="139"/>
      <c r="Q8" s="140"/>
      <c r="R8" s="103"/>
    </row>
    <row r="9" spans="1:17" ht="6" customHeight="1" thickBot="1">
      <c r="A9" s="142"/>
      <c r="B9" s="443"/>
      <c r="C9" s="428"/>
      <c r="D9" s="143"/>
      <c r="E9" s="144"/>
      <c r="F9" s="145"/>
      <c r="G9" s="146"/>
      <c r="H9" s="143"/>
      <c r="I9" s="144"/>
      <c r="J9" s="143"/>
      <c r="K9" s="144"/>
      <c r="L9" s="147"/>
      <c r="M9" s="148"/>
      <c r="N9" s="149"/>
      <c r="O9" s="150"/>
      <c r="P9" s="151"/>
      <c r="Q9" s="152"/>
    </row>
    <row r="10" spans="1:17" ht="38.25" customHeight="1" thickBot="1">
      <c r="A10" s="153">
        <v>2</v>
      </c>
      <c r="B10" s="154" t="s">
        <v>164</v>
      </c>
      <c r="C10" s="155" t="s">
        <v>362</v>
      </c>
      <c r="D10" s="112"/>
      <c r="E10" s="113"/>
      <c r="F10" s="114">
        <f>F12+F14+F16</f>
        <v>2399851</v>
      </c>
      <c r="G10" s="114">
        <f>G12+G14+G16</f>
        <v>4595950</v>
      </c>
      <c r="H10" s="112"/>
      <c r="I10" s="113"/>
      <c r="J10" s="112"/>
      <c r="K10" s="113"/>
      <c r="L10" s="116"/>
      <c r="M10" s="117"/>
      <c r="N10" s="156"/>
      <c r="O10" s="119"/>
      <c r="P10" s="120"/>
      <c r="Q10" s="120"/>
    </row>
    <row r="11" spans="1:18" s="130" customFormat="1" ht="6.75" customHeight="1">
      <c r="A11" s="123"/>
      <c r="B11" s="444"/>
      <c r="C11" s="384"/>
      <c r="D11" s="106"/>
      <c r="E11" s="107"/>
      <c r="F11" s="124"/>
      <c r="G11" s="125"/>
      <c r="H11" s="106"/>
      <c r="I11" s="107"/>
      <c r="J11" s="106"/>
      <c r="K11" s="107"/>
      <c r="L11" s="108"/>
      <c r="M11" s="123"/>
      <c r="N11" s="157"/>
      <c r="O11" s="127"/>
      <c r="P11" s="128"/>
      <c r="Q11" s="129"/>
      <c r="R11" s="103"/>
    </row>
    <row r="12" spans="1:17" ht="45" customHeight="1">
      <c r="A12" s="158" t="s">
        <v>363</v>
      </c>
      <c r="B12" s="418" t="s">
        <v>364</v>
      </c>
      <c r="C12" s="349"/>
      <c r="D12" s="143" t="s">
        <v>488</v>
      </c>
      <c r="E12" s="144" t="s">
        <v>488</v>
      </c>
      <c r="F12" s="143">
        <v>2244851</v>
      </c>
      <c r="G12" s="144">
        <v>4550950</v>
      </c>
      <c r="H12" s="143"/>
      <c r="I12" s="144"/>
      <c r="J12" s="143"/>
      <c r="K12" s="144"/>
      <c r="L12" s="147">
        <f>SUM(D12:K12)</f>
        <v>6795801</v>
      </c>
      <c r="M12" s="148" t="s">
        <v>365</v>
      </c>
      <c r="N12" s="149" t="s">
        <v>361</v>
      </c>
      <c r="O12" s="150">
        <v>1</v>
      </c>
      <c r="P12" s="151"/>
      <c r="Q12" s="152"/>
    </row>
    <row r="13" spans="1:18" s="141" customFormat="1" ht="6" customHeight="1">
      <c r="A13" s="136"/>
      <c r="B13" s="369"/>
      <c r="C13" s="368"/>
      <c r="D13" s="132"/>
      <c r="E13" s="133"/>
      <c r="F13" s="159"/>
      <c r="G13" s="134"/>
      <c r="H13" s="132"/>
      <c r="I13" s="133"/>
      <c r="J13" s="132"/>
      <c r="K13" s="133"/>
      <c r="L13" s="135"/>
      <c r="M13" s="136"/>
      <c r="N13" s="137"/>
      <c r="O13" s="138"/>
      <c r="P13" s="139"/>
      <c r="Q13" s="140"/>
      <c r="R13" s="103"/>
    </row>
    <row r="14" spans="1:17" ht="42" customHeight="1">
      <c r="A14" s="158" t="s">
        <v>366</v>
      </c>
      <c r="B14" s="418" t="s">
        <v>367</v>
      </c>
      <c r="C14" s="349"/>
      <c r="D14" s="143"/>
      <c r="E14" s="144"/>
      <c r="F14" s="143">
        <v>100000</v>
      </c>
      <c r="G14" s="146"/>
      <c r="H14" s="143"/>
      <c r="I14" s="144"/>
      <c r="J14" s="143"/>
      <c r="K14" s="144"/>
      <c r="L14" s="147">
        <f>SUM(D14:K14)</f>
        <v>100000</v>
      </c>
      <c r="M14" s="148" t="s">
        <v>365</v>
      </c>
      <c r="N14" s="149" t="s">
        <v>361</v>
      </c>
      <c r="O14" s="150">
        <v>1</v>
      </c>
      <c r="P14" s="151"/>
      <c r="Q14" s="160"/>
    </row>
    <row r="15" spans="1:18" s="141" customFormat="1" ht="6" customHeight="1">
      <c r="A15" s="161"/>
      <c r="B15" s="405"/>
      <c r="C15" s="381"/>
      <c r="D15" s="132"/>
      <c r="E15" s="133"/>
      <c r="F15" s="159"/>
      <c r="G15" s="134"/>
      <c r="H15" s="132"/>
      <c r="I15" s="133"/>
      <c r="J15" s="132"/>
      <c r="K15" s="133"/>
      <c r="L15" s="135"/>
      <c r="M15" s="136"/>
      <c r="N15" s="162"/>
      <c r="O15" s="163"/>
      <c r="P15" s="164"/>
      <c r="Q15" s="165"/>
      <c r="R15" s="103"/>
    </row>
    <row r="16" spans="1:17" ht="48.75" customHeight="1">
      <c r="A16" s="166" t="s">
        <v>368</v>
      </c>
      <c r="B16" s="372" t="s">
        <v>369</v>
      </c>
      <c r="C16" s="373"/>
      <c r="D16" s="167"/>
      <c r="E16" s="168"/>
      <c r="F16" s="167">
        <v>55000</v>
      </c>
      <c r="G16" s="168">
        <v>45000</v>
      </c>
      <c r="H16" s="167"/>
      <c r="I16" s="168"/>
      <c r="J16" s="167"/>
      <c r="K16" s="168"/>
      <c r="L16" s="169">
        <f>SUM(D16:K16)</f>
        <v>100000</v>
      </c>
      <c r="M16" s="136" t="s">
        <v>370</v>
      </c>
      <c r="N16" s="170" t="s">
        <v>361</v>
      </c>
      <c r="O16" s="181">
        <v>1</v>
      </c>
      <c r="P16" s="171"/>
      <c r="Q16" s="171"/>
    </row>
    <row r="17" spans="1:17" ht="6" customHeight="1" thickBot="1">
      <c r="A17" s="148"/>
      <c r="B17" s="348"/>
      <c r="C17" s="349"/>
      <c r="D17" s="143"/>
      <c r="E17" s="144"/>
      <c r="F17" s="145"/>
      <c r="G17" s="146"/>
      <c r="H17" s="143"/>
      <c r="I17" s="144"/>
      <c r="J17" s="143"/>
      <c r="K17" s="144"/>
      <c r="L17" s="147"/>
      <c r="M17" s="148"/>
      <c r="N17" s="149"/>
      <c r="O17" s="150"/>
      <c r="P17" s="151"/>
      <c r="Q17" s="152"/>
    </row>
    <row r="18" spans="1:18" s="122" customFormat="1" ht="16.5" thickBot="1">
      <c r="A18" s="173" t="s">
        <v>372</v>
      </c>
      <c r="B18" s="174">
        <v>600</v>
      </c>
      <c r="C18" s="175" t="s">
        <v>180</v>
      </c>
      <c r="D18" s="112"/>
      <c r="E18" s="113"/>
      <c r="F18" s="114">
        <f aca="true" t="shared" si="1" ref="F18:K18">F19+F26+F34+F38</f>
        <v>1723360</v>
      </c>
      <c r="G18" s="114">
        <f t="shared" si="1"/>
        <v>0</v>
      </c>
      <c r="H18" s="114">
        <f t="shared" si="1"/>
        <v>1940000</v>
      </c>
      <c r="I18" s="114">
        <f t="shared" si="1"/>
        <v>1490000</v>
      </c>
      <c r="J18" s="114">
        <f t="shared" si="1"/>
        <v>0</v>
      </c>
      <c r="K18" s="114">
        <f t="shared" si="1"/>
        <v>0</v>
      </c>
      <c r="L18" s="116"/>
      <c r="M18" s="117"/>
      <c r="N18" s="156"/>
      <c r="O18" s="119"/>
      <c r="P18" s="120"/>
      <c r="Q18" s="121"/>
      <c r="R18" s="103"/>
    </row>
    <row r="19" spans="1:18" s="122" customFormat="1" ht="16.5" thickBot="1">
      <c r="A19" s="109">
        <v>1</v>
      </c>
      <c r="B19" s="176">
        <v>60004</v>
      </c>
      <c r="C19" s="111" t="s">
        <v>275</v>
      </c>
      <c r="D19" s="112"/>
      <c r="E19" s="113"/>
      <c r="F19" s="114">
        <f>F22+F23+F24</f>
        <v>147000</v>
      </c>
      <c r="G19" s="114"/>
      <c r="H19" s="114"/>
      <c r="I19" s="114"/>
      <c r="J19" s="112"/>
      <c r="K19" s="113"/>
      <c r="L19" s="116"/>
      <c r="M19" s="117"/>
      <c r="N19" s="156"/>
      <c r="O19" s="119"/>
      <c r="P19" s="120"/>
      <c r="Q19" s="121"/>
      <c r="R19" s="103"/>
    </row>
    <row r="20" spans="1:18" s="130" customFormat="1" ht="6" customHeight="1">
      <c r="A20" s="123"/>
      <c r="B20" s="442"/>
      <c r="C20" s="384"/>
      <c r="D20" s="106"/>
      <c r="E20" s="107"/>
      <c r="F20" s="124"/>
      <c r="G20" s="125"/>
      <c r="H20" s="106"/>
      <c r="I20" s="107"/>
      <c r="J20" s="106"/>
      <c r="K20" s="107"/>
      <c r="L20" s="108"/>
      <c r="M20" s="123"/>
      <c r="N20" s="157"/>
      <c r="O20" s="127"/>
      <c r="P20" s="128"/>
      <c r="Q20" s="129"/>
      <c r="R20" s="103"/>
    </row>
    <row r="21" spans="1:18" s="141" customFormat="1" ht="30" customHeight="1">
      <c r="A21" s="136"/>
      <c r="B21" s="369" t="s">
        <v>373</v>
      </c>
      <c r="C21" s="368"/>
      <c r="D21" s="132"/>
      <c r="E21" s="133"/>
      <c r="F21" s="159"/>
      <c r="G21" s="134"/>
      <c r="H21" s="132"/>
      <c r="I21" s="133"/>
      <c r="J21" s="132"/>
      <c r="K21" s="133"/>
      <c r="L21" s="135"/>
      <c r="M21" s="136"/>
      <c r="N21" s="137"/>
      <c r="O21" s="138"/>
      <c r="P21" s="139"/>
      <c r="Q21" s="140"/>
      <c r="R21" s="103"/>
    </row>
    <row r="22" spans="1:18" s="141" customFormat="1" ht="34.5" customHeight="1">
      <c r="A22" s="131" t="s">
        <v>375</v>
      </c>
      <c r="B22" s="367" t="s">
        <v>376</v>
      </c>
      <c r="C22" s="368"/>
      <c r="D22" s="132"/>
      <c r="E22" s="133"/>
      <c r="F22" s="132">
        <v>80000</v>
      </c>
      <c r="G22" s="134"/>
      <c r="H22" s="132"/>
      <c r="I22" s="133"/>
      <c r="J22" s="132"/>
      <c r="K22" s="133"/>
      <c r="L22" s="135">
        <f>SUM(D22:K22)</f>
        <v>80000</v>
      </c>
      <c r="M22" s="136" t="s">
        <v>370</v>
      </c>
      <c r="N22" s="137" t="s">
        <v>361</v>
      </c>
      <c r="O22" s="138">
        <v>1</v>
      </c>
      <c r="P22" s="139"/>
      <c r="Q22" s="140"/>
      <c r="R22" s="103"/>
    </row>
    <row r="23" spans="1:18" s="141" customFormat="1" ht="15.75" customHeight="1">
      <c r="A23" s="131" t="s">
        <v>377</v>
      </c>
      <c r="B23" s="367" t="s">
        <v>378</v>
      </c>
      <c r="C23" s="368"/>
      <c r="D23" s="132"/>
      <c r="E23" s="133"/>
      <c r="F23" s="132">
        <v>60000</v>
      </c>
      <c r="G23" s="134"/>
      <c r="H23" s="132"/>
      <c r="I23" s="133"/>
      <c r="J23" s="132"/>
      <c r="K23" s="133"/>
      <c r="L23" s="135">
        <f>SUM(D23:K23)</f>
        <v>60000</v>
      </c>
      <c r="M23" s="136" t="s">
        <v>370</v>
      </c>
      <c r="N23" s="137" t="s">
        <v>361</v>
      </c>
      <c r="O23" s="138">
        <v>1</v>
      </c>
      <c r="P23" s="139"/>
      <c r="Q23" s="140"/>
      <c r="R23" s="103"/>
    </row>
    <row r="24" spans="1:18" s="183" customFormat="1" ht="27.75" customHeight="1">
      <c r="A24" s="166" t="s">
        <v>379</v>
      </c>
      <c r="B24" s="380" t="s">
        <v>478</v>
      </c>
      <c r="C24" s="381"/>
      <c r="D24" s="177"/>
      <c r="E24" s="178"/>
      <c r="F24" s="177">
        <v>7000</v>
      </c>
      <c r="G24" s="179"/>
      <c r="H24" s="177"/>
      <c r="I24" s="178"/>
      <c r="J24" s="177"/>
      <c r="K24" s="178"/>
      <c r="L24" s="180">
        <f>SUM(D24:K24)</f>
        <v>7000</v>
      </c>
      <c r="M24" s="181"/>
      <c r="N24" s="162" t="s">
        <v>131</v>
      </c>
      <c r="O24" s="163">
        <v>1</v>
      </c>
      <c r="P24" s="163"/>
      <c r="Q24" s="182"/>
      <c r="R24" s="103"/>
    </row>
    <row r="25" spans="1:18" s="194" customFormat="1" ht="6" customHeight="1" thickBot="1">
      <c r="A25" s="184"/>
      <c r="B25" s="441"/>
      <c r="C25" s="386"/>
      <c r="D25" s="185"/>
      <c r="E25" s="186"/>
      <c r="F25" s="187"/>
      <c r="G25" s="188"/>
      <c r="H25" s="185"/>
      <c r="I25" s="186"/>
      <c r="J25" s="185"/>
      <c r="K25" s="186"/>
      <c r="L25" s="189"/>
      <c r="M25" s="184"/>
      <c r="N25" s="190"/>
      <c r="O25" s="191"/>
      <c r="P25" s="192"/>
      <c r="Q25" s="193"/>
      <c r="R25" s="103"/>
    </row>
    <row r="26" spans="1:17" ht="16.5" thickBot="1">
      <c r="A26" s="153">
        <v>2</v>
      </c>
      <c r="B26" s="154">
        <v>60013</v>
      </c>
      <c r="C26" s="195" t="s">
        <v>181</v>
      </c>
      <c r="D26" s="143"/>
      <c r="E26" s="144"/>
      <c r="F26" s="145">
        <f>F29+F31</f>
        <v>570000</v>
      </c>
      <c r="G26" s="145"/>
      <c r="H26" s="145">
        <f>H29+H31</f>
        <v>300000</v>
      </c>
      <c r="I26" s="144"/>
      <c r="J26" s="143"/>
      <c r="K26" s="144"/>
      <c r="L26" s="147"/>
      <c r="M26" s="148"/>
      <c r="N26" s="149"/>
      <c r="O26" s="150"/>
      <c r="P26" s="151"/>
      <c r="Q26" s="152"/>
    </row>
    <row r="27" spans="1:18" s="130" customFormat="1" ht="6" customHeight="1">
      <c r="A27" s="123"/>
      <c r="B27" s="383"/>
      <c r="C27" s="384"/>
      <c r="D27" s="106"/>
      <c r="E27" s="107"/>
      <c r="F27" s="124"/>
      <c r="G27" s="125"/>
      <c r="H27" s="106"/>
      <c r="I27" s="107"/>
      <c r="J27" s="106"/>
      <c r="K27" s="107"/>
      <c r="L27" s="108"/>
      <c r="M27" s="123"/>
      <c r="N27" s="157"/>
      <c r="O27" s="127"/>
      <c r="P27" s="128"/>
      <c r="Q27" s="128"/>
      <c r="R27" s="103"/>
    </row>
    <row r="28" spans="1:17" ht="16.5" customHeight="1">
      <c r="A28" s="432" t="s">
        <v>363</v>
      </c>
      <c r="B28" s="369" t="s">
        <v>380</v>
      </c>
      <c r="C28" s="437"/>
      <c r="D28" s="167"/>
      <c r="E28" s="168"/>
      <c r="F28" s="167"/>
      <c r="G28" s="196"/>
      <c r="H28" s="167"/>
      <c r="I28" s="168"/>
      <c r="J28" s="167"/>
      <c r="K28" s="168"/>
      <c r="L28" s="169"/>
      <c r="M28" s="435" t="s">
        <v>381</v>
      </c>
      <c r="N28" s="438" t="s">
        <v>361</v>
      </c>
      <c r="O28" s="412">
        <v>1</v>
      </c>
      <c r="P28" s="435"/>
      <c r="Q28" s="429" t="s">
        <v>382</v>
      </c>
    </row>
    <row r="29" spans="1:17" ht="34.5" customHeight="1">
      <c r="A29" s="433"/>
      <c r="B29" s="367" t="s">
        <v>383</v>
      </c>
      <c r="C29" s="368"/>
      <c r="D29" s="197"/>
      <c r="E29" s="198"/>
      <c r="F29" s="197">
        <v>500000</v>
      </c>
      <c r="G29" s="198"/>
      <c r="H29" s="197">
        <v>300000</v>
      </c>
      <c r="I29" s="198"/>
      <c r="J29" s="197"/>
      <c r="K29" s="198"/>
      <c r="L29" s="199">
        <f>SUM(D29:K29)</f>
        <v>800000</v>
      </c>
      <c r="M29" s="436"/>
      <c r="N29" s="439"/>
      <c r="O29" s="440"/>
      <c r="P29" s="436"/>
      <c r="Q29" s="398"/>
    </row>
    <row r="30" spans="1:17" ht="6" customHeight="1">
      <c r="A30" s="136"/>
      <c r="B30" s="369"/>
      <c r="C30" s="368"/>
      <c r="D30" s="132"/>
      <c r="E30" s="133"/>
      <c r="F30" s="132"/>
      <c r="G30" s="134"/>
      <c r="H30" s="132"/>
      <c r="I30" s="133"/>
      <c r="J30" s="132"/>
      <c r="K30" s="133"/>
      <c r="L30" s="135"/>
      <c r="M30" s="136"/>
      <c r="N30" s="137"/>
      <c r="O30" s="138"/>
      <c r="P30" s="139"/>
      <c r="Q30" s="139"/>
    </row>
    <row r="31" spans="1:17" ht="31.5" customHeight="1">
      <c r="A31" s="432" t="s">
        <v>366</v>
      </c>
      <c r="B31" s="367" t="s">
        <v>384</v>
      </c>
      <c r="C31" s="368"/>
      <c r="D31" s="395"/>
      <c r="E31" s="388"/>
      <c r="F31" s="395">
        <v>70000</v>
      </c>
      <c r="G31" s="397"/>
      <c r="H31" s="395"/>
      <c r="I31" s="388"/>
      <c r="J31" s="395"/>
      <c r="K31" s="388"/>
      <c r="L31" s="390">
        <f>SUM(D31:K31)</f>
        <v>70000</v>
      </c>
      <c r="M31" s="429" t="s">
        <v>381</v>
      </c>
      <c r="N31" s="393" t="s">
        <v>361</v>
      </c>
      <c r="O31" s="392">
        <v>1</v>
      </c>
      <c r="P31" s="429"/>
      <c r="Q31" s="429" t="s">
        <v>382</v>
      </c>
    </row>
    <row r="32" spans="1:17" ht="15" customHeight="1" hidden="1">
      <c r="A32" s="433"/>
      <c r="B32" s="402"/>
      <c r="C32" s="368"/>
      <c r="D32" s="396"/>
      <c r="E32" s="389"/>
      <c r="F32" s="396"/>
      <c r="G32" s="389"/>
      <c r="H32" s="396"/>
      <c r="I32" s="389"/>
      <c r="J32" s="396"/>
      <c r="K32" s="389"/>
      <c r="L32" s="391"/>
      <c r="M32" s="429"/>
      <c r="N32" s="394"/>
      <c r="O32" s="398"/>
      <c r="P32" s="398"/>
      <c r="Q32" s="398"/>
    </row>
    <row r="33" spans="1:17" ht="6" customHeight="1" thickBot="1">
      <c r="A33" s="184"/>
      <c r="B33" s="385"/>
      <c r="C33" s="386"/>
      <c r="D33" s="185"/>
      <c r="E33" s="186"/>
      <c r="F33" s="187"/>
      <c r="G33" s="188"/>
      <c r="H33" s="185"/>
      <c r="I33" s="186"/>
      <c r="J33" s="185"/>
      <c r="K33" s="186"/>
      <c r="L33" s="189"/>
      <c r="M33" s="184"/>
      <c r="N33" s="190"/>
      <c r="O33" s="191"/>
      <c r="P33" s="192"/>
      <c r="Q33" s="192"/>
    </row>
    <row r="34" spans="1:17" ht="16.5" thickBot="1">
      <c r="A34" s="109">
        <v>3</v>
      </c>
      <c r="B34" s="176">
        <v>60014</v>
      </c>
      <c r="C34" s="111" t="s">
        <v>385</v>
      </c>
      <c r="D34" s="112"/>
      <c r="E34" s="113"/>
      <c r="F34" s="114">
        <f>F36</f>
        <v>39360</v>
      </c>
      <c r="G34" s="115"/>
      <c r="H34" s="112"/>
      <c r="I34" s="113"/>
      <c r="J34" s="112"/>
      <c r="K34" s="113"/>
      <c r="L34" s="116"/>
      <c r="M34" s="117"/>
      <c r="N34" s="156"/>
      <c r="O34" s="119"/>
      <c r="P34" s="120"/>
      <c r="Q34" s="120"/>
    </row>
    <row r="35" spans="1:17" ht="6" customHeight="1">
      <c r="A35" s="148"/>
      <c r="B35" s="348"/>
      <c r="C35" s="349"/>
      <c r="D35" s="143"/>
      <c r="E35" s="144"/>
      <c r="F35" s="145"/>
      <c r="G35" s="146"/>
      <c r="H35" s="143"/>
      <c r="I35" s="144"/>
      <c r="J35" s="143"/>
      <c r="K35" s="144"/>
      <c r="L35" s="147"/>
      <c r="M35" s="148"/>
      <c r="N35" s="149"/>
      <c r="O35" s="150"/>
      <c r="P35" s="151"/>
      <c r="Q35" s="152"/>
    </row>
    <row r="36" spans="1:17" ht="32.25" customHeight="1">
      <c r="A36" s="131" t="s">
        <v>386</v>
      </c>
      <c r="B36" s="367" t="s">
        <v>387</v>
      </c>
      <c r="C36" s="368"/>
      <c r="D36" s="132"/>
      <c r="E36" s="133"/>
      <c r="F36" s="132">
        <v>39360</v>
      </c>
      <c r="G36" s="134"/>
      <c r="H36" s="132"/>
      <c r="I36" s="133"/>
      <c r="J36" s="132"/>
      <c r="K36" s="133"/>
      <c r="L36" s="135">
        <f>SUM(D36:K36)</f>
        <v>39360</v>
      </c>
      <c r="M36" s="136" t="s">
        <v>381</v>
      </c>
      <c r="N36" s="137" t="s">
        <v>361</v>
      </c>
      <c r="O36" s="138">
        <v>1</v>
      </c>
      <c r="P36" s="139"/>
      <c r="Q36" s="139" t="s">
        <v>388</v>
      </c>
    </row>
    <row r="37" spans="1:17" ht="6" customHeight="1" thickBot="1">
      <c r="A37" s="148"/>
      <c r="B37" s="348"/>
      <c r="C37" s="349"/>
      <c r="D37" s="143"/>
      <c r="E37" s="144"/>
      <c r="F37" s="145"/>
      <c r="G37" s="146"/>
      <c r="H37" s="143"/>
      <c r="I37" s="144"/>
      <c r="J37" s="143"/>
      <c r="K37" s="144"/>
      <c r="L37" s="147"/>
      <c r="M37" s="148"/>
      <c r="N37" s="149"/>
      <c r="O37" s="150"/>
      <c r="P37" s="151"/>
      <c r="Q37" s="152"/>
    </row>
    <row r="38" spans="1:17" ht="16.5" thickBot="1">
      <c r="A38" s="109">
        <v>4</v>
      </c>
      <c r="B38" s="176">
        <v>60016</v>
      </c>
      <c r="C38" s="111" t="s">
        <v>184</v>
      </c>
      <c r="D38" s="112"/>
      <c r="E38" s="113"/>
      <c r="F38" s="114">
        <f>F40+F42+F44+F46+F48+F50+F52+F54+F56+F58</f>
        <v>967000</v>
      </c>
      <c r="G38" s="114"/>
      <c r="H38" s="114">
        <f>H40+H42+H44+H46+H48+H50+H52+H54+H56+H58</f>
        <v>1640000</v>
      </c>
      <c r="I38" s="114">
        <f>I40+I42+I44+I46+I48+I50+I52+I54+I56+I58</f>
        <v>1490000</v>
      </c>
      <c r="J38" s="112"/>
      <c r="K38" s="113"/>
      <c r="L38" s="116"/>
      <c r="M38" s="117"/>
      <c r="N38" s="156"/>
      <c r="O38" s="119"/>
      <c r="P38" s="120"/>
      <c r="Q38" s="120"/>
    </row>
    <row r="39" spans="1:17" ht="6" customHeight="1">
      <c r="A39" s="148"/>
      <c r="B39" s="348"/>
      <c r="C39" s="349"/>
      <c r="D39" s="143"/>
      <c r="E39" s="144"/>
      <c r="F39" s="145"/>
      <c r="G39" s="146"/>
      <c r="H39" s="143"/>
      <c r="I39" s="144"/>
      <c r="J39" s="143"/>
      <c r="K39" s="144"/>
      <c r="L39" s="147"/>
      <c r="M39" s="148"/>
      <c r="N39" s="149"/>
      <c r="O39" s="150"/>
      <c r="P39" s="151"/>
      <c r="Q39" s="152"/>
    </row>
    <row r="40" spans="1:17" ht="39" customHeight="1">
      <c r="A40" s="166" t="s">
        <v>389</v>
      </c>
      <c r="B40" s="380" t="s">
        <v>390</v>
      </c>
      <c r="C40" s="381"/>
      <c r="D40" s="177">
        <v>32902</v>
      </c>
      <c r="E40" s="178"/>
      <c r="F40" s="201"/>
      <c r="G40" s="179"/>
      <c r="H40" s="177">
        <v>1490000</v>
      </c>
      <c r="I40" s="178">
        <v>1490000</v>
      </c>
      <c r="J40" s="177"/>
      <c r="K40" s="178"/>
      <c r="L40" s="180">
        <f>SUM(D40:K40)</f>
        <v>3012902</v>
      </c>
      <c r="M40" s="161" t="s">
        <v>381</v>
      </c>
      <c r="N40" s="162" t="s">
        <v>361</v>
      </c>
      <c r="O40" s="163">
        <v>2</v>
      </c>
      <c r="P40" s="164"/>
      <c r="Q40" s="164" t="s">
        <v>391</v>
      </c>
    </row>
    <row r="41" spans="1:17" ht="6" customHeight="1">
      <c r="A41" s="136"/>
      <c r="B41" s="369"/>
      <c r="C41" s="368"/>
      <c r="D41" s="132"/>
      <c r="E41" s="133"/>
      <c r="F41" s="159"/>
      <c r="G41" s="134"/>
      <c r="H41" s="132"/>
      <c r="I41" s="133"/>
      <c r="J41" s="132"/>
      <c r="K41" s="133"/>
      <c r="L41" s="135"/>
      <c r="M41" s="136"/>
      <c r="N41" s="137"/>
      <c r="O41" s="138"/>
      <c r="P41" s="139"/>
      <c r="Q41" s="139"/>
    </row>
    <row r="42" spans="1:17" ht="24" customHeight="1">
      <c r="A42" s="158" t="s">
        <v>392</v>
      </c>
      <c r="B42" s="418" t="s">
        <v>393</v>
      </c>
      <c r="C42" s="349"/>
      <c r="D42" s="143"/>
      <c r="E42" s="144"/>
      <c r="F42" s="143">
        <v>312000</v>
      </c>
      <c r="G42" s="146"/>
      <c r="H42" s="143"/>
      <c r="I42" s="144"/>
      <c r="J42" s="143"/>
      <c r="K42" s="144"/>
      <c r="L42" s="147">
        <f>SUM(D42:K43)</f>
        <v>312000</v>
      </c>
      <c r="M42" s="148" t="s">
        <v>381</v>
      </c>
      <c r="N42" s="149" t="s">
        <v>361</v>
      </c>
      <c r="O42" s="150">
        <v>1</v>
      </c>
      <c r="P42" s="151"/>
      <c r="Q42" s="151"/>
    </row>
    <row r="43" spans="1:17" ht="6" customHeight="1">
      <c r="A43" s="136"/>
      <c r="B43" s="369"/>
      <c r="C43" s="368"/>
      <c r="D43" s="132"/>
      <c r="E43" s="133"/>
      <c r="F43" s="132"/>
      <c r="G43" s="134"/>
      <c r="H43" s="132"/>
      <c r="I43" s="133"/>
      <c r="J43" s="132"/>
      <c r="K43" s="133"/>
      <c r="L43" s="135"/>
      <c r="M43" s="136"/>
      <c r="N43" s="137"/>
      <c r="O43" s="138"/>
      <c r="P43" s="139"/>
      <c r="Q43" s="139"/>
    </row>
    <row r="44" spans="1:17" ht="32.25" customHeight="1">
      <c r="A44" s="158" t="s">
        <v>394</v>
      </c>
      <c r="B44" s="418" t="s">
        <v>395</v>
      </c>
      <c r="C44" s="349"/>
      <c r="D44" s="143"/>
      <c r="E44" s="144"/>
      <c r="F44" s="143">
        <v>20000</v>
      </c>
      <c r="G44" s="146"/>
      <c r="H44" s="143">
        <v>150000</v>
      </c>
      <c r="I44" s="144"/>
      <c r="J44" s="143"/>
      <c r="K44" s="144"/>
      <c r="L44" s="147">
        <f>SUM(D44:K44)</f>
        <v>170000</v>
      </c>
      <c r="M44" s="148" t="s">
        <v>381</v>
      </c>
      <c r="N44" s="149" t="s">
        <v>361</v>
      </c>
      <c r="O44" s="150">
        <v>1</v>
      </c>
      <c r="P44" s="151"/>
      <c r="Q44" s="151"/>
    </row>
    <row r="45" spans="1:17" ht="6" customHeight="1">
      <c r="A45" s="136"/>
      <c r="B45" s="369"/>
      <c r="C45" s="368"/>
      <c r="D45" s="132"/>
      <c r="E45" s="133"/>
      <c r="F45" s="132"/>
      <c r="G45" s="134"/>
      <c r="H45" s="132"/>
      <c r="I45" s="133"/>
      <c r="J45" s="132"/>
      <c r="K45" s="133"/>
      <c r="L45" s="135"/>
      <c r="M45" s="136"/>
      <c r="N45" s="137"/>
      <c r="O45" s="138"/>
      <c r="P45" s="139"/>
      <c r="Q45" s="139"/>
    </row>
    <row r="46" spans="1:17" ht="31.5" customHeight="1">
      <c r="A46" s="158" t="s">
        <v>396</v>
      </c>
      <c r="B46" s="418" t="s">
        <v>397</v>
      </c>
      <c r="C46" s="349"/>
      <c r="D46" s="143"/>
      <c r="E46" s="144"/>
      <c r="F46" s="143">
        <v>80000</v>
      </c>
      <c r="G46" s="146"/>
      <c r="H46" s="143"/>
      <c r="I46" s="144"/>
      <c r="J46" s="143"/>
      <c r="K46" s="144"/>
      <c r="L46" s="147">
        <f>SUM(D46:K46)</f>
        <v>80000</v>
      </c>
      <c r="M46" s="148" t="s">
        <v>381</v>
      </c>
      <c r="N46" s="149" t="s">
        <v>361</v>
      </c>
      <c r="O46" s="150">
        <v>1</v>
      </c>
      <c r="P46" s="151"/>
      <c r="Q46" s="151"/>
    </row>
    <row r="47" spans="1:17" ht="6" customHeight="1">
      <c r="A47" s="136"/>
      <c r="B47" s="369"/>
      <c r="C47" s="368"/>
      <c r="D47" s="132"/>
      <c r="E47" s="133"/>
      <c r="F47" s="132"/>
      <c r="G47" s="134"/>
      <c r="H47" s="132"/>
      <c r="I47" s="133"/>
      <c r="J47" s="132"/>
      <c r="K47" s="133"/>
      <c r="L47" s="135"/>
      <c r="M47" s="136"/>
      <c r="N47" s="137"/>
      <c r="O47" s="138"/>
      <c r="P47" s="139"/>
      <c r="Q47" s="139"/>
    </row>
    <row r="48" spans="1:17" ht="21.75" customHeight="1">
      <c r="A48" s="158" t="s">
        <v>398</v>
      </c>
      <c r="B48" s="418" t="s">
        <v>399</v>
      </c>
      <c r="C48" s="349"/>
      <c r="D48" s="202"/>
      <c r="E48" s="203"/>
      <c r="F48" s="202">
        <v>20000</v>
      </c>
      <c r="G48" s="204"/>
      <c r="H48" s="202"/>
      <c r="I48" s="203"/>
      <c r="J48" s="202"/>
      <c r="K48" s="203"/>
      <c r="L48" s="205">
        <f>SUM(D48:K48)</f>
        <v>20000</v>
      </c>
      <c r="M48" s="148" t="s">
        <v>381</v>
      </c>
      <c r="N48" s="149" t="s">
        <v>131</v>
      </c>
      <c r="O48" s="150">
        <v>1</v>
      </c>
      <c r="P48" s="151"/>
      <c r="Q48" s="151"/>
    </row>
    <row r="49" spans="1:17" ht="6" customHeight="1">
      <c r="A49" s="136"/>
      <c r="B49" s="369"/>
      <c r="C49" s="368"/>
      <c r="D49" s="132"/>
      <c r="E49" s="133"/>
      <c r="F49" s="132"/>
      <c r="G49" s="134"/>
      <c r="H49" s="132"/>
      <c r="I49" s="133"/>
      <c r="J49" s="132"/>
      <c r="K49" s="133"/>
      <c r="L49" s="135"/>
      <c r="M49" s="136"/>
      <c r="N49" s="137"/>
      <c r="O49" s="138"/>
      <c r="P49" s="139"/>
      <c r="Q49" s="139"/>
    </row>
    <row r="50" spans="1:17" ht="27" customHeight="1">
      <c r="A50" s="158" t="s">
        <v>400</v>
      </c>
      <c r="B50" s="418" t="s">
        <v>401</v>
      </c>
      <c r="C50" s="349"/>
      <c r="D50" s="177"/>
      <c r="E50" s="178"/>
      <c r="F50" s="177">
        <v>250000</v>
      </c>
      <c r="G50" s="179"/>
      <c r="H50" s="177"/>
      <c r="I50" s="178"/>
      <c r="J50" s="177"/>
      <c r="K50" s="178"/>
      <c r="L50" s="180">
        <f>SUM(D50:K51)</f>
        <v>250000</v>
      </c>
      <c r="M50" s="148" t="s">
        <v>381</v>
      </c>
      <c r="N50" s="149" t="s">
        <v>361</v>
      </c>
      <c r="O50" s="150">
        <v>1</v>
      </c>
      <c r="P50" s="151"/>
      <c r="Q50" s="151"/>
    </row>
    <row r="51" spans="1:17" ht="6" customHeight="1">
      <c r="A51" s="136"/>
      <c r="B51" s="369"/>
      <c r="C51" s="368"/>
      <c r="D51" s="132"/>
      <c r="E51" s="133"/>
      <c r="F51" s="132"/>
      <c r="G51" s="134"/>
      <c r="H51" s="132"/>
      <c r="I51" s="133"/>
      <c r="J51" s="132"/>
      <c r="K51" s="133"/>
      <c r="L51" s="135"/>
      <c r="M51" s="136"/>
      <c r="N51" s="137"/>
      <c r="O51" s="138"/>
      <c r="P51" s="139"/>
      <c r="Q51" s="139"/>
    </row>
    <row r="52" spans="1:17" ht="26.25" customHeight="1">
      <c r="A52" s="158" t="s">
        <v>402</v>
      </c>
      <c r="B52" s="418" t="s">
        <v>403</v>
      </c>
      <c r="C52" s="434"/>
      <c r="D52" s="202"/>
      <c r="E52" s="203"/>
      <c r="F52" s="202">
        <v>25000</v>
      </c>
      <c r="G52" s="204"/>
      <c r="H52" s="202"/>
      <c r="I52" s="203"/>
      <c r="J52" s="202"/>
      <c r="K52" s="203"/>
      <c r="L52" s="205">
        <f>SUM(D52:K52)</f>
        <v>25000</v>
      </c>
      <c r="M52" s="148" t="s">
        <v>381</v>
      </c>
      <c r="N52" s="149" t="s">
        <v>361</v>
      </c>
      <c r="O52" s="150">
        <v>1</v>
      </c>
      <c r="P52" s="151"/>
      <c r="Q52" s="152" t="s">
        <v>404</v>
      </c>
    </row>
    <row r="53" spans="1:17" ht="6" customHeight="1">
      <c r="A53" s="136"/>
      <c r="B53" s="369"/>
      <c r="C53" s="368"/>
      <c r="D53" s="132"/>
      <c r="E53" s="133"/>
      <c r="F53" s="132"/>
      <c r="G53" s="134"/>
      <c r="H53" s="132"/>
      <c r="I53" s="133"/>
      <c r="J53" s="132"/>
      <c r="K53" s="133"/>
      <c r="L53" s="135"/>
      <c r="M53" s="161"/>
      <c r="N53" s="137"/>
      <c r="O53" s="138"/>
      <c r="P53" s="139"/>
      <c r="Q53" s="139"/>
    </row>
    <row r="54" spans="1:17" ht="21" customHeight="1">
      <c r="A54" s="158" t="s">
        <v>405</v>
      </c>
      <c r="B54" s="418" t="s">
        <v>406</v>
      </c>
      <c r="C54" s="349"/>
      <c r="D54" s="132"/>
      <c r="E54" s="133"/>
      <c r="F54" s="132">
        <v>40000</v>
      </c>
      <c r="G54" s="134"/>
      <c r="H54" s="132"/>
      <c r="I54" s="133"/>
      <c r="J54" s="132"/>
      <c r="K54" s="133"/>
      <c r="L54" s="135">
        <f>SUM(D54:K54)</f>
        <v>40000</v>
      </c>
      <c r="M54" s="161" t="s">
        <v>381</v>
      </c>
      <c r="N54" s="149" t="s">
        <v>131</v>
      </c>
      <c r="O54" s="150">
        <v>1</v>
      </c>
      <c r="P54" s="151"/>
      <c r="Q54" s="152"/>
    </row>
    <row r="55" spans="1:17" ht="6" customHeight="1">
      <c r="A55" s="136"/>
      <c r="B55" s="369"/>
      <c r="C55" s="368"/>
      <c r="D55" s="132"/>
      <c r="E55" s="133"/>
      <c r="F55" s="132"/>
      <c r="G55" s="134"/>
      <c r="H55" s="132"/>
      <c r="I55" s="133"/>
      <c r="J55" s="132"/>
      <c r="K55" s="133"/>
      <c r="L55" s="135"/>
      <c r="M55" s="136"/>
      <c r="N55" s="137"/>
      <c r="O55" s="138"/>
      <c r="P55" s="139"/>
      <c r="Q55" s="139"/>
    </row>
    <row r="56" spans="1:17" ht="34.5" customHeight="1">
      <c r="A56" s="158" t="s">
        <v>407</v>
      </c>
      <c r="B56" s="418" t="s">
        <v>408</v>
      </c>
      <c r="C56" s="349"/>
      <c r="D56" s="177"/>
      <c r="E56" s="178"/>
      <c r="F56" s="177">
        <v>20000</v>
      </c>
      <c r="G56" s="179"/>
      <c r="H56" s="177"/>
      <c r="I56" s="178"/>
      <c r="J56" s="177"/>
      <c r="K56" s="178"/>
      <c r="L56" s="180">
        <f>SUM(D56:K56)</f>
        <v>20000</v>
      </c>
      <c r="M56" s="148" t="s">
        <v>381</v>
      </c>
      <c r="N56" s="149" t="s">
        <v>361</v>
      </c>
      <c r="O56" s="150">
        <v>1</v>
      </c>
      <c r="P56" s="151"/>
      <c r="Q56" s="152"/>
    </row>
    <row r="57" spans="1:17" ht="6" customHeight="1">
      <c r="A57" s="136"/>
      <c r="B57" s="369"/>
      <c r="C57" s="368"/>
      <c r="D57" s="132"/>
      <c r="E57" s="133"/>
      <c r="F57" s="132"/>
      <c r="G57" s="134"/>
      <c r="H57" s="132"/>
      <c r="I57" s="133"/>
      <c r="J57" s="132"/>
      <c r="K57" s="133"/>
      <c r="L57" s="135"/>
      <c r="M57" s="136"/>
      <c r="N57" s="137"/>
      <c r="O57" s="138"/>
      <c r="P57" s="139"/>
      <c r="Q57" s="139"/>
    </row>
    <row r="58" spans="1:17" ht="36" customHeight="1">
      <c r="A58" s="158" t="s">
        <v>409</v>
      </c>
      <c r="B58" s="418" t="s">
        <v>410</v>
      </c>
      <c r="C58" s="349"/>
      <c r="D58" s="143"/>
      <c r="E58" s="144"/>
      <c r="F58" s="143">
        <v>200000</v>
      </c>
      <c r="G58" s="146"/>
      <c r="H58" s="143"/>
      <c r="I58" s="144"/>
      <c r="J58" s="143"/>
      <c r="K58" s="144"/>
      <c r="L58" s="147">
        <f>SUM(D58:K58)</f>
        <v>200000</v>
      </c>
      <c r="M58" s="206"/>
      <c r="N58" s="149" t="s">
        <v>361</v>
      </c>
      <c r="O58" s="150">
        <v>1</v>
      </c>
      <c r="P58" s="150"/>
      <c r="Q58" s="207"/>
    </row>
    <row r="59" spans="1:17" ht="6" customHeight="1" thickBot="1">
      <c r="A59" s="161"/>
      <c r="B59" s="405"/>
      <c r="C59" s="381"/>
      <c r="D59" s="177"/>
      <c r="E59" s="178"/>
      <c r="F59" s="201"/>
      <c r="G59" s="179"/>
      <c r="H59" s="177"/>
      <c r="I59" s="178"/>
      <c r="J59" s="177"/>
      <c r="K59" s="178"/>
      <c r="L59" s="180"/>
      <c r="M59" s="161"/>
      <c r="N59" s="162"/>
      <c r="O59" s="163"/>
      <c r="P59" s="164"/>
      <c r="Q59" s="164"/>
    </row>
    <row r="60" spans="1:17" ht="16.5" thickBot="1">
      <c r="A60" s="173" t="s">
        <v>411</v>
      </c>
      <c r="B60" s="174">
        <v>630</v>
      </c>
      <c r="C60" s="175" t="s">
        <v>295</v>
      </c>
      <c r="D60" s="112"/>
      <c r="E60" s="113"/>
      <c r="F60" s="114">
        <f aca="true" t="shared" si="2" ref="F60:K60">F61</f>
        <v>15000</v>
      </c>
      <c r="G60" s="114">
        <f t="shared" si="2"/>
        <v>0</v>
      </c>
      <c r="H60" s="114">
        <f t="shared" si="2"/>
        <v>0</v>
      </c>
      <c r="I60" s="114">
        <f t="shared" si="2"/>
        <v>0</v>
      </c>
      <c r="J60" s="114">
        <f t="shared" si="2"/>
        <v>0</v>
      </c>
      <c r="K60" s="114">
        <f t="shared" si="2"/>
        <v>0</v>
      </c>
      <c r="L60" s="116"/>
      <c r="M60" s="117"/>
      <c r="N60" s="156"/>
      <c r="O60" s="119"/>
      <c r="P60" s="120"/>
      <c r="Q60" s="120"/>
    </row>
    <row r="61" spans="1:17" ht="16.5" thickBot="1">
      <c r="A61" s="109">
        <v>1</v>
      </c>
      <c r="B61" s="176">
        <v>63095</v>
      </c>
      <c r="C61" s="111" t="s">
        <v>171</v>
      </c>
      <c r="D61" s="112"/>
      <c r="E61" s="113"/>
      <c r="F61" s="114">
        <f>F63</f>
        <v>15000</v>
      </c>
      <c r="G61" s="115"/>
      <c r="H61" s="112"/>
      <c r="I61" s="113"/>
      <c r="J61" s="112"/>
      <c r="K61" s="113"/>
      <c r="L61" s="116"/>
      <c r="M61" s="117"/>
      <c r="N61" s="156"/>
      <c r="O61" s="119"/>
      <c r="P61" s="120"/>
      <c r="Q61" s="120"/>
    </row>
    <row r="62" spans="1:17" ht="6" customHeight="1">
      <c r="A62" s="148"/>
      <c r="B62" s="348"/>
      <c r="C62" s="349"/>
      <c r="D62" s="143"/>
      <c r="E62" s="144"/>
      <c r="F62" s="145"/>
      <c r="G62" s="146"/>
      <c r="H62" s="143"/>
      <c r="I62" s="144"/>
      <c r="J62" s="143"/>
      <c r="K62" s="144"/>
      <c r="L62" s="147"/>
      <c r="M62" s="148"/>
      <c r="N62" s="149"/>
      <c r="O62" s="150"/>
      <c r="P62" s="151"/>
      <c r="Q62" s="152"/>
    </row>
    <row r="63" spans="1:17" ht="39" customHeight="1">
      <c r="A63" s="131" t="s">
        <v>358</v>
      </c>
      <c r="B63" s="367" t="s">
        <v>412</v>
      </c>
      <c r="C63" s="368"/>
      <c r="D63" s="132"/>
      <c r="E63" s="133"/>
      <c r="F63" s="132">
        <v>15000</v>
      </c>
      <c r="G63" s="134"/>
      <c r="H63" s="132"/>
      <c r="I63" s="133"/>
      <c r="J63" s="132"/>
      <c r="K63" s="133"/>
      <c r="L63" s="135">
        <f>SUM(D63:K63)</f>
        <v>15000</v>
      </c>
      <c r="M63" s="136" t="s">
        <v>413</v>
      </c>
      <c r="N63" s="137" t="s">
        <v>131</v>
      </c>
      <c r="O63" s="138">
        <v>1</v>
      </c>
      <c r="P63" s="139"/>
      <c r="Q63" s="139" t="s">
        <v>388</v>
      </c>
    </row>
    <row r="64" spans="1:17" ht="6" customHeight="1" thickBot="1">
      <c r="A64" s="148"/>
      <c r="B64" s="348"/>
      <c r="C64" s="349"/>
      <c r="D64" s="143"/>
      <c r="E64" s="144"/>
      <c r="F64" s="145"/>
      <c r="G64" s="146"/>
      <c r="H64" s="143"/>
      <c r="I64" s="144"/>
      <c r="J64" s="143"/>
      <c r="K64" s="144"/>
      <c r="L64" s="147"/>
      <c r="M64" s="148"/>
      <c r="N64" s="149"/>
      <c r="O64" s="150"/>
      <c r="P64" s="151"/>
      <c r="Q64" s="152"/>
    </row>
    <row r="65" spans="1:17" ht="16.5" thickBot="1">
      <c r="A65" s="173" t="s">
        <v>414</v>
      </c>
      <c r="B65" s="174">
        <v>700</v>
      </c>
      <c r="C65" s="175" t="s">
        <v>186</v>
      </c>
      <c r="D65" s="112"/>
      <c r="E65" s="113"/>
      <c r="F65" s="114">
        <f aca="true" t="shared" si="3" ref="F65:K65">F66</f>
        <v>1735091</v>
      </c>
      <c r="G65" s="114">
        <f t="shared" si="3"/>
        <v>1985494</v>
      </c>
      <c r="H65" s="114">
        <f t="shared" si="3"/>
        <v>5162243</v>
      </c>
      <c r="I65" s="114">
        <f t="shared" si="3"/>
        <v>4537255</v>
      </c>
      <c r="J65" s="114">
        <f t="shared" si="3"/>
        <v>0</v>
      </c>
      <c r="K65" s="114">
        <f t="shared" si="3"/>
        <v>0</v>
      </c>
      <c r="L65" s="116"/>
      <c r="M65" s="117"/>
      <c r="N65" s="156"/>
      <c r="O65" s="119"/>
      <c r="P65" s="120"/>
      <c r="Q65" s="120"/>
    </row>
    <row r="66" spans="1:17" ht="32.25" customHeight="1" thickBot="1">
      <c r="A66" s="109">
        <v>1</v>
      </c>
      <c r="B66" s="176">
        <v>70005</v>
      </c>
      <c r="C66" s="208" t="s">
        <v>187</v>
      </c>
      <c r="D66" s="112"/>
      <c r="E66" s="113"/>
      <c r="F66" s="114">
        <f>F68+F71+F73+F75+F77</f>
        <v>1735091</v>
      </c>
      <c r="G66" s="114">
        <f>G68+G71+G73+G75+G77</f>
        <v>1985494</v>
      </c>
      <c r="H66" s="114">
        <f>H68+H71+H73+H75+H77</f>
        <v>5162243</v>
      </c>
      <c r="I66" s="114">
        <f>I68+I71+I73+I75+I77</f>
        <v>4537255</v>
      </c>
      <c r="J66" s="112"/>
      <c r="K66" s="113"/>
      <c r="L66" s="116"/>
      <c r="M66" s="117"/>
      <c r="N66" s="156"/>
      <c r="O66" s="119"/>
      <c r="P66" s="120"/>
      <c r="Q66" s="120"/>
    </row>
    <row r="67" spans="1:17" ht="6" customHeight="1">
      <c r="A67" s="148"/>
      <c r="B67" s="348"/>
      <c r="C67" s="349"/>
      <c r="D67" s="143"/>
      <c r="E67" s="144"/>
      <c r="F67" s="145"/>
      <c r="G67" s="146"/>
      <c r="H67" s="143"/>
      <c r="I67" s="144"/>
      <c r="J67" s="143"/>
      <c r="K67" s="144"/>
      <c r="L67" s="147"/>
      <c r="M67" s="148"/>
      <c r="N67" s="149"/>
      <c r="O67" s="150"/>
      <c r="P67" s="151"/>
      <c r="Q67" s="152"/>
    </row>
    <row r="68" spans="1:17" ht="31.5" customHeight="1">
      <c r="A68" s="432" t="s">
        <v>358</v>
      </c>
      <c r="B68" s="367" t="s">
        <v>415</v>
      </c>
      <c r="C68" s="368"/>
      <c r="D68" s="395">
        <v>187376</v>
      </c>
      <c r="E68" s="388"/>
      <c r="F68" s="430">
        <v>1000000</v>
      </c>
      <c r="G68" s="388">
        <v>200000</v>
      </c>
      <c r="H68" s="395">
        <v>4400000</v>
      </c>
      <c r="I68" s="388">
        <v>400000</v>
      </c>
      <c r="J68" s="395"/>
      <c r="K68" s="388"/>
      <c r="L68" s="390">
        <f>SUM(D68:K69)</f>
        <v>6187376</v>
      </c>
      <c r="M68" s="429" t="s">
        <v>360</v>
      </c>
      <c r="N68" s="393" t="s">
        <v>361</v>
      </c>
      <c r="O68" s="392">
        <v>1</v>
      </c>
      <c r="P68" s="429"/>
      <c r="Q68" s="435" t="s">
        <v>497</v>
      </c>
    </row>
    <row r="69" spans="1:17" ht="12.75">
      <c r="A69" s="433"/>
      <c r="B69" s="402"/>
      <c r="C69" s="368"/>
      <c r="D69" s="396"/>
      <c r="E69" s="389"/>
      <c r="F69" s="431"/>
      <c r="G69" s="389"/>
      <c r="H69" s="396"/>
      <c r="I69" s="389"/>
      <c r="J69" s="396"/>
      <c r="K69" s="389"/>
      <c r="L69" s="391"/>
      <c r="M69" s="429"/>
      <c r="N69" s="394"/>
      <c r="O69" s="398"/>
      <c r="P69" s="398"/>
      <c r="Q69" s="436"/>
    </row>
    <row r="70" spans="1:17" ht="6" customHeight="1">
      <c r="A70" s="136"/>
      <c r="B70" s="369"/>
      <c r="C70" s="368"/>
      <c r="D70" s="132"/>
      <c r="E70" s="133"/>
      <c r="F70" s="132"/>
      <c r="G70" s="134"/>
      <c r="H70" s="132"/>
      <c r="I70" s="133"/>
      <c r="J70" s="132"/>
      <c r="K70" s="133"/>
      <c r="L70" s="135"/>
      <c r="M70" s="136"/>
      <c r="N70" s="137"/>
      <c r="O70" s="138"/>
      <c r="P70" s="139"/>
      <c r="Q70" s="139"/>
    </row>
    <row r="71" spans="1:17" ht="36" customHeight="1">
      <c r="A71" s="131" t="s">
        <v>375</v>
      </c>
      <c r="B71" s="367" t="s">
        <v>416</v>
      </c>
      <c r="C71" s="368"/>
      <c r="D71" s="132">
        <v>9729</v>
      </c>
      <c r="E71" s="133">
        <v>38131</v>
      </c>
      <c r="F71" s="132">
        <v>328028</v>
      </c>
      <c r="G71" s="133">
        <v>1774214</v>
      </c>
      <c r="H71" s="132">
        <v>762243</v>
      </c>
      <c r="I71" s="133">
        <v>4137255</v>
      </c>
      <c r="J71" s="132"/>
      <c r="K71" s="133"/>
      <c r="L71" s="135">
        <f>SUM(D71:K71)</f>
        <v>7049600</v>
      </c>
      <c r="M71" s="136" t="s">
        <v>365</v>
      </c>
      <c r="N71" s="137" t="s">
        <v>361</v>
      </c>
      <c r="O71" s="138">
        <v>1</v>
      </c>
      <c r="P71" s="139"/>
      <c r="Q71" s="139" t="s">
        <v>417</v>
      </c>
    </row>
    <row r="72" spans="1:17" ht="6" customHeight="1">
      <c r="A72" s="136"/>
      <c r="B72" s="369"/>
      <c r="C72" s="368"/>
      <c r="D72" s="132"/>
      <c r="E72" s="133"/>
      <c r="F72" s="132"/>
      <c r="G72" s="134"/>
      <c r="H72" s="132"/>
      <c r="I72" s="133"/>
      <c r="J72" s="132"/>
      <c r="K72" s="133"/>
      <c r="L72" s="135"/>
      <c r="M72" s="136"/>
      <c r="N72" s="137"/>
      <c r="O72" s="138"/>
      <c r="P72" s="139"/>
      <c r="Q72" s="139"/>
    </row>
    <row r="73" spans="1:17" ht="25.5" customHeight="1">
      <c r="A73" s="289" t="s">
        <v>377</v>
      </c>
      <c r="B73" s="367" t="s">
        <v>420</v>
      </c>
      <c r="C73" s="368"/>
      <c r="D73" s="132"/>
      <c r="E73" s="133"/>
      <c r="F73" s="132">
        <v>300000</v>
      </c>
      <c r="G73" s="134"/>
      <c r="H73" s="132"/>
      <c r="I73" s="133"/>
      <c r="J73" s="132"/>
      <c r="K73" s="133"/>
      <c r="L73" s="135">
        <f>SUM(D73:K73)</f>
        <v>300000</v>
      </c>
      <c r="M73" s="136" t="s">
        <v>421</v>
      </c>
      <c r="N73" s="137" t="s">
        <v>361</v>
      </c>
      <c r="O73" s="138">
        <v>1</v>
      </c>
      <c r="P73" s="139"/>
      <c r="Q73" s="139"/>
    </row>
    <row r="74" spans="1:17" ht="6" customHeight="1">
      <c r="A74" s="292"/>
      <c r="B74" s="425"/>
      <c r="C74" s="426"/>
      <c r="D74" s="132"/>
      <c r="E74" s="133"/>
      <c r="F74" s="132"/>
      <c r="G74" s="291"/>
      <c r="H74" s="132"/>
      <c r="I74" s="133"/>
      <c r="J74" s="132"/>
      <c r="K74" s="133"/>
      <c r="L74" s="135"/>
      <c r="M74" s="293"/>
      <c r="N74" s="137"/>
      <c r="O74" s="138"/>
      <c r="P74" s="295"/>
      <c r="Q74" s="295"/>
    </row>
    <row r="75" spans="1:17" ht="28.5" customHeight="1">
      <c r="A75" s="292" t="s">
        <v>379</v>
      </c>
      <c r="B75" s="425" t="s">
        <v>494</v>
      </c>
      <c r="C75" s="426"/>
      <c r="D75" s="132">
        <v>1000</v>
      </c>
      <c r="E75" s="133"/>
      <c r="F75" s="132">
        <v>7063</v>
      </c>
      <c r="G75" s="316">
        <v>11280</v>
      </c>
      <c r="H75" s="132"/>
      <c r="I75" s="133"/>
      <c r="J75" s="132"/>
      <c r="K75" s="133"/>
      <c r="L75" s="135">
        <f>SUM(D75:K75)</f>
        <v>19343</v>
      </c>
      <c r="M75" s="293" t="s">
        <v>491</v>
      </c>
      <c r="N75" s="137" t="s">
        <v>361</v>
      </c>
      <c r="O75" s="138">
        <v>1</v>
      </c>
      <c r="P75" s="295"/>
      <c r="Q75" s="295"/>
    </row>
    <row r="76" spans="1:17" ht="6" customHeight="1">
      <c r="A76" s="136"/>
      <c r="B76" s="369"/>
      <c r="C76" s="368"/>
      <c r="D76" s="132"/>
      <c r="E76" s="133"/>
      <c r="F76" s="132"/>
      <c r="G76" s="134"/>
      <c r="H76" s="132"/>
      <c r="I76" s="133"/>
      <c r="J76" s="132"/>
      <c r="K76" s="133"/>
      <c r="L76" s="135"/>
      <c r="M76" s="136"/>
      <c r="N76" s="137"/>
      <c r="O76" s="138"/>
      <c r="P76" s="139"/>
      <c r="Q76" s="139"/>
    </row>
    <row r="77" spans="1:17" ht="27" customHeight="1">
      <c r="A77" s="292" t="s">
        <v>422</v>
      </c>
      <c r="B77" s="367" t="s">
        <v>423</v>
      </c>
      <c r="C77" s="368"/>
      <c r="D77" s="132"/>
      <c r="E77" s="133"/>
      <c r="F77" s="132">
        <v>100000</v>
      </c>
      <c r="G77" s="134"/>
      <c r="H77" s="132"/>
      <c r="I77" s="133"/>
      <c r="J77" s="132"/>
      <c r="K77" s="133"/>
      <c r="L77" s="135">
        <f>SUM(D77:K77)</f>
        <v>100000</v>
      </c>
      <c r="M77" s="136" t="s">
        <v>381</v>
      </c>
      <c r="N77" s="137" t="s">
        <v>361</v>
      </c>
      <c r="O77" s="138">
        <v>1</v>
      </c>
      <c r="P77" s="139"/>
      <c r="Q77" s="139"/>
    </row>
    <row r="78" spans="1:17" ht="6" customHeight="1" thickBot="1">
      <c r="A78" s="142"/>
      <c r="B78" s="427"/>
      <c r="C78" s="428"/>
      <c r="D78" s="202"/>
      <c r="E78" s="203"/>
      <c r="F78" s="209"/>
      <c r="G78" s="204"/>
      <c r="H78" s="202"/>
      <c r="I78" s="203"/>
      <c r="J78" s="202"/>
      <c r="K78" s="203"/>
      <c r="L78" s="205"/>
      <c r="M78" s="142"/>
      <c r="N78" s="210"/>
      <c r="O78" s="211"/>
      <c r="P78" s="212"/>
      <c r="Q78" s="213"/>
    </row>
    <row r="79" spans="1:17" ht="16.5" thickBot="1">
      <c r="A79" s="173" t="s">
        <v>424</v>
      </c>
      <c r="B79" s="174">
        <v>710</v>
      </c>
      <c r="C79" s="175" t="s">
        <v>189</v>
      </c>
      <c r="D79" s="112"/>
      <c r="E79" s="113"/>
      <c r="F79" s="114">
        <f aca="true" t="shared" si="4" ref="F79:K79">F80</f>
        <v>20000</v>
      </c>
      <c r="G79" s="114">
        <f t="shared" si="4"/>
        <v>0</v>
      </c>
      <c r="H79" s="114">
        <f t="shared" si="4"/>
        <v>0</v>
      </c>
      <c r="I79" s="114">
        <f t="shared" si="4"/>
        <v>0</v>
      </c>
      <c r="J79" s="114">
        <f t="shared" si="4"/>
        <v>0</v>
      </c>
      <c r="K79" s="114">
        <f t="shared" si="4"/>
        <v>0</v>
      </c>
      <c r="L79" s="116"/>
      <c r="M79" s="117"/>
      <c r="N79" s="156"/>
      <c r="O79" s="119"/>
      <c r="P79" s="120"/>
      <c r="Q79" s="120"/>
    </row>
    <row r="80" spans="1:17" ht="29.25" customHeight="1" thickBot="1">
      <c r="A80" s="109">
        <v>1</v>
      </c>
      <c r="B80" s="176">
        <v>71004</v>
      </c>
      <c r="C80" s="208" t="s">
        <v>314</v>
      </c>
      <c r="D80" s="112"/>
      <c r="E80" s="113"/>
      <c r="F80" s="114">
        <f>F82</f>
        <v>20000</v>
      </c>
      <c r="G80" s="115"/>
      <c r="H80" s="112"/>
      <c r="I80" s="113"/>
      <c r="J80" s="112"/>
      <c r="K80" s="113"/>
      <c r="L80" s="116"/>
      <c r="M80" s="117"/>
      <c r="N80" s="156"/>
      <c r="O80" s="119"/>
      <c r="P80" s="120"/>
      <c r="Q80" s="120"/>
    </row>
    <row r="81" spans="1:17" ht="6" customHeight="1">
      <c r="A81" s="148"/>
      <c r="B81" s="348"/>
      <c r="C81" s="349"/>
      <c r="D81" s="143"/>
      <c r="E81" s="144"/>
      <c r="F81" s="145"/>
      <c r="G81" s="146"/>
      <c r="H81" s="143"/>
      <c r="I81" s="144"/>
      <c r="J81" s="143"/>
      <c r="K81" s="144"/>
      <c r="L81" s="147"/>
      <c r="M81" s="148"/>
      <c r="N81" s="149"/>
      <c r="O81" s="150"/>
      <c r="P81" s="151"/>
      <c r="Q81" s="152"/>
    </row>
    <row r="82" spans="1:17" ht="25.5" customHeight="1">
      <c r="A82" s="166" t="s">
        <v>358</v>
      </c>
      <c r="B82" s="380" t="s">
        <v>425</v>
      </c>
      <c r="C82" s="381"/>
      <c r="D82" s="177">
        <v>54909</v>
      </c>
      <c r="E82" s="178"/>
      <c r="F82" s="177">
        <v>20000</v>
      </c>
      <c r="G82" s="179"/>
      <c r="H82" s="177"/>
      <c r="I82" s="178"/>
      <c r="J82" s="177"/>
      <c r="K82" s="178"/>
      <c r="L82" s="180">
        <f>SUM(D82:K82)</f>
        <v>74909</v>
      </c>
      <c r="M82" s="161" t="s">
        <v>426</v>
      </c>
      <c r="N82" s="162" t="s">
        <v>131</v>
      </c>
      <c r="O82" s="163">
        <v>1</v>
      </c>
      <c r="P82" s="164"/>
      <c r="Q82" s="164"/>
    </row>
    <row r="83" spans="1:17" ht="6" customHeight="1" thickBot="1">
      <c r="A83" s="161"/>
      <c r="B83" s="405"/>
      <c r="C83" s="381"/>
      <c r="D83" s="177"/>
      <c r="E83" s="178"/>
      <c r="F83" s="201"/>
      <c r="G83" s="179"/>
      <c r="H83" s="177"/>
      <c r="I83" s="178"/>
      <c r="J83" s="177"/>
      <c r="K83" s="178"/>
      <c r="L83" s="180"/>
      <c r="M83" s="161"/>
      <c r="N83" s="162"/>
      <c r="O83" s="163"/>
      <c r="P83" s="164"/>
      <c r="Q83" s="164"/>
    </row>
    <row r="84" spans="1:17" ht="16.5" thickBot="1">
      <c r="A84" s="173" t="s">
        <v>427</v>
      </c>
      <c r="B84" s="174">
        <v>720</v>
      </c>
      <c r="C84" s="175" t="s">
        <v>299</v>
      </c>
      <c r="D84" s="112"/>
      <c r="E84" s="113"/>
      <c r="F84" s="114">
        <f aca="true" t="shared" si="5" ref="F84:K84">F85</f>
        <v>2100</v>
      </c>
      <c r="G84" s="114">
        <f t="shared" si="5"/>
        <v>0</v>
      </c>
      <c r="H84" s="114">
        <f t="shared" si="5"/>
        <v>0</v>
      </c>
      <c r="I84" s="114">
        <f t="shared" si="5"/>
        <v>0</v>
      </c>
      <c r="J84" s="114">
        <f t="shared" si="5"/>
        <v>0</v>
      </c>
      <c r="K84" s="114">
        <f t="shared" si="5"/>
        <v>0</v>
      </c>
      <c r="L84" s="116"/>
      <c r="M84" s="117"/>
      <c r="N84" s="156"/>
      <c r="O84" s="119"/>
      <c r="P84" s="120"/>
      <c r="Q84" s="120"/>
    </row>
    <row r="85" spans="1:17" ht="16.5" thickBot="1">
      <c r="A85" s="109">
        <v>1</v>
      </c>
      <c r="B85" s="176">
        <v>72095</v>
      </c>
      <c r="C85" s="111" t="s">
        <v>171</v>
      </c>
      <c r="D85" s="112"/>
      <c r="E85" s="113"/>
      <c r="F85" s="114">
        <f>F87</f>
        <v>2100</v>
      </c>
      <c r="G85" s="115"/>
      <c r="H85" s="112"/>
      <c r="I85" s="113"/>
      <c r="J85" s="112"/>
      <c r="K85" s="113"/>
      <c r="L85" s="116"/>
      <c r="M85" s="117"/>
      <c r="N85" s="156"/>
      <c r="O85" s="119"/>
      <c r="P85" s="120"/>
      <c r="Q85" s="120"/>
    </row>
    <row r="86" spans="1:17" ht="6" customHeight="1">
      <c r="A86" s="148"/>
      <c r="B86" s="348"/>
      <c r="C86" s="349"/>
      <c r="D86" s="143"/>
      <c r="E86" s="144"/>
      <c r="F86" s="145"/>
      <c r="G86" s="146"/>
      <c r="H86" s="143"/>
      <c r="I86" s="144"/>
      <c r="J86" s="143"/>
      <c r="K86" s="144"/>
      <c r="L86" s="147"/>
      <c r="M86" s="148"/>
      <c r="N86" s="149"/>
      <c r="O86" s="150"/>
      <c r="P86" s="151"/>
      <c r="Q86" s="152"/>
    </row>
    <row r="87" spans="1:17" ht="39" customHeight="1">
      <c r="A87" s="131" t="s">
        <v>358</v>
      </c>
      <c r="B87" s="367" t="s">
        <v>428</v>
      </c>
      <c r="C87" s="368"/>
      <c r="D87" s="132"/>
      <c r="E87" s="133"/>
      <c r="F87" s="132">
        <v>2100</v>
      </c>
      <c r="G87" s="134"/>
      <c r="H87" s="132"/>
      <c r="I87" s="133"/>
      <c r="J87" s="132"/>
      <c r="K87" s="133"/>
      <c r="L87" s="135">
        <f>SUM(D87:K87)</f>
        <v>2100</v>
      </c>
      <c r="M87" s="136" t="s">
        <v>413</v>
      </c>
      <c r="N87" s="137" t="s">
        <v>131</v>
      </c>
      <c r="O87" s="138">
        <v>1</v>
      </c>
      <c r="P87" s="139"/>
      <c r="Q87" s="139" t="s">
        <v>388</v>
      </c>
    </row>
    <row r="88" spans="1:17" ht="6" customHeight="1" thickBot="1">
      <c r="A88" s="148"/>
      <c r="B88" s="348"/>
      <c r="C88" s="349"/>
      <c r="D88" s="143"/>
      <c r="E88" s="144"/>
      <c r="F88" s="145"/>
      <c r="G88" s="146"/>
      <c r="H88" s="143"/>
      <c r="I88" s="144"/>
      <c r="J88" s="143"/>
      <c r="K88" s="144"/>
      <c r="L88" s="147"/>
      <c r="M88" s="148"/>
      <c r="N88" s="149"/>
      <c r="O88" s="150"/>
      <c r="P88" s="151"/>
      <c r="Q88" s="152"/>
    </row>
    <row r="89" spans="1:17" ht="16.5" thickBot="1">
      <c r="A89" s="173" t="s">
        <v>429</v>
      </c>
      <c r="B89" s="174">
        <v>750</v>
      </c>
      <c r="C89" s="175" t="s">
        <v>193</v>
      </c>
      <c r="D89" s="112"/>
      <c r="E89" s="113"/>
      <c r="F89" s="114">
        <f aca="true" t="shared" si="6" ref="F89:K89">F90+F94+F100</f>
        <v>110000</v>
      </c>
      <c r="G89" s="114">
        <f t="shared" si="6"/>
        <v>170000</v>
      </c>
      <c r="H89" s="114">
        <f t="shared" si="6"/>
        <v>0</v>
      </c>
      <c r="I89" s="114">
        <f t="shared" si="6"/>
        <v>0</v>
      </c>
      <c r="J89" s="114">
        <f t="shared" si="6"/>
        <v>0</v>
      </c>
      <c r="K89" s="114">
        <f t="shared" si="6"/>
        <v>0</v>
      </c>
      <c r="L89" s="116"/>
      <c r="M89" s="117"/>
      <c r="N89" s="156"/>
      <c r="O89" s="119"/>
      <c r="P89" s="120"/>
      <c r="Q89" s="120"/>
    </row>
    <row r="90" spans="1:17" ht="31.5" customHeight="1" thickBot="1">
      <c r="A90" s="109">
        <v>1</v>
      </c>
      <c r="B90" s="176">
        <v>75022</v>
      </c>
      <c r="C90" s="208" t="s">
        <v>195</v>
      </c>
      <c r="D90" s="112"/>
      <c r="E90" s="113"/>
      <c r="F90" s="114">
        <f>F92</f>
        <v>20000</v>
      </c>
      <c r="G90" s="115">
        <f>G92</f>
        <v>0</v>
      </c>
      <c r="H90" s="112"/>
      <c r="I90" s="113"/>
      <c r="J90" s="112"/>
      <c r="K90" s="113"/>
      <c r="L90" s="116"/>
      <c r="M90" s="117"/>
      <c r="N90" s="156"/>
      <c r="O90" s="119"/>
      <c r="P90" s="120"/>
      <c r="Q90" s="120"/>
    </row>
    <row r="91" spans="1:17" ht="6" customHeight="1">
      <c r="A91" s="148"/>
      <c r="B91" s="348"/>
      <c r="C91" s="349"/>
      <c r="D91" s="143"/>
      <c r="E91" s="144"/>
      <c r="F91" s="145"/>
      <c r="G91" s="146"/>
      <c r="H91" s="143"/>
      <c r="I91" s="144"/>
      <c r="J91" s="143"/>
      <c r="K91" s="144"/>
      <c r="L91" s="147"/>
      <c r="M91" s="148"/>
      <c r="N91" s="149"/>
      <c r="O91" s="150"/>
      <c r="P91" s="151"/>
      <c r="Q91" s="152"/>
    </row>
    <row r="92" spans="1:17" ht="17.25" customHeight="1">
      <c r="A92" s="289" t="s">
        <v>358</v>
      </c>
      <c r="B92" s="376" t="s">
        <v>452</v>
      </c>
      <c r="C92" s="377"/>
      <c r="D92" s="132"/>
      <c r="E92" s="133"/>
      <c r="F92" s="132">
        <v>20000</v>
      </c>
      <c r="G92" s="286"/>
      <c r="H92" s="132"/>
      <c r="I92" s="133"/>
      <c r="J92" s="132"/>
      <c r="K92" s="133"/>
      <c r="L92" s="135">
        <f>SUM(D92:K92)</f>
        <v>20000</v>
      </c>
      <c r="M92" s="200"/>
      <c r="N92" s="288" t="s">
        <v>361</v>
      </c>
      <c r="O92" s="200">
        <v>1</v>
      </c>
      <c r="P92" s="200"/>
      <c r="Q92" s="200"/>
    </row>
    <row r="93" spans="1:17" ht="6" customHeight="1" thickBot="1">
      <c r="A93" s="148"/>
      <c r="B93" s="423"/>
      <c r="C93" s="424"/>
      <c r="D93" s="312"/>
      <c r="E93" s="313"/>
      <c r="F93" s="312"/>
      <c r="G93" s="313"/>
      <c r="H93" s="312"/>
      <c r="I93" s="313"/>
      <c r="J93" s="312"/>
      <c r="K93" s="313"/>
      <c r="L93" s="314"/>
      <c r="M93" s="206"/>
      <c r="N93" s="315"/>
      <c r="O93" s="284"/>
      <c r="P93" s="284"/>
      <c r="Q93" s="284"/>
    </row>
    <row r="94" spans="1:17" ht="31.5" customHeight="1" thickBot="1">
      <c r="A94" s="109">
        <v>2</v>
      </c>
      <c r="B94" s="176">
        <v>75023</v>
      </c>
      <c r="C94" s="208" t="s">
        <v>196</v>
      </c>
      <c r="D94" s="112"/>
      <c r="E94" s="113"/>
      <c r="F94" s="114">
        <f>F96+F98</f>
        <v>90000</v>
      </c>
      <c r="G94" s="114">
        <f>G96+G98</f>
        <v>170000</v>
      </c>
      <c r="H94" s="112"/>
      <c r="I94" s="113"/>
      <c r="J94" s="112"/>
      <c r="K94" s="113"/>
      <c r="L94" s="116"/>
      <c r="M94" s="117"/>
      <c r="N94" s="156"/>
      <c r="O94" s="119"/>
      <c r="P94" s="120"/>
      <c r="Q94" s="120"/>
    </row>
    <row r="95" spans="1:17" ht="6" customHeight="1">
      <c r="A95" s="148"/>
      <c r="B95" s="348"/>
      <c r="C95" s="349"/>
      <c r="D95" s="143"/>
      <c r="E95" s="144"/>
      <c r="F95" s="145"/>
      <c r="G95" s="146"/>
      <c r="H95" s="143"/>
      <c r="I95" s="144"/>
      <c r="J95" s="143"/>
      <c r="K95" s="144"/>
      <c r="L95" s="147"/>
      <c r="M95" s="148"/>
      <c r="N95" s="149"/>
      <c r="O95" s="150"/>
      <c r="P95" s="151"/>
      <c r="Q95" s="152"/>
    </row>
    <row r="96" spans="1:17" ht="19.5" customHeight="1">
      <c r="A96" s="158" t="s">
        <v>363</v>
      </c>
      <c r="B96" s="401" t="s">
        <v>452</v>
      </c>
      <c r="C96" s="368"/>
      <c r="D96" s="395"/>
      <c r="E96" s="388"/>
      <c r="F96" s="395">
        <v>60000</v>
      </c>
      <c r="G96" s="397"/>
      <c r="H96" s="395"/>
      <c r="I96" s="388"/>
      <c r="J96" s="395"/>
      <c r="K96" s="388"/>
      <c r="L96" s="390">
        <f>SUM(D96:K97)</f>
        <v>60000</v>
      </c>
      <c r="M96" s="392"/>
      <c r="N96" s="393" t="s">
        <v>361</v>
      </c>
      <c r="O96" s="392">
        <v>1</v>
      </c>
      <c r="P96" s="392"/>
      <c r="Q96" s="392"/>
    </row>
    <row r="97" spans="1:17" ht="6" customHeight="1">
      <c r="A97" s="148"/>
      <c r="B97" s="402"/>
      <c r="C97" s="368"/>
      <c r="D97" s="396"/>
      <c r="E97" s="389"/>
      <c r="F97" s="396"/>
      <c r="G97" s="389"/>
      <c r="H97" s="396"/>
      <c r="I97" s="389"/>
      <c r="J97" s="396"/>
      <c r="K97" s="389"/>
      <c r="L97" s="391"/>
      <c r="M97" s="392"/>
      <c r="N97" s="394"/>
      <c r="O97" s="398"/>
      <c r="P97" s="398"/>
      <c r="Q97" s="398"/>
    </row>
    <row r="98" spans="1:17" ht="28.5" customHeight="1">
      <c r="A98" s="289" t="s">
        <v>366</v>
      </c>
      <c r="B98" s="367" t="s">
        <v>430</v>
      </c>
      <c r="C98" s="368"/>
      <c r="D98" s="132">
        <v>873</v>
      </c>
      <c r="E98" s="133">
        <v>4077</v>
      </c>
      <c r="F98" s="132">
        <v>30000</v>
      </c>
      <c r="G98" s="133">
        <v>170000</v>
      </c>
      <c r="H98" s="132"/>
      <c r="I98" s="133"/>
      <c r="J98" s="132"/>
      <c r="K98" s="133"/>
      <c r="L98" s="135">
        <f>SUM(D98:K98)</f>
        <v>204950</v>
      </c>
      <c r="M98" s="136" t="s">
        <v>413</v>
      </c>
      <c r="N98" s="137" t="s">
        <v>361</v>
      </c>
      <c r="O98" s="138">
        <v>1</v>
      </c>
      <c r="P98" s="139"/>
      <c r="Q98" s="139"/>
    </row>
    <row r="99" spans="1:17" ht="6" customHeight="1" thickBot="1">
      <c r="A99" s="148"/>
      <c r="B99" s="348"/>
      <c r="C99" s="349"/>
      <c r="D99" s="143"/>
      <c r="E99" s="144"/>
      <c r="F99" s="145"/>
      <c r="G99" s="146"/>
      <c r="H99" s="143"/>
      <c r="I99" s="144"/>
      <c r="J99" s="143"/>
      <c r="K99" s="144"/>
      <c r="L99" s="147"/>
      <c r="M99" s="148"/>
      <c r="N99" s="149"/>
      <c r="O99" s="150"/>
      <c r="P99" s="151"/>
      <c r="Q99" s="152"/>
    </row>
    <row r="100" spans="1:17" ht="16.5" thickBot="1">
      <c r="A100" s="109">
        <v>3</v>
      </c>
      <c r="B100" s="176">
        <v>75095</v>
      </c>
      <c r="C100" s="111" t="s">
        <v>171</v>
      </c>
      <c r="D100" s="112"/>
      <c r="E100" s="113"/>
      <c r="F100" s="114">
        <f>F102</f>
        <v>0</v>
      </c>
      <c r="G100" s="115">
        <f>G102</f>
        <v>0</v>
      </c>
      <c r="H100" s="112"/>
      <c r="I100" s="113"/>
      <c r="J100" s="112"/>
      <c r="K100" s="113"/>
      <c r="L100" s="116"/>
      <c r="M100" s="117"/>
      <c r="N100" s="156"/>
      <c r="O100" s="119"/>
      <c r="P100" s="120"/>
      <c r="Q100" s="120"/>
    </row>
    <row r="101" spans="1:17" ht="6" customHeight="1">
      <c r="A101" s="148"/>
      <c r="B101" s="348"/>
      <c r="C101" s="349"/>
      <c r="D101" s="143"/>
      <c r="E101" s="144"/>
      <c r="F101" s="145"/>
      <c r="G101" s="146"/>
      <c r="H101" s="143"/>
      <c r="I101" s="144"/>
      <c r="J101" s="143"/>
      <c r="K101" s="144"/>
      <c r="L101" s="147"/>
      <c r="M101" s="148"/>
      <c r="N101" s="149"/>
      <c r="O101" s="150"/>
      <c r="P101" s="151"/>
      <c r="Q101" s="152"/>
    </row>
    <row r="102" spans="1:17" ht="15.75">
      <c r="A102" s="136"/>
      <c r="B102" s="369"/>
      <c r="C102" s="368"/>
      <c r="D102" s="132"/>
      <c r="E102" s="133"/>
      <c r="F102" s="159"/>
      <c r="G102" s="134"/>
      <c r="H102" s="132"/>
      <c r="I102" s="133"/>
      <c r="J102" s="132"/>
      <c r="K102" s="133"/>
      <c r="L102" s="135"/>
      <c r="M102" s="136"/>
      <c r="N102" s="137"/>
      <c r="O102" s="138"/>
      <c r="P102" s="139"/>
      <c r="Q102" s="139"/>
    </row>
    <row r="103" spans="1:17" ht="6" customHeight="1" thickBot="1">
      <c r="A103" s="148"/>
      <c r="B103" s="348"/>
      <c r="C103" s="349"/>
      <c r="D103" s="143"/>
      <c r="E103" s="144"/>
      <c r="F103" s="145"/>
      <c r="G103" s="146"/>
      <c r="H103" s="143"/>
      <c r="I103" s="144"/>
      <c r="J103" s="143"/>
      <c r="K103" s="144"/>
      <c r="L103" s="147"/>
      <c r="M103" s="148"/>
      <c r="N103" s="149"/>
      <c r="O103" s="150"/>
      <c r="P103" s="151"/>
      <c r="Q103" s="152"/>
    </row>
    <row r="104" spans="1:17" ht="33.75" customHeight="1" thickBot="1">
      <c r="A104" s="173" t="s">
        <v>431</v>
      </c>
      <c r="B104" s="174">
        <v>754</v>
      </c>
      <c r="C104" s="214" t="s">
        <v>432</v>
      </c>
      <c r="D104" s="112"/>
      <c r="E104" s="113"/>
      <c r="F104" s="114">
        <f>F105</f>
        <v>127000</v>
      </c>
      <c r="G104" s="115"/>
      <c r="H104" s="114">
        <f>H105</f>
        <v>150000</v>
      </c>
      <c r="I104" s="114">
        <f>I105</f>
        <v>0</v>
      </c>
      <c r="J104" s="114">
        <f>J105</f>
        <v>0</v>
      </c>
      <c r="K104" s="114">
        <f>K105</f>
        <v>0</v>
      </c>
      <c r="L104" s="116"/>
      <c r="M104" s="117"/>
      <c r="N104" s="156"/>
      <c r="O104" s="119"/>
      <c r="P104" s="120"/>
      <c r="Q104" s="120"/>
    </row>
    <row r="105" spans="1:53" ht="15.75">
      <c r="A105" s="215">
        <v>1</v>
      </c>
      <c r="B105" s="216">
        <v>75412</v>
      </c>
      <c r="C105" s="217" t="s">
        <v>202</v>
      </c>
      <c r="D105" s="218"/>
      <c r="E105" s="219"/>
      <c r="F105" s="220">
        <f>F107+F109</f>
        <v>127000</v>
      </c>
      <c r="G105" s="221"/>
      <c r="H105" s="220">
        <f>H107+H109</f>
        <v>150000</v>
      </c>
      <c r="I105" s="219"/>
      <c r="J105" s="218"/>
      <c r="K105" s="219"/>
      <c r="L105" s="222"/>
      <c r="M105" s="223"/>
      <c r="N105" s="224"/>
      <c r="O105" s="225"/>
      <c r="P105" s="226"/>
      <c r="Q105" s="226"/>
      <c r="S105" s="227"/>
      <c r="T105" s="227"/>
      <c r="U105" s="227"/>
      <c r="V105" s="227"/>
      <c r="W105" s="227"/>
      <c r="X105" s="227"/>
      <c r="Y105" s="227"/>
      <c r="Z105" s="227"/>
      <c r="AA105" s="227"/>
      <c r="AB105" s="227"/>
      <c r="AC105" s="227"/>
      <c r="AD105" s="227"/>
      <c r="AE105" s="227"/>
      <c r="AF105" s="227"/>
      <c r="AG105" s="227"/>
      <c r="AH105" s="227"/>
      <c r="AI105" s="227"/>
      <c r="AJ105" s="227"/>
      <c r="AK105" s="227"/>
      <c r="AL105" s="227"/>
      <c r="AM105" s="227"/>
      <c r="AN105" s="227"/>
      <c r="AO105" s="227"/>
      <c r="AP105" s="227"/>
      <c r="AQ105" s="227"/>
      <c r="AR105" s="227"/>
      <c r="AS105" s="227"/>
      <c r="AT105" s="227"/>
      <c r="AU105" s="227"/>
      <c r="AV105" s="227"/>
      <c r="AW105" s="227"/>
      <c r="AX105" s="227"/>
      <c r="AY105" s="227"/>
      <c r="AZ105" s="227"/>
      <c r="BA105" s="227"/>
    </row>
    <row r="106" spans="1:53" s="141" customFormat="1" ht="6" customHeight="1">
      <c r="A106" s="136"/>
      <c r="B106" s="369"/>
      <c r="C106" s="368"/>
      <c r="D106" s="132"/>
      <c r="E106" s="133"/>
      <c r="F106" s="159"/>
      <c r="G106" s="134"/>
      <c r="H106" s="132"/>
      <c r="I106" s="133"/>
      <c r="J106" s="132"/>
      <c r="K106" s="133"/>
      <c r="L106" s="135"/>
      <c r="M106" s="136"/>
      <c r="N106" s="137"/>
      <c r="O106" s="138"/>
      <c r="P106" s="139"/>
      <c r="Q106" s="140"/>
      <c r="R106" s="103"/>
      <c r="S106" s="227"/>
      <c r="T106" s="227"/>
      <c r="U106" s="227"/>
      <c r="V106" s="227"/>
      <c r="W106" s="227"/>
      <c r="X106" s="227"/>
      <c r="Y106" s="227"/>
      <c r="Z106" s="227"/>
      <c r="AA106" s="227"/>
      <c r="AB106" s="227"/>
      <c r="AC106" s="227"/>
      <c r="AD106" s="227"/>
      <c r="AE106" s="227"/>
      <c r="AF106" s="227"/>
      <c r="AG106" s="227"/>
      <c r="AH106" s="227"/>
      <c r="AI106" s="227"/>
      <c r="AJ106" s="227"/>
      <c r="AK106" s="227"/>
      <c r="AL106" s="227"/>
      <c r="AM106" s="227"/>
      <c r="AN106" s="227"/>
      <c r="AO106" s="227"/>
      <c r="AP106" s="227"/>
      <c r="AQ106" s="227"/>
      <c r="AR106" s="227"/>
      <c r="AS106" s="227"/>
      <c r="AT106" s="227"/>
      <c r="AU106" s="227"/>
      <c r="AV106" s="227"/>
      <c r="AW106" s="227"/>
      <c r="AX106" s="227"/>
      <c r="AY106" s="227"/>
      <c r="AZ106" s="227"/>
      <c r="BA106" s="227"/>
    </row>
    <row r="107" spans="1:53" ht="16.5" customHeight="1">
      <c r="A107" s="158" t="s">
        <v>358</v>
      </c>
      <c r="B107" s="418" t="s">
        <v>433</v>
      </c>
      <c r="C107" s="349"/>
      <c r="D107" s="143">
        <v>10000</v>
      </c>
      <c r="E107" s="144"/>
      <c r="F107" s="143">
        <v>110000</v>
      </c>
      <c r="G107" s="146"/>
      <c r="H107" s="143">
        <v>150000</v>
      </c>
      <c r="I107" s="144"/>
      <c r="J107" s="143"/>
      <c r="K107" s="144"/>
      <c r="L107" s="147">
        <f>SUM(D107:K107)</f>
        <v>270000</v>
      </c>
      <c r="M107" s="148" t="s">
        <v>360</v>
      </c>
      <c r="N107" s="149" t="s">
        <v>361</v>
      </c>
      <c r="O107" s="150">
        <v>1</v>
      </c>
      <c r="P107" s="151"/>
      <c r="Q107" s="152"/>
      <c r="S107" s="227"/>
      <c r="T107" s="227"/>
      <c r="U107" s="227"/>
      <c r="V107" s="227"/>
      <c r="W107" s="227"/>
      <c r="X107" s="227"/>
      <c r="Y107" s="227"/>
      <c r="Z107" s="227"/>
      <c r="AA107" s="227"/>
      <c r="AB107" s="227"/>
      <c r="AC107" s="227"/>
      <c r="AD107" s="227"/>
      <c r="AE107" s="227"/>
      <c r="AF107" s="227"/>
      <c r="AG107" s="227"/>
      <c r="AH107" s="227"/>
      <c r="AI107" s="227"/>
      <c r="AJ107" s="227"/>
      <c r="AK107" s="227"/>
      <c r="AL107" s="227"/>
      <c r="AM107" s="227"/>
      <c r="AN107" s="227"/>
      <c r="AO107" s="227"/>
      <c r="AP107" s="227"/>
      <c r="AQ107" s="227"/>
      <c r="AR107" s="227"/>
      <c r="AS107" s="227"/>
      <c r="AT107" s="227"/>
      <c r="AU107" s="227"/>
      <c r="AV107" s="227"/>
      <c r="AW107" s="227"/>
      <c r="AX107" s="227"/>
      <c r="AY107" s="227"/>
      <c r="AZ107" s="227"/>
      <c r="BA107" s="227"/>
    </row>
    <row r="108" spans="1:53" s="141" customFormat="1" ht="6" customHeight="1">
      <c r="A108" s="136"/>
      <c r="B108" s="369"/>
      <c r="C108" s="368"/>
      <c r="D108" s="132"/>
      <c r="E108" s="133"/>
      <c r="F108" s="132"/>
      <c r="G108" s="134"/>
      <c r="H108" s="132"/>
      <c r="I108" s="133"/>
      <c r="J108" s="132"/>
      <c r="K108" s="133"/>
      <c r="L108" s="135"/>
      <c r="M108" s="136"/>
      <c r="N108" s="137"/>
      <c r="O108" s="138"/>
      <c r="P108" s="139"/>
      <c r="Q108" s="140"/>
      <c r="R108" s="103"/>
      <c r="S108" s="227"/>
      <c r="T108" s="227"/>
      <c r="U108" s="227"/>
      <c r="V108" s="227"/>
      <c r="W108" s="227"/>
      <c r="X108" s="227"/>
      <c r="Y108" s="227"/>
      <c r="Z108" s="227"/>
      <c r="AA108" s="227"/>
      <c r="AB108" s="227"/>
      <c r="AC108" s="227"/>
      <c r="AD108" s="227"/>
      <c r="AE108" s="227"/>
      <c r="AF108" s="227"/>
      <c r="AG108" s="227"/>
      <c r="AH108" s="227"/>
      <c r="AI108" s="227"/>
      <c r="AJ108" s="227"/>
      <c r="AK108" s="227"/>
      <c r="AL108" s="227"/>
      <c r="AM108" s="227"/>
      <c r="AN108" s="227"/>
      <c r="AO108" s="227"/>
      <c r="AP108" s="227"/>
      <c r="AQ108" s="227"/>
      <c r="AR108" s="227"/>
      <c r="AS108" s="227"/>
      <c r="AT108" s="227"/>
      <c r="AU108" s="227"/>
      <c r="AV108" s="227"/>
      <c r="AW108" s="227"/>
      <c r="AX108" s="227"/>
      <c r="AY108" s="227"/>
      <c r="AZ108" s="227"/>
      <c r="BA108" s="227"/>
    </row>
    <row r="109" spans="1:53" ht="20.25" customHeight="1">
      <c r="A109" s="158" t="s">
        <v>375</v>
      </c>
      <c r="B109" s="418" t="s">
        <v>434</v>
      </c>
      <c r="C109" s="349"/>
      <c r="D109" s="143"/>
      <c r="E109" s="144"/>
      <c r="F109" s="143">
        <v>17000</v>
      </c>
      <c r="G109" s="146"/>
      <c r="H109" s="143"/>
      <c r="I109" s="144"/>
      <c r="J109" s="143"/>
      <c r="K109" s="144"/>
      <c r="L109" s="147">
        <f>SUM(D109:K109)</f>
        <v>17000</v>
      </c>
      <c r="M109" s="206"/>
      <c r="N109" s="149" t="s">
        <v>361</v>
      </c>
      <c r="O109" s="150">
        <v>1</v>
      </c>
      <c r="P109" s="150"/>
      <c r="Q109" s="152"/>
      <c r="S109" s="227"/>
      <c r="T109" s="227"/>
      <c r="U109" s="227"/>
      <c r="V109" s="227"/>
      <c r="W109" s="227"/>
      <c r="X109" s="227"/>
      <c r="Y109" s="227"/>
      <c r="Z109" s="227"/>
      <c r="AA109" s="227"/>
      <c r="AB109" s="227"/>
      <c r="AC109" s="227"/>
      <c r="AD109" s="227"/>
      <c r="AE109" s="227"/>
      <c r="AF109" s="227"/>
      <c r="AG109" s="227"/>
      <c r="AH109" s="227"/>
      <c r="AI109" s="227"/>
      <c r="AJ109" s="227"/>
      <c r="AK109" s="227"/>
      <c r="AL109" s="227"/>
      <c r="AM109" s="227"/>
      <c r="AN109" s="227"/>
      <c r="AO109" s="227"/>
      <c r="AP109" s="227"/>
      <c r="AQ109" s="227"/>
      <c r="AR109" s="227"/>
      <c r="AS109" s="227"/>
      <c r="AT109" s="227"/>
      <c r="AU109" s="227"/>
      <c r="AV109" s="227"/>
      <c r="AW109" s="227"/>
      <c r="AX109" s="227"/>
      <c r="AY109" s="227"/>
      <c r="AZ109" s="227"/>
      <c r="BA109" s="227"/>
    </row>
    <row r="110" spans="1:53" s="141" customFormat="1" ht="6" customHeight="1" thickBot="1">
      <c r="A110" s="161"/>
      <c r="B110" s="405"/>
      <c r="C110" s="381"/>
      <c r="D110" s="177"/>
      <c r="E110" s="178"/>
      <c r="F110" s="201"/>
      <c r="G110" s="179"/>
      <c r="H110" s="177"/>
      <c r="I110" s="178"/>
      <c r="J110" s="177"/>
      <c r="K110" s="178"/>
      <c r="L110" s="180"/>
      <c r="M110" s="161"/>
      <c r="N110" s="162"/>
      <c r="O110" s="163"/>
      <c r="P110" s="164"/>
      <c r="Q110" s="165"/>
      <c r="R110" s="103"/>
      <c r="S110" s="227"/>
      <c r="T110" s="227"/>
      <c r="U110" s="227"/>
      <c r="V110" s="227"/>
      <c r="W110" s="227"/>
      <c r="X110" s="227"/>
      <c r="Y110" s="227"/>
      <c r="Z110" s="227"/>
      <c r="AA110" s="227"/>
      <c r="AB110" s="227"/>
      <c r="AC110" s="227"/>
      <c r="AD110" s="227"/>
      <c r="AE110" s="227"/>
      <c r="AF110" s="227"/>
      <c r="AG110" s="227"/>
      <c r="AH110" s="227"/>
      <c r="AI110" s="227"/>
      <c r="AJ110" s="227"/>
      <c r="AK110" s="227"/>
      <c r="AL110" s="227"/>
      <c r="AM110" s="227"/>
      <c r="AN110" s="227"/>
      <c r="AO110" s="227"/>
      <c r="AP110" s="227"/>
      <c r="AQ110" s="227"/>
      <c r="AR110" s="227"/>
      <c r="AS110" s="227"/>
      <c r="AT110" s="227"/>
      <c r="AU110" s="227"/>
      <c r="AV110" s="227"/>
      <c r="AW110" s="227"/>
      <c r="AX110" s="227"/>
      <c r="AY110" s="227"/>
      <c r="AZ110" s="227"/>
      <c r="BA110" s="227"/>
    </row>
    <row r="111" spans="1:53" ht="16.5" thickBot="1">
      <c r="A111" s="173" t="s">
        <v>435</v>
      </c>
      <c r="B111" s="174">
        <v>801</v>
      </c>
      <c r="C111" s="175" t="s">
        <v>212</v>
      </c>
      <c r="D111" s="112"/>
      <c r="E111" s="113"/>
      <c r="F111" s="114">
        <f aca="true" t="shared" si="7" ref="F111:K111">F112+F128+F138+F142+F146</f>
        <v>269640</v>
      </c>
      <c r="G111" s="114">
        <f t="shared" si="7"/>
        <v>0</v>
      </c>
      <c r="H111" s="114">
        <f t="shared" si="7"/>
        <v>20000</v>
      </c>
      <c r="I111" s="114">
        <f t="shared" si="7"/>
        <v>0</v>
      </c>
      <c r="J111" s="114">
        <f t="shared" si="7"/>
        <v>0</v>
      </c>
      <c r="K111" s="114">
        <f t="shared" si="7"/>
        <v>0</v>
      </c>
      <c r="L111" s="116"/>
      <c r="M111" s="117"/>
      <c r="N111" s="156"/>
      <c r="O111" s="119"/>
      <c r="P111" s="120"/>
      <c r="Q111" s="120"/>
      <c r="S111" s="227"/>
      <c r="T111" s="227"/>
      <c r="U111" s="227"/>
      <c r="V111" s="227"/>
      <c r="W111" s="227"/>
      <c r="X111" s="227"/>
      <c r="Y111" s="227"/>
      <c r="Z111" s="227"/>
      <c r="AA111" s="227"/>
      <c r="AB111" s="227"/>
      <c r="AC111" s="227"/>
      <c r="AD111" s="227"/>
      <c r="AE111" s="227"/>
      <c r="AF111" s="227"/>
      <c r="AG111" s="227"/>
      <c r="AH111" s="227"/>
      <c r="AI111" s="227"/>
      <c r="AJ111" s="227"/>
      <c r="AK111" s="227"/>
      <c r="AL111" s="227"/>
      <c r="AM111" s="227"/>
      <c r="AN111" s="227"/>
      <c r="AO111" s="227"/>
      <c r="AP111" s="227"/>
      <c r="AQ111" s="227"/>
      <c r="AR111" s="227"/>
      <c r="AS111" s="227"/>
      <c r="AT111" s="227"/>
      <c r="AU111" s="227"/>
      <c r="AV111" s="227"/>
      <c r="AW111" s="227"/>
      <c r="AX111" s="227"/>
      <c r="AY111" s="227"/>
      <c r="AZ111" s="227"/>
      <c r="BA111" s="227"/>
    </row>
    <row r="112" spans="1:17" ht="16.5" thickBot="1">
      <c r="A112" s="109">
        <v>1</v>
      </c>
      <c r="B112" s="176">
        <v>80101</v>
      </c>
      <c r="C112" s="111" t="s">
        <v>213</v>
      </c>
      <c r="D112" s="112"/>
      <c r="E112" s="113"/>
      <c r="F112" s="114">
        <f>F115+F116+F118+F120+F122+F124+F126</f>
        <v>138140</v>
      </c>
      <c r="G112" s="114"/>
      <c r="H112" s="114">
        <f>H115+H116+H118+H120+H122+H124+H126</f>
        <v>20000</v>
      </c>
      <c r="I112" s="113"/>
      <c r="J112" s="112"/>
      <c r="K112" s="113"/>
      <c r="L112" s="116"/>
      <c r="M112" s="117"/>
      <c r="N112" s="156"/>
      <c r="O112" s="119"/>
      <c r="P112" s="120"/>
      <c r="Q112" s="120"/>
    </row>
    <row r="113" spans="1:17" ht="6" customHeight="1">
      <c r="A113" s="123"/>
      <c r="B113" s="383"/>
      <c r="C113" s="384"/>
      <c r="D113" s="106"/>
      <c r="E113" s="107"/>
      <c r="F113" s="124"/>
      <c r="G113" s="125"/>
      <c r="H113" s="106"/>
      <c r="I113" s="107"/>
      <c r="J113" s="106"/>
      <c r="K113" s="107"/>
      <c r="L113" s="108"/>
      <c r="M113" s="123"/>
      <c r="N113" s="157"/>
      <c r="O113" s="127"/>
      <c r="P113" s="128"/>
      <c r="Q113" s="128"/>
    </row>
    <row r="114" spans="1:17" ht="18" customHeight="1">
      <c r="A114" s="419" t="s">
        <v>358</v>
      </c>
      <c r="B114" s="421" t="s">
        <v>436</v>
      </c>
      <c r="C114" s="422"/>
      <c r="D114" s="167"/>
      <c r="E114" s="168"/>
      <c r="F114" s="143"/>
      <c r="G114" s="196"/>
      <c r="H114" s="167"/>
      <c r="I114" s="168"/>
      <c r="J114" s="167"/>
      <c r="K114" s="168"/>
      <c r="L114" s="169">
        <f>F115+F116</f>
        <v>30140</v>
      </c>
      <c r="M114" s="409"/>
      <c r="N114" s="410" t="s">
        <v>361</v>
      </c>
      <c r="O114" s="412">
        <v>1</v>
      </c>
      <c r="P114" s="409"/>
      <c r="Q114" s="416"/>
    </row>
    <row r="115" spans="1:17" ht="18.75" customHeight="1" hidden="1">
      <c r="A115" s="420"/>
      <c r="B115" s="403" t="s">
        <v>437</v>
      </c>
      <c r="C115" s="349"/>
      <c r="D115" s="228"/>
      <c r="E115" s="229"/>
      <c r="F115" s="143">
        <v>0</v>
      </c>
      <c r="G115" s="229"/>
      <c r="H115" s="228"/>
      <c r="I115" s="229"/>
      <c r="J115" s="228"/>
      <c r="K115" s="229"/>
      <c r="L115" s="230"/>
      <c r="M115" s="409"/>
      <c r="N115" s="411"/>
      <c r="O115" s="413"/>
      <c r="P115" s="415"/>
      <c r="Q115" s="417"/>
    </row>
    <row r="116" spans="1:17" ht="18.75" customHeight="1">
      <c r="A116" s="420"/>
      <c r="B116" s="403" t="s">
        <v>438</v>
      </c>
      <c r="C116" s="349"/>
      <c r="D116" s="231"/>
      <c r="E116" s="232"/>
      <c r="F116" s="143">
        <v>30140</v>
      </c>
      <c r="G116" s="232"/>
      <c r="H116" s="231"/>
      <c r="I116" s="232"/>
      <c r="J116" s="231"/>
      <c r="K116" s="232"/>
      <c r="L116" s="233"/>
      <c r="M116" s="409"/>
      <c r="N116" s="411"/>
      <c r="O116" s="414"/>
      <c r="P116" s="415"/>
      <c r="Q116" s="417"/>
    </row>
    <row r="117" spans="1:17" ht="6" customHeight="1">
      <c r="A117" s="136"/>
      <c r="B117" s="369"/>
      <c r="C117" s="368"/>
      <c r="D117" s="132"/>
      <c r="E117" s="133"/>
      <c r="F117" s="132"/>
      <c r="G117" s="134"/>
      <c r="H117" s="132"/>
      <c r="I117" s="133"/>
      <c r="J117" s="132"/>
      <c r="K117" s="133"/>
      <c r="L117" s="135"/>
      <c r="M117" s="136"/>
      <c r="N117" s="137"/>
      <c r="O117" s="138"/>
      <c r="P117" s="139"/>
      <c r="Q117" s="139"/>
    </row>
    <row r="118" spans="1:17" ht="37.5" customHeight="1">
      <c r="A118" s="158" t="s">
        <v>375</v>
      </c>
      <c r="B118" s="403" t="s">
        <v>496</v>
      </c>
      <c r="C118" s="349"/>
      <c r="D118" s="143"/>
      <c r="E118" s="144"/>
      <c r="F118" s="143">
        <v>20000</v>
      </c>
      <c r="G118" s="146"/>
      <c r="H118" s="143">
        <v>20000</v>
      </c>
      <c r="I118" s="144"/>
      <c r="J118" s="143"/>
      <c r="K118" s="144"/>
      <c r="L118" s="147">
        <f>SUM(D118:K118)</f>
        <v>40000</v>
      </c>
      <c r="M118" s="206"/>
      <c r="N118" s="149" t="s">
        <v>361</v>
      </c>
      <c r="O118" s="150">
        <v>1</v>
      </c>
      <c r="P118" s="150"/>
      <c r="Q118" s="207"/>
    </row>
    <row r="119" spans="1:17" ht="6" customHeight="1">
      <c r="A119" s="136"/>
      <c r="B119" s="369"/>
      <c r="C119" s="368"/>
      <c r="D119" s="132"/>
      <c r="E119" s="133"/>
      <c r="F119" s="132"/>
      <c r="G119" s="134"/>
      <c r="H119" s="132"/>
      <c r="I119" s="133"/>
      <c r="J119" s="132"/>
      <c r="K119" s="133"/>
      <c r="L119" s="135"/>
      <c r="M119" s="136"/>
      <c r="N119" s="137"/>
      <c r="O119" s="138"/>
      <c r="P119" s="139"/>
      <c r="Q119" s="139"/>
    </row>
    <row r="120" spans="1:17" ht="27" customHeight="1">
      <c r="A120" s="158" t="s">
        <v>377</v>
      </c>
      <c r="B120" s="403" t="s">
        <v>495</v>
      </c>
      <c r="C120" s="349"/>
      <c r="D120" s="143"/>
      <c r="E120" s="144"/>
      <c r="F120" s="143">
        <v>50000</v>
      </c>
      <c r="G120" s="146"/>
      <c r="H120" s="143"/>
      <c r="I120" s="144"/>
      <c r="J120" s="143"/>
      <c r="K120" s="144"/>
      <c r="L120" s="147">
        <f>SUM(D120:K120)</f>
        <v>50000</v>
      </c>
      <c r="M120" s="206"/>
      <c r="N120" s="149" t="s">
        <v>361</v>
      </c>
      <c r="O120" s="150">
        <v>1</v>
      </c>
      <c r="P120" s="150"/>
      <c r="Q120" s="207"/>
    </row>
    <row r="121" spans="1:17" ht="6" customHeight="1">
      <c r="A121" s="136"/>
      <c r="B121" s="369"/>
      <c r="C121" s="368"/>
      <c r="D121" s="132"/>
      <c r="E121" s="133"/>
      <c r="F121" s="132"/>
      <c r="G121" s="134"/>
      <c r="H121" s="132"/>
      <c r="I121" s="133"/>
      <c r="J121" s="132"/>
      <c r="K121" s="133"/>
      <c r="L121" s="135"/>
      <c r="M121" s="136"/>
      <c r="N121" s="137"/>
      <c r="O121" s="138"/>
      <c r="P121" s="139"/>
      <c r="Q121" s="139"/>
    </row>
    <row r="122" spans="1:17" ht="25.5" customHeight="1">
      <c r="A122" s="158" t="s">
        <v>379</v>
      </c>
      <c r="B122" s="403" t="s">
        <v>439</v>
      </c>
      <c r="C122" s="349"/>
      <c r="D122" s="143"/>
      <c r="E122" s="144"/>
      <c r="F122" s="143">
        <v>5000</v>
      </c>
      <c r="G122" s="146"/>
      <c r="H122" s="143"/>
      <c r="I122" s="144"/>
      <c r="J122" s="143"/>
      <c r="K122" s="144"/>
      <c r="L122" s="147">
        <f>SUM(D122:K122)</f>
        <v>5000</v>
      </c>
      <c r="M122" s="206"/>
      <c r="N122" s="149" t="s">
        <v>361</v>
      </c>
      <c r="O122" s="150">
        <v>1</v>
      </c>
      <c r="P122" s="150"/>
      <c r="Q122" s="207"/>
    </row>
    <row r="123" spans="1:17" ht="6" customHeight="1">
      <c r="A123" s="136"/>
      <c r="B123" s="369"/>
      <c r="C123" s="368"/>
      <c r="D123" s="132"/>
      <c r="E123" s="133"/>
      <c r="F123" s="132"/>
      <c r="G123" s="134"/>
      <c r="H123" s="132"/>
      <c r="I123" s="133"/>
      <c r="J123" s="132"/>
      <c r="K123" s="133"/>
      <c r="L123" s="135"/>
      <c r="M123" s="136"/>
      <c r="N123" s="137"/>
      <c r="O123" s="138"/>
      <c r="P123" s="139"/>
      <c r="Q123" s="139"/>
    </row>
    <row r="124" spans="1:17" ht="27.75" customHeight="1">
      <c r="A124" s="158" t="s">
        <v>422</v>
      </c>
      <c r="B124" s="403" t="s">
        <v>440</v>
      </c>
      <c r="C124" s="349"/>
      <c r="D124" s="143"/>
      <c r="E124" s="144"/>
      <c r="F124" s="143">
        <v>5000</v>
      </c>
      <c r="G124" s="146"/>
      <c r="H124" s="143"/>
      <c r="I124" s="144"/>
      <c r="J124" s="143"/>
      <c r="K124" s="144"/>
      <c r="L124" s="147">
        <f>SUM(D124:K124)</f>
        <v>5000</v>
      </c>
      <c r="M124" s="206"/>
      <c r="N124" s="149" t="s">
        <v>361</v>
      </c>
      <c r="O124" s="150">
        <v>1</v>
      </c>
      <c r="P124" s="150"/>
      <c r="Q124" s="271"/>
    </row>
    <row r="125" spans="1:17" ht="6" customHeight="1">
      <c r="A125" s="136"/>
      <c r="B125" s="369"/>
      <c r="C125" s="368"/>
      <c r="D125" s="132"/>
      <c r="E125" s="133"/>
      <c r="F125" s="132"/>
      <c r="G125" s="134"/>
      <c r="H125" s="132"/>
      <c r="I125" s="133"/>
      <c r="J125" s="132"/>
      <c r="K125" s="133"/>
      <c r="L125" s="135"/>
      <c r="M125" s="136"/>
      <c r="N125" s="137"/>
      <c r="O125" s="138"/>
      <c r="P125" s="139"/>
      <c r="Q125" s="139"/>
    </row>
    <row r="126" spans="1:17" ht="15.75" customHeight="1">
      <c r="A126" s="158" t="s">
        <v>441</v>
      </c>
      <c r="B126" s="403" t="s">
        <v>442</v>
      </c>
      <c r="C126" s="349"/>
      <c r="D126" s="143"/>
      <c r="E126" s="144"/>
      <c r="F126" s="143">
        <v>28000</v>
      </c>
      <c r="G126" s="146"/>
      <c r="H126" s="143"/>
      <c r="I126" s="144"/>
      <c r="J126" s="143"/>
      <c r="K126" s="144"/>
      <c r="L126" s="147">
        <f>SUM(D126:K126)</f>
        <v>28000</v>
      </c>
      <c r="M126" s="206"/>
      <c r="N126" s="149" t="s">
        <v>131</v>
      </c>
      <c r="O126" s="150">
        <v>1</v>
      </c>
      <c r="P126" s="150"/>
      <c r="Q126" s="207"/>
    </row>
    <row r="127" spans="1:17" ht="6" customHeight="1" thickBot="1">
      <c r="A127" s="161"/>
      <c r="B127" s="406"/>
      <c r="C127" s="381"/>
      <c r="D127" s="177"/>
      <c r="E127" s="178"/>
      <c r="F127" s="201"/>
      <c r="G127" s="179"/>
      <c r="H127" s="177"/>
      <c r="I127" s="178"/>
      <c r="J127" s="177"/>
      <c r="K127" s="178"/>
      <c r="L127" s="180"/>
      <c r="M127" s="181"/>
      <c r="N127" s="162"/>
      <c r="O127" s="163"/>
      <c r="P127" s="163"/>
      <c r="Q127" s="163"/>
    </row>
    <row r="128" spans="1:17" ht="16.5" thickBot="1">
      <c r="A128" s="109">
        <v>2</v>
      </c>
      <c r="B128" s="176">
        <v>80104</v>
      </c>
      <c r="C128" s="111" t="s">
        <v>214</v>
      </c>
      <c r="D128" s="112"/>
      <c r="E128" s="113"/>
      <c r="F128" s="114">
        <f>F130+F132+F134+F136</f>
        <v>86500</v>
      </c>
      <c r="G128" s="115"/>
      <c r="H128" s="112"/>
      <c r="I128" s="113"/>
      <c r="J128" s="112"/>
      <c r="K128" s="113"/>
      <c r="L128" s="116"/>
      <c r="M128" s="117"/>
      <c r="N128" s="156"/>
      <c r="O128" s="119"/>
      <c r="P128" s="120"/>
      <c r="Q128" s="120"/>
    </row>
    <row r="129" spans="1:17" ht="6" customHeight="1">
      <c r="A129" s="172"/>
      <c r="B129" s="407"/>
      <c r="C129" s="408"/>
      <c r="D129" s="202"/>
      <c r="E129" s="203"/>
      <c r="F129" s="209"/>
      <c r="G129" s="204"/>
      <c r="H129" s="202"/>
      <c r="I129" s="203"/>
      <c r="J129" s="202"/>
      <c r="K129" s="203"/>
      <c r="L129" s="205"/>
      <c r="M129" s="172"/>
      <c r="N129" s="234"/>
      <c r="O129" s="235"/>
      <c r="P129" s="236"/>
      <c r="Q129" s="236"/>
    </row>
    <row r="130" spans="1:17" ht="34.5" customHeight="1">
      <c r="A130" s="158" t="s">
        <v>363</v>
      </c>
      <c r="B130" s="403" t="s">
        <v>443</v>
      </c>
      <c r="C130" s="349"/>
      <c r="D130" s="143"/>
      <c r="E130" s="144"/>
      <c r="F130" s="143">
        <v>10000</v>
      </c>
      <c r="G130" s="146"/>
      <c r="H130" s="143"/>
      <c r="I130" s="144"/>
      <c r="J130" s="143"/>
      <c r="K130" s="144"/>
      <c r="L130" s="147">
        <f>SUM(D130:K130)</f>
        <v>10000</v>
      </c>
      <c r="M130" s="206"/>
      <c r="N130" s="149" t="s">
        <v>361</v>
      </c>
      <c r="O130" s="150">
        <v>1</v>
      </c>
      <c r="P130" s="150"/>
      <c r="Q130" s="207"/>
    </row>
    <row r="131" spans="1:17" ht="6" customHeight="1">
      <c r="A131" s="136"/>
      <c r="B131" s="369"/>
      <c r="C131" s="368"/>
      <c r="D131" s="132"/>
      <c r="E131" s="133"/>
      <c r="F131" s="132"/>
      <c r="G131" s="134"/>
      <c r="H131" s="132"/>
      <c r="I131" s="133"/>
      <c r="J131" s="132"/>
      <c r="K131" s="133"/>
      <c r="L131" s="135"/>
      <c r="M131" s="136"/>
      <c r="N131" s="137"/>
      <c r="O131" s="138"/>
      <c r="P131" s="139"/>
      <c r="Q131" s="139"/>
    </row>
    <row r="132" spans="1:17" ht="21.75" customHeight="1">
      <c r="A132" s="158" t="s">
        <v>366</v>
      </c>
      <c r="B132" s="403" t="s">
        <v>444</v>
      </c>
      <c r="C132" s="349"/>
      <c r="D132" s="143"/>
      <c r="E132" s="144"/>
      <c r="F132" s="143">
        <v>6000</v>
      </c>
      <c r="G132" s="146"/>
      <c r="H132" s="143"/>
      <c r="I132" s="144"/>
      <c r="J132" s="143"/>
      <c r="K132" s="144"/>
      <c r="L132" s="147">
        <f>SUM(D132:K132)</f>
        <v>6000</v>
      </c>
      <c r="M132" s="206"/>
      <c r="N132" s="149" t="s">
        <v>361</v>
      </c>
      <c r="O132" s="150">
        <v>1</v>
      </c>
      <c r="P132" s="150"/>
      <c r="Q132" s="207"/>
    </row>
    <row r="133" spans="1:17" ht="6" customHeight="1">
      <c r="A133" s="136"/>
      <c r="B133" s="369"/>
      <c r="C133" s="368"/>
      <c r="D133" s="132"/>
      <c r="E133" s="133"/>
      <c r="F133" s="132"/>
      <c r="G133" s="134"/>
      <c r="H133" s="132"/>
      <c r="I133" s="133"/>
      <c r="J133" s="132"/>
      <c r="K133" s="133"/>
      <c r="L133" s="135"/>
      <c r="M133" s="136"/>
      <c r="N133" s="137"/>
      <c r="O133" s="138"/>
      <c r="P133" s="139"/>
      <c r="Q133" s="139"/>
    </row>
    <row r="134" spans="1:17" ht="21.75" customHeight="1">
      <c r="A134" s="158" t="s">
        <v>368</v>
      </c>
      <c r="B134" s="403" t="s">
        <v>445</v>
      </c>
      <c r="C134" s="349"/>
      <c r="D134" s="143"/>
      <c r="E134" s="144"/>
      <c r="F134" s="143">
        <v>4000</v>
      </c>
      <c r="G134" s="146"/>
      <c r="H134" s="143"/>
      <c r="I134" s="144"/>
      <c r="J134" s="143"/>
      <c r="K134" s="144"/>
      <c r="L134" s="147">
        <f>SUM(D134:K134)</f>
        <v>4000</v>
      </c>
      <c r="M134" s="206"/>
      <c r="N134" s="149" t="s">
        <v>361</v>
      </c>
      <c r="O134" s="150">
        <v>1</v>
      </c>
      <c r="P134" s="150"/>
      <c r="Q134" s="207"/>
    </row>
    <row r="135" spans="1:17" ht="6" customHeight="1">
      <c r="A135" s="136"/>
      <c r="B135" s="369"/>
      <c r="C135" s="368"/>
      <c r="D135" s="132"/>
      <c r="E135" s="133"/>
      <c r="F135" s="132"/>
      <c r="G135" s="134"/>
      <c r="H135" s="132"/>
      <c r="I135" s="133"/>
      <c r="J135" s="132"/>
      <c r="K135" s="133"/>
      <c r="L135" s="135"/>
      <c r="M135" s="136"/>
      <c r="N135" s="137"/>
      <c r="O135" s="138"/>
      <c r="P135" s="139"/>
      <c r="Q135" s="139"/>
    </row>
    <row r="136" spans="1:17" ht="15.75" customHeight="1">
      <c r="A136" s="158" t="s">
        <v>371</v>
      </c>
      <c r="B136" s="403" t="s">
        <v>446</v>
      </c>
      <c r="C136" s="349"/>
      <c r="D136" s="143"/>
      <c r="E136" s="144"/>
      <c r="F136" s="143">
        <v>66500</v>
      </c>
      <c r="G136" s="146"/>
      <c r="H136" s="143"/>
      <c r="I136" s="144"/>
      <c r="J136" s="143"/>
      <c r="K136" s="144"/>
      <c r="L136" s="147">
        <f>SUM(D136:K136)</f>
        <v>66500</v>
      </c>
      <c r="M136" s="206"/>
      <c r="N136" s="149" t="s">
        <v>131</v>
      </c>
      <c r="O136" s="150">
        <v>1</v>
      </c>
      <c r="P136" s="150"/>
      <c r="Q136" s="207"/>
    </row>
    <row r="137" spans="1:17" ht="6" customHeight="1" thickBot="1">
      <c r="A137" s="161"/>
      <c r="B137" s="405"/>
      <c r="C137" s="381"/>
      <c r="D137" s="177"/>
      <c r="E137" s="178"/>
      <c r="F137" s="201"/>
      <c r="G137" s="179"/>
      <c r="H137" s="177"/>
      <c r="I137" s="178"/>
      <c r="J137" s="177"/>
      <c r="K137" s="178"/>
      <c r="L137" s="180"/>
      <c r="M137" s="161"/>
      <c r="N137" s="162"/>
      <c r="O137" s="163"/>
      <c r="P137" s="164"/>
      <c r="Q137" s="164"/>
    </row>
    <row r="138" spans="1:17" ht="16.5" thickBot="1">
      <c r="A138" s="109">
        <v>3</v>
      </c>
      <c r="B138" s="176">
        <v>80110</v>
      </c>
      <c r="C138" s="111" t="s">
        <v>215</v>
      </c>
      <c r="D138" s="112"/>
      <c r="E138" s="113"/>
      <c r="F138" s="114">
        <f>F140</f>
        <v>30000</v>
      </c>
      <c r="G138" s="115"/>
      <c r="H138" s="112"/>
      <c r="I138" s="113"/>
      <c r="J138" s="112"/>
      <c r="K138" s="113"/>
      <c r="L138" s="116"/>
      <c r="M138" s="117"/>
      <c r="N138" s="156"/>
      <c r="O138" s="119"/>
      <c r="P138" s="120"/>
      <c r="Q138" s="120"/>
    </row>
    <row r="139" spans="1:17" ht="6" customHeight="1">
      <c r="A139" s="123"/>
      <c r="B139" s="383"/>
      <c r="C139" s="384"/>
      <c r="D139" s="106"/>
      <c r="E139" s="107"/>
      <c r="F139" s="124"/>
      <c r="G139" s="125"/>
      <c r="H139" s="106"/>
      <c r="I139" s="107"/>
      <c r="J139" s="106"/>
      <c r="K139" s="107"/>
      <c r="L139" s="108"/>
      <c r="M139" s="123"/>
      <c r="N139" s="157"/>
      <c r="O139" s="127"/>
      <c r="P139" s="128"/>
      <c r="Q139" s="128"/>
    </row>
    <row r="140" spans="1:17" ht="15.75" customHeight="1">
      <c r="A140" s="158" t="s">
        <v>386</v>
      </c>
      <c r="B140" s="403" t="s">
        <v>447</v>
      </c>
      <c r="C140" s="349"/>
      <c r="D140" s="143"/>
      <c r="E140" s="144"/>
      <c r="F140" s="143">
        <v>30000</v>
      </c>
      <c r="G140" s="146"/>
      <c r="H140" s="143"/>
      <c r="I140" s="144"/>
      <c r="J140" s="143"/>
      <c r="K140" s="144"/>
      <c r="L140" s="147">
        <f>SUM(D140:K140)</f>
        <v>30000</v>
      </c>
      <c r="M140" s="206"/>
      <c r="N140" s="149" t="s">
        <v>131</v>
      </c>
      <c r="O140" s="150">
        <v>1</v>
      </c>
      <c r="P140" s="150"/>
      <c r="Q140" s="207"/>
    </row>
    <row r="141" spans="1:17" ht="6" customHeight="1" thickBot="1">
      <c r="A141" s="184"/>
      <c r="B141" s="385"/>
      <c r="C141" s="386"/>
      <c r="D141" s="185"/>
      <c r="E141" s="186"/>
      <c r="F141" s="187"/>
      <c r="G141" s="188"/>
      <c r="H141" s="185"/>
      <c r="I141" s="186"/>
      <c r="J141" s="185"/>
      <c r="K141" s="186"/>
      <c r="L141" s="189"/>
      <c r="M141" s="184"/>
      <c r="N141" s="190"/>
      <c r="O141" s="191"/>
      <c r="P141" s="192"/>
      <c r="Q141" s="192"/>
    </row>
    <row r="142" spans="1:17" ht="31.5" customHeight="1" thickBot="1">
      <c r="A142" s="109">
        <v>4</v>
      </c>
      <c r="B142" s="176">
        <v>80114</v>
      </c>
      <c r="C142" s="208" t="s">
        <v>448</v>
      </c>
      <c r="D142" s="112"/>
      <c r="E142" s="113"/>
      <c r="F142" s="114">
        <f>F144</f>
        <v>11000</v>
      </c>
      <c r="G142" s="115"/>
      <c r="H142" s="112"/>
      <c r="I142" s="113"/>
      <c r="J142" s="112"/>
      <c r="K142" s="113"/>
      <c r="L142" s="116"/>
      <c r="M142" s="117"/>
      <c r="N142" s="156"/>
      <c r="O142" s="119"/>
      <c r="P142" s="120"/>
      <c r="Q142" s="120"/>
    </row>
    <row r="143" spans="1:17" ht="6" customHeight="1">
      <c r="A143" s="148"/>
      <c r="B143" s="348"/>
      <c r="C143" s="349"/>
      <c r="D143" s="143"/>
      <c r="E143" s="144"/>
      <c r="F143" s="145"/>
      <c r="G143" s="146"/>
      <c r="H143" s="143"/>
      <c r="I143" s="144"/>
      <c r="J143" s="143"/>
      <c r="K143" s="144"/>
      <c r="L143" s="147"/>
      <c r="M143" s="148"/>
      <c r="N143" s="149"/>
      <c r="O143" s="150"/>
      <c r="P143" s="151"/>
      <c r="Q143" s="152"/>
    </row>
    <row r="144" spans="1:17" ht="15.75" customHeight="1">
      <c r="A144" s="131" t="s">
        <v>389</v>
      </c>
      <c r="B144" s="401" t="s">
        <v>449</v>
      </c>
      <c r="C144" s="368"/>
      <c r="D144" s="132"/>
      <c r="E144" s="133"/>
      <c r="F144" s="132">
        <v>11000</v>
      </c>
      <c r="G144" s="134"/>
      <c r="H144" s="132"/>
      <c r="I144" s="133"/>
      <c r="J144" s="132"/>
      <c r="K144" s="133"/>
      <c r="L144" s="135">
        <f>SUM(D144:K144)</f>
        <v>11000</v>
      </c>
      <c r="M144" s="200"/>
      <c r="N144" s="137" t="s">
        <v>131</v>
      </c>
      <c r="O144" s="138">
        <v>1</v>
      </c>
      <c r="P144" s="138"/>
      <c r="Q144" s="138"/>
    </row>
    <row r="145" spans="1:17" ht="6" customHeight="1" thickBot="1">
      <c r="A145" s="148"/>
      <c r="B145" s="403"/>
      <c r="C145" s="349"/>
      <c r="D145" s="143"/>
      <c r="E145" s="144"/>
      <c r="F145" s="145"/>
      <c r="G145" s="146"/>
      <c r="H145" s="143"/>
      <c r="I145" s="144"/>
      <c r="J145" s="143"/>
      <c r="K145" s="144"/>
      <c r="L145" s="147"/>
      <c r="M145" s="206"/>
      <c r="N145" s="149"/>
      <c r="O145" s="150"/>
      <c r="P145" s="150"/>
      <c r="Q145" s="207"/>
    </row>
    <row r="146" spans="1:17" ht="16.5" thickBot="1">
      <c r="A146" s="109">
        <v>5</v>
      </c>
      <c r="B146" s="176">
        <v>80148</v>
      </c>
      <c r="C146" s="111" t="s">
        <v>329</v>
      </c>
      <c r="D146" s="112"/>
      <c r="E146" s="113"/>
      <c r="F146" s="114">
        <f>F148</f>
        <v>4000</v>
      </c>
      <c r="G146" s="115"/>
      <c r="H146" s="112"/>
      <c r="I146" s="113"/>
      <c r="J146" s="112"/>
      <c r="K146" s="113"/>
      <c r="L146" s="116"/>
      <c r="M146" s="117"/>
      <c r="N146" s="156"/>
      <c r="O146" s="119"/>
      <c r="P146" s="120"/>
      <c r="Q146" s="120"/>
    </row>
    <row r="147" spans="1:17" ht="6" customHeight="1">
      <c r="A147" s="237"/>
      <c r="B147" s="404"/>
      <c r="C147" s="349"/>
      <c r="D147" s="143"/>
      <c r="E147" s="144"/>
      <c r="F147" s="145"/>
      <c r="G147" s="146"/>
      <c r="H147" s="143"/>
      <c r="I147" s="144"/>
      <c r="J147" s="143"/>
      <c r="K147" s="144"/>
      <c r="L147" s="147"/>
      <c r="M147" s="148"/>
      <c r="N147" s="149"/>
      <c r="O147" s="150"/>
      <c r="P147" s="151"/>
      <c r="Q147" s="152"/>
    </row>
    <row r="148" spans="1:17" ht="15.75" customHeight="1">
      <c r="A148" s="131" t="s">
        <v>450</v>
      </c>
      <c r="B148" s="401" t="s">
        <v>447</v>
      </c>
      <c r="C148" s="368"/>
      <c r="D148" s="132"/>
      <c r="E148" s="133"/>
      <c r="F148" s="132">
        <v>4000</v>
      </c>
      <c r="G148" s="134"/>
      <c r="H148" s="132"/>
      <c r="I148" s="133"/>
      <c r="J148" s="132"/>
      <c r="K148" s="133"/>
      <c r="L148" s="135">
        <f>SUM(D148:K148)</f>
        <v>4000</v>
      </c>
      <c r="M148" s="200"/>
      <c r="N148" s="137" t="s">
        <v>131</v>
      </c>
      <c r="O148" s="138">
        <v>1</v>
      </c>
      <c r="P148" s="138"/>
      <c r="Q148" s="138"/>
    </row>
    <row r="149" spans="1:17" ht="6" customHeight="1" thickBot="1">
      <c r="A149" s="142"/>
      <c r="B149" s="348"/>
      <c r="C149" s="349"/>
      <c r="D149" s="143"/>
      <c r="E149" s="144"/>
      <c r="F149" s="145"/>
      <c r="G149" s="146"/>
      <c r="H149" s="143"/>
      <c r="I149" s="144"/>
      <c r="J149" s="143"/>
      <c r="K149" s="144"/>
      <c r="L149" s="147"/>
      <c r="M149" s="148"/>
      <c r="N149" s="149"/>
      <c r="O149" s="150"/>
      <c r="P149" s="151"/>
      <c r="Q149" s="152"/>
    </row>
    <row r="150" spans="1:17" ht="16.5" thickBot="1">
      <c r="A150" s="238" t="s">
        <v>451</v>
      </c>
      <c r="B150" s="239">
        <v>852</v>
      </c>
      <c r="C150" s="175" t="s">
        <v>224</v>
      </c>
      <c r="D150" s="112"/>
      <c r="E150" s="113"/>
      <c r="F150" s="114">
        <f aca="true" t="shared" si="8" ref="F150:K150">F151</f>
        <v>7000</v>
      </c>
      <c r="G150" s="114">
        <f t="shared" si="8"/>
        <v>0</v>
      </c>
      <c r="H150" s="114">
        <f t="shared" si="8"/>
        <v>0</v>
      </c>
      <c r="I150" s="114">
        <f t="shared" si="8"/>
        <v>0</v>
      </c>
      <c r="J150" s="114">
        <f t="shared" si="8"/>
        <v>0</v>
      </c>
      <c r="K150" s="114">
        <f t="shared" si="8"/>
        <v>0</v>
      </c>
      <c r="L150" s="116"/>
      <c r="M150" s="117"/>
      <c r="N150" s="156"/>
      <c r="O150" s="119"/>
      <c r="P150" s="120"/>
      <c r="Q150" s="120"/>
    </row>
    <row r="151" spans="1:17" ht="16.5" thickBot="1">
      <c r="A151" s="153">
        <v>1</v>
      </c>
      <c r="B151" s="110">
        <v>85219</v>
      </c>
      <c r="C151" s="111" t="s">
        <v>229</v>
      </c>
      <c r="D151" s="112"/>
      <c r="E151" s="113"/>
      <c r="F151" s="114">
        <f>F153</f>
        <v>7000</v>
      </c>
      <c r="G151" s="115"/>
      <c r="H151" s="112"/>
      <c r="I151" s="113"/>
      <c r="J151" s="112"/>
      <c r="K151" s="113"/>
      <c r="L151" s="116"/>
      <c r="M151" s="117"/>
      <c r="N151" s="156"/>
      <c r="O151" s="119"/>
      <c r="P151" s="120"/>
      <c r="Q151" s="120"/>
    </row>
    <row r="152" spans="1:17" ht="6" customHeight="1">
      <c r="A152" s="123"/>
      <c r="B152" s="383"/>
      <c r="C152" s="384"/>
      <c r="D152" s="106"/>
      <c r="E152" s="107"/>
      <c r="F152" s="124"/>
      <c r="G152" s="125"/>
      <c r="H152" s="106"/>
      <c r="I152" s="107"/>
      <c r="J152" s="106"/>
      <c r="K152" s="107"/>
      <c r="L152" s="108"/>
      <c r="M152" s="123"/>
      <c r="N152" s="157"/>
      <c r="O152" s="127"/>
      <c r="P152" s="128"/>
      <c r="Q152" s="128"/>
    </row>
    <row r="153" spans="1:17" ht="15" customHeight="1">
      <c r="A153" s="399" t="s">
        <v>358</v>
      </c>
      <c r="B153" s="401" t="s">
        <v>452</v>
      </c>
      <c r="C153" s="368"/>
      <c r="D153" s="395"/>
      <c r="E153" s="388"/>
      <c r="F153" s="395">
        <v>7000</v>
      </c>
      <c r="G153" s="397"/>
      <c r="H153" s="395"/>
      <c r="I153" s="388"/>
      <c r="J153" s="395"/>
      <c r="K153" s="388"/>
      <c r="L153" s="390">
        <f>SUM(D153:K154)</f>
        <v>7000</v>
      </c>
      <c r="M153" s="392"/>
      <c r="N153" s="393" t="s">
        <v>361</v>
      </c>
      <c r="O153" s="392">
        <v>1</v>
      </c>
      <c r="P153" s="392"/>
      <c r="Q153" s="392"/>
    </row>
    <row r="154" spans="1:17" ht="2.25" customHeight="1">
      <c r="A154" s="400"/>
      <c r="B154" s="402"/>
      <c r="C154" s="368"/>
      <c r="D154" s="396"/>
      <c r="E154" s="389"/>
      <c r="F154" s="396"/>
      <c r="G154" s="389"/>
      <c r="H154" s="396"/>
      <c r="I154" s="389"/>
      <c r="J154" s="396"/>
      <c r="K154" s="389"/>
      <c r="L154" s="391"/>
      <c r="M154" s="392"/>
      <c r="N154" s="394"/>
      <c r="O154" s="398"/>
      <c r="P154" s="398"/>
      <c r="Q154" s="398"/>
    </row>
    <row r="155" spans="1:17" ht="6" customHeight="1" thickBot="1">
      <c r="A155" s="184"/>
      <c r="B155" s="385"/>
      <c r="C155" s="386"/>
      <c r="D155" s="185"/>
      <c r="E155" s="186"/>
      <c r="F155" s="187"/>
      <c r="G155" s="188"/>
      <c r="H155" s="185"/>
      <c r="I155" s="186"/>
      <c r="J155" s="185"/>
      <c r="K155" s="186"/>
      <c r="L155" s="189"/>
      <c r="M155" s="184"/>
      <c r="N155" s="190"/>
      <c r="O155" s="191"/>
      <c r="P155" s="192"/>
      <c r="Q155" s="192"/>
    </row>
    <row r="156" spans="1:17" ht="34.5" customHeight="1" thickBot="1">
      <c r="A156" s="173" t="s">
        <v>453</v>
      </c>
      <c r="B156" s="174">
        <v>900</v>
      </c>
      <c r="C156" s="214" t="s">
        <v>238</v>
      </c>
      <c r="D156" s="112"/>
      <c r="E156" s="113"/>
      <c r="F156" s="114">
        <f aca="true" t="shared" si="9" ref="F156:K156">F157+F161+F175</f>
        <v>533000</v>
      </c>
      <c r="G156" s="114">
        <f t="shared" si="9"/>
        <v>0</v>
      </c>
      <c r="H156" s="114">
        <f t="shared" si="9"/>
        <v>110000</v>
      </c>
      <c r="I156" s="114">
        <f t="shared" si="9"/>
        <v>0</v>
      </c>
      <c r="J156" s="114">
        <f t="shared" si="9"/>
        <v>0</v>
      </c>
      <c r="K156" s="114">
        <f t="shared" si="9"/>
        <v>0</v>
      </c>
      <c r="L156" s="116"/>
      <c r="M156" s="117"/>
      <c r="N156" s="156"/>
      <c r="O156" s="119"/>
      <c r="P156" s="120"/>
      <c r="Q156" s="120"/>
    </row>
    <row r="157" spans="1:17" ht="21" customHeight="1" thickBot="1">
      <c r="A157" s="109">
        <v>1</v>
      </c>
      <c r="B157" s="176" t="s">
        <v>480</v>
      </c>
      <c r="C157" s="111" t="s">
        <v>240</v>
      </c>
      <c r="D157" s="112"/>
      <c r="E157" s="113"/>
      <c r="F157" s="114">
        <f>F159</f>
        <v>15000</v>
      </c>
      <c r="G157" s="114"/>
      <c r="H157" s="114"/>
      <c r="I157" s="114"/>
      <c r="J157" s="114"/>
      <c r="K157" s="114"/>
      <c r="L157" s="116"/>
      <c r="M157" s="117"/>
      <c r="N157" s="156"/>
      <c r="O157" s="119"/>
      <c r="P157" s="120"/>
      <c r="Q157" s="120"/>
    </row>
    <row r="158" spans="1:17" ht="6" customHeight="1">
      <c r="A158" s="309"/>
      <c r="B158" s="310"/>
      <c r="C158" s="311"/>
      <c r="D158" s="106"/>
      <c r="E158" s="107"/>
      <c r="F158" s="282"/>
      <c r="G158" s="303"/>
      <c r="H158" s="282"/>
      <c r="I158" s="303"/>
      <c r="J158" s="282"/>
      <c r="K158" s="303"/>
      <c r="L158" s="108"/>
      <c r="M158" s="123"/>
      <c r="N158" s="157"/>
      <c r="O158" s="127"/>
      <c r="P158" s="128"/>
      <c r="Q158" s="128"/>
    </row>
    <row r="159" spans="1:17" ht="34.5" customHeight="1">
      <c r="A159" s="308" t="s">
        <v>358</v>
      </c>
      <c r="B159" s="367" t="s">
        <v>418</v>
      </c>
      <c r="C159" s="368"/>
      <c r="D159" s="132">
        <v>9430</v>
      </c>
      <c r="E159" s="133"/>
      <c r="F159" s="132">
        <v>15000</v>
      </c>
      <c r="G159" s="286"/>
      <c r="H159" s="132"/>
      <c r="I159" s="133"/>
      <c r="J159" s="132"/>
      <c r="K159" s="133"/>
      <c r="L159" s="135">
        <f>SUM(D159:K159)</f>
        <v>24430</v>
      </c>
      <c r="M159" s="287" t="s">
        <v>419</v>
      </c>
      <c r="N159" s="137" t="s">
        <v>131</v>
      </c>
      <c r="O159" s="138">
        <v>1</v>
      </c>
      <c r="P159" s="285"/>
      <c r="Q159" s="285"/>
    </row>
    <row r="160" spans="1:17" ht="6" customHeight="1" thickBot="1">
      <c r="A160" s="304"/>
      <c r="B160" s="305"/>
      <c r="C160" s="306"/>
      <c r="D160" s="185"/>
      <c r="E160" s="186"/>
      <c r="F160" s="187"/>
      <c r="G160" s="307"/>
      <c r="H160" s="187"/>
      <c r="I160" s="187"/>
      <c r="J160" s="187"/>
      <c r="K160" s="187"/>
      <c r="L160" s="189"/>
      <c r="M160" s="184"/>
      <c r="N160" s="190"/>
      <c r="O160" s="191"/>
      <c r="P160" s="192"/>
      <c r="Q160" s="192"/>
    </row>
    <row r="161" spans="1:17" ht="20.25" customHeight="1" thickBot="1">
      <c r="A161" s="296">
        <v>2</v>
      </c>
      <c r="B161" s="297">
        <v>90015</v>
      </c>
      <c r="C161" s="298" t="s">
        <v>242</v>
      </c>
      <c r="D161" s="299"/>
      <c r="E161" s="300"/>
      <c r="F161" s="301">
        <f>F163+F165+F167+F169+F171+F173</f>
        <v>218000</v>
      </c>
      <c r="G161" s="301"/>
      <c r="H161" s="301">
        <f>H163+H165+H167+H169+H171+H173</f>
        <v>110000</v>
      </c>
      <c r="I161" s="301"/>
      <c r="J161" s="301"/>
      <c r="K161" s="301"/>
      <c r="L161" s="302"/>
      <c r="M161" s="283"/>
      <c r="N161" s="210"/>
      <c r="O161" s="211"/>
      <c r="P161" s="212"/>
      <c r="Q161" s="212"/>
    </row>
    <row r="162" spans="1:17" ht="6" customHeight="1">
      <c r="A162" s="148"/>
      <c r="B162" s="348"/>
      <c r="C162" s="349"/>
      <c r="D162" s="143"/>
      <c r="E162" s="144"/>
      <c r="F162" s="145"/>
      <c r="G162" s="146"/>
      <c r="H162" s="143"/>
      <c r="I162" s="144"/>
      <c r="J162" s="143"/>
      <c r="K162" s="144"/>
      <c r="L162" s="147"/>
      <c r="M162" s="148"/>
      <c r="N162" s="149"/>
      <c r="O162" s="150"/>
      <c r="P162" s="151"/>
      <c r="Q162" s="152"/>
    </row>
    <row r="163" spans="1:17" ht="23.25" customHeight="1">
      <c r="A163" s="289" t="s">
        <v>363</v>
      </c>
      <c r="B163" s="367" t="s">
        <v>454</v>
      </c>
      <c r="C163" s="387"/>
      <c r="D163" s="132">
        <v>27060</v>
      </c>
      <c r="E163" s="133"/>
      <c r="F163" s="132">
        <v>113000</v>
      </c>
      <c r="G163" s="134"/>
      <c r="H163" s="132"/>
      <c r="I163" s="133"/>
      <c r="J163" s="132"/>
      <c r="K163" s="133"/>
      <c r="L163" s="135">
        <f>SUM(D163:K163)</f>
        <v>140060</v>
      </c>
      <c r="M163" s="136" t="s">
        <v>381</v>
      </c>
      <c r="N163" s="137" t="s">
        <v>361</v>
      </c>
      <c r="O163" s="138">
        <v>1</v>
      </c>
      <c r="P163" s="139"/>
      <c r="Q163" s="139"/>
    </row>
    <row r="164" spans="1:17" ht="6" customHeight="1">
      <c r="A164" s="136"/>
      <c r="B164" s="369"/>
      <c r="C164" s="387"/>
      <c r="D164" s="132"/>
      <c r="E164" s="133"/>
      <c r="F164" s="159"/>
      <c r="G164" s="134"/>
      <c r="H164" s="132"/>
      <c r="I164" s="133"/>
      <c r="J164" s="132"/>
      <c r="K164" s="133"/>
      <c r="L164" s="135"/>
      <c r="M164" s="136"/>
      <c r="N164" s="137"/>
      <c r="O164" s="138"/>
      <c r="P164" s="139"/>
      <c r="Q164" s="139"/>
    </row>
    <row r="165" spans="1:17" ht="30" customHeight="1">
      <c r="A165" s="289" t="s">
        <v>366</v>
      </c>
      <c r="B165" s="367" t="s">
        <v>455</v>
      </c>
      <c r="C165" s="387"/>
      <c r="D165" s="132"/>
      <c r="E165" s="133"/>
      <c r="F165" s="132">
        <v>80000</v>
      </c>
      <c r="G165" s="134"/>
      <c r="H165" s="132"/>
      <c r="I165" s="133"/>
      <c r="J165" s="132"/>
      <c r="K165" s="133"/>
      <c r="L165" s="135">
        <f>SUM(D165:K165)</f>
        <v>80000</v>
      </c>
      <c r="M165" s="136" t="s">
        <v>381</v>
      </c>
      <c r="N165" s="137" t="s">
        <v>361</v>
      </c>
      <c r="O165" s="138">
        <v>1</v>
      </c>
      <c r="P165" s="139"/>
      <c r="Q165" s="139"/>
    </row>
    <row r="166" spans="1:17" ht="6" customHeight="1">
      <c r="A166" s="323"/>
      <c r="B166" s="372"/>
      <c r="C166" s="373"/>
      <c r="D166" s="132"/>
      <c r="E166" s="133"/>
      <c r="F166" s="132"/>
      <c r="G166" s="318"/>
      <c r="H166" s="132"/>
      <c r="I166" s="133"/>
      <c r="J166" s="132"/>
      <c r="K166" s="133"/>
      <c r="L166" s="135"/>
      <c r="M166" s="320"/>
      <c r="N166" s="137"/>
      <c r="O166" s="138"/>
      <c r="P166" s="319"/>
      <c r="Q166" s="319"/>
    </row>
    <row r="167" spans="1:17" ht="30" customHeight="1">
      <c r="A167" s="323" t="s">
        <v>368</v>
      </c>
      <c r="B167" s="367" t="s">
        <v>455</v>
      </c>
      <c r="C167" s="387"/>
      <c r="D167" s="132"/>
      <c r="E167" s="133"/>
      <c r="F167" s="132">
        <v>25000</v>
      </c>
      <c r="G167" s="318"/>
      <c r="H167" s="132"/>
      <c r="I167" s="133"/>
      <c r="J167" s="132"/>
      <c r="K167" s="133"/>
      <c r="L167" s="135">
        <f>SUM(D167:K167)</f>
        <v>25000</v>
      </c>
      <c r="M167" s="320" t="s">
        <v>381</v>
      </c>
      <c r="N167" s="137" t="s">
        <v>361</v>
      </c>
      <c r="O167" s="138">
        <v>1</v>
      </c>
      <c r="P167" s="319"/>
      <c r="Q167" s="319"/>
    </row>
    <row r="168" spans="1:17" ht="6" customHeight="1">
      <c r="A168" s="136"/>
      <c r="B168" s="369"/>
      <c r="C168" s="387"/>
      <c r="D168" s="132"/>
      <c r="E168" s="133"/>
      <c r="F168" s="159"/>
      <c r="G168" s="134"/>
      <c r="H168" s="132"/>
      <c r="I168" s="133"/>
      <c r="J168" s="132"/>
      <c r="K168" s="133"/>
      <c r="L168" s="135"/>
      <c r="M168" s="136"/>
      <c r="N168" s="137"/>
      <c r="O168" s="138"/>
      <c r="P168" s="139"/>
      <c r="Q168" s="139"/>
    </row>
    <row r="169" spans="1:17" ht="28.5" customHeight="1">
      <c r="A169" s="323" t="s">
        <v>371</v>
      </c>
      <c r="B169" s="367" t="s">
        <v>456</v>
      </c>
      <c r="C169" s="387"/>
      <c r="D169" s="132"/>
      <c r="E169" s="133"/>
      <c r="F169" s="240"/>
      <c r="G169" s="134"/>
      <c r="H169" s="132">
        <v>40000</v>
      </c>
      <c r="I169" s="133"/>
      <c r="J169" s="132"/>
      <c r="K169" s="133"/>
      <c r="L169" s="135">
        <f>SUM(D169:K169)</f>
        <v>40000</v>
      </c>
      <c r="M169" s="241" t="s">
        <v>381</v>
      </c>
      <c r="N169" s="137" t="s">
        <v>361</v>
      </c>
      <c r="O169" s="138">
        <v>2</v>
      </c>
      <c r="P169" s="242"/>
      <c r="Q169" s="242"/>
    </row>
    <row r="170" spans="1:17" ht="6" customHeight="1">
      <c r="A170" s="136"/>
      <c r="B170" s="369"/>
      <c r="C170" s="387"/>
      <c r="D170" s="132"/>
      <c r="E170" s="133"/>
      <c r="F170" s="159"/>
      <c r="G170" s="134"/>
      <c r="H170" s="132"/>
      <c r="I170" s="133"/>
      <c r="J170" s="132"/>
      <c r="K170" s="133"/>
      <c r="L170" s="135"/>
      <c r="M170" s="136"/>
      <c r="N170" s="137"/>
      <c r="O170" s="138"/>
      <c r="P170" s="139"/>
      <c r="Q170" s="139"/>
    </row>
    <row r="171" spans="1:17" ht="27.75" customHeight="1">
      <c r="A171" s="323" t="s">
        <v>481</v>
      </c>
      <c r="B171" s="367" t="s">
        <v>457</v>
      </c>
      <c r="C171" s="387"/>
      <c r="D171" s="132"/>
      <c r="E171" s="133"/>
      <c r="F171" s="240"/>
      <c r="G171" s="134"/>
      <c r="H171" s="132">
        <v>30000</v>
      </c>
      <c r="I171" s="133"/>
      <c r="J171" s="132"/>
      <c r="K171" s="133"/>
      <c r="L171" s="135">
        <f>SUM(D171:K171)</f>
        <v>30000</v>
      </c>
      <c r="M171" s="241" t="s">
        <v>381</v>
      </c>
      <c r="N171" s="137" t="s">
        <v>361</v>
      </c>
      <c r="O171" s="138">
        <v>2</v>
      </c>
      <c r="P171" s="242"/>
      <c r="Q171" s="242"/>
    </row>
    <row r="172" spans="1:17" ht="6" customHeight="1">
      <c r="A172" s="136"/>
      <c r="B172" s="369"/>
      <c r="C172" s="387"/>
      <c r="D172" s="132"/>
      <c r="E172" s="133"/>
      <c r="F172" s="159"/>
      <c r="G172" s="134"/>
      <c r="H172" s="132"/>
      <c r="I172" s="133"/>
      <c r="J172" s="132"/>
      <c r="K172" s="133"/>
      <c r="L172" s="135"/>
      <c r="M172" s="136"/>
      <c r="N172" s="137"/>
      <c r="O172" s="138"/>
      <c r="P172" s="139"/>
      <c r="Q172" s="139"/>
    </row>
    <row r="173" spans="1:17" ht="36" customHeight="1">
      <c r="A173" s="323" t="s">
        <v>499</v>
      </c>
      <c r="B173" s="367" t="s">
        <v>458</v>
      </c>
      <c r="C173" s="387"/>
      <c r="D173" s="132"/>
      <c r="E173" s="133"/>
      <c r="F173" s="240"/>
      <c r="G173" s="134"/>
      <c r="H173" s="132">
        <v>40000</v>
      </c>
      <c r="I173" s="133"/>
      <c r="J173" s="132"/>
      <c r="K173" s="133"/>
      <c r="L173" s="135">
        <f>SUM(D173:K173)</f>
        <v>40000</v>
      </c>
      <c r="M173" s="241" t="s">
        <v>381</v>
      </c>
      <c r="N173" s="137" t="s">
        <v>361</v>
      </c>
      <c r="O173" s="138">
        <v>2</v>
      </c>
      <c r="P173" s="242"/>
      <c r="Q173" s="242"/>
    </row>
    <row r="174" spans="1:17" ht="6" customHeight="1" thickBot="1">
      <c r="A174" s="148"/>
      <c r="B174" s="348"/>
      <c r="C174" s="349"/>
      <c r="D174" s="143"/>
      <c r="E174" s="144"/>
      <c r="F174" s="145"/>
      <c r="G174" s="146"/>
      <c r="H174" s="143"/>
      <c r="I174" s="144"/>
      <c r="J174" s="143"/>
      <c r="K174" s="144"/>
      <c r="L174" s="147"/>
      <c r="M174" s="148"/>
      <c r="N174" s="149"/>
      <c r="O174" s="150"/>
      <c r="P174" s="151"/>
      <c r="Q174" s="152"/>
    </row>
    <row r="175" spans="1:17" ht="16.5" thickBot="1">
      <c r="A175" s="109">
        <v>2</v>
      </c>
      <c r="B175" s="176">
        <v>90017</v>
      </c>
      <c r="C175" s="111" t="s">
        <v>243</v>
      </c>
      <c r="D175" s="112"/>
      <c r="E175" s="113"/>
      <c r="F175" s="114">
        <f>F177+F179</f>
        <v>300000</v>
      </c>
      <c r="G175" s="115"/>
      <c r="H175" s="112"/>
      <c r="I175" s="113"/>
      <c r="J175" s="112"/>
      <c r="K175" s="113"/>
      <c r="L175" s="116"/>
      <c r="M175" s="117"/>
      <c r="N175" s="156"/>
      <c r="O175" s="119"/>
      <c r="P175" s="120"/>
      <c r="Q175" s="120"/>
    </row>
    <row r="176" spans="1:17" ht="6" customHeight="1">
      <c r="A176" s="123"/>
      <c r="B176" s="383"/>
      <c r="C176" s="384"/>
      <c r="D176" s="106"/>
      <c r="E176" s="107"/>
      <c r="F176" s="124"/>
      <c r="G176" s="125"/>
      <c r="H176" s="106"/>
      <c r="I176" s="107"/>
      <c r="J176" s="106"/>
      <c r="K176" s="107"/>
      <c r="L176" s="108"/>
      <c r="M176" s="123"/>
      <c r="N176" s="157"/>
      <c r="O176" s="127"/>
      <c r="P176" s="128"/>
      <c r="Q176" s="128"/>
    </row>
    <row r="177" spans="1:17" ht="15.75" customHeight="1">
      <c r="A177" s="323" t="s">
        <v>363</v>
      </c>
      <c r="B177" s="367" t="s">
        <v>374</v>
      </c>
      <c r="C177" s="368"/>
      <c r="D177" s="132"/>
      <c r="E177" s="133"/>
      <c r="F177" s="132">
        <v>150000</v>
      </c>
      <c r="G177" s="318"/>
      <c r="H177" s="132"/>
      <c r="I177" s="133"/>
      <c r="J177" s="132"/>
      <c r="K177" s="133"/>
      <c r="L177" s="135">
        <f>SUM(D177:K177)</f>
        <v>150000</v>
      </c>
      <c r="M177" s="320" t="s">
        <v>370</v>
      </c>
      <c r="N177" s="137" t="s">
        <v>361</v>
      </c>
      <c r="O177" s="138">
        <v>1</v>
      </c>
      <c r="P177" s="319"/>
      <c r="Q177" s="140" t="s">
        <v>479</v>
      </c>
    </row>
    <row r="178" spans="1:17" ht="6" customHeight="1">
      <c r="A178" s="317"/>
      <c r="B178" s="321"/>
      <c r="C178" s="322"/>
      <c r="D178" s="202"/>
      <c r="E178" s="203"/>
      <c r="F178" s="209"/>
      <c r="G178" s="204"/>
      <c r="H178" s="202"/>
      <c r="I178" s="203"/>
      <c r="J178" s="202"/>
      <c r="K178" s="203"/>
      <c r="L178" s="205"/>
      <c r="M178" s="317"/>
      <c r="N178" s="234"/>
      <c r="O178" s="235"/>
      <c r="P178" s="236"/>
      <c r="Q178" s="324"/>
    </row>
    <row r="179" spans="1:17" ht="15.75">
      <c r="A179" s="279" t="s">
        <v>363</v>
      </c>
      <c r="B179" s="367" t="s">
        <v>498</v>
      </c>
      <c r="C179" s="368"/>
      <c r="D179" s="132"/>
      <c r="E179" s="133"/>
      <c r="F179" s="132">
        <v>150000</v>
      </c>
      <c r="G179" s="278"/>
      <c r="H179" s="132"/>
      <c r="I179" s="133"/>
      <c r="J179" s="132"/>
      <c r="K179" s="133"/>
      <c r="L179" s="135">
        <f>SUM(D179:K179)</f>
        <v>150000</v>
      </c>
      <c r="M179" s="280" t="s">
        <v>370</v>
      </c>
      <c r="N179" s="137" t="s">
        <v>361</v>
      </c>
      <c r="O179" s="138">
        <v>1</v>
      </c>
      <c r="P179" s="281"/>
      <c r="Q179" s="140" t="s">
        <v>479</v>
      </c>
    </row>
    <row r="180" spans="1:17" ht="6" customHeight="1" thickBot="1">
      <c r="A180" s="184"/>
      <c r="B180" s="385"/>
      <c r="C180" s="386"/>
      <c r="D180" s="185"/>
      <c r="E180" s="186"/>
      <c r="F180" s="187"/>
      <c r="G180" s="188"/>
      <c r="H180" s="185"/>
      <c r="I180" s="186"/>
      <c r="J180" s="185"/>
      <c r="K180" s="186"/>
      <c r="L180" s="189"/>
      <c r="M180" s="184"/>
      <c r="N180" s="190"/>
      <c r="O180" s="191"/>
      <c r="P180" s="192"/>
      <c r="Q180" s="192"/>
    </row>
    <row r="181" spans="1:17" ht="34.5" customHeight="1" thickBot="1">
      <c r="A181" s="173" t="s">
        <v>459</v>
      </c>
      <c r="B181" s="174">
        <v>921</v>
      </c>
      <c r="C181" s="214" t="s">
        <v>246</v>
      </c>
      <c r="D181" s="112"/>
      <c r="E181" s="113"/>
      <c r="F181" s="114">
        <f aca="true" t="shared" si="10" ref="F181:K181">F182</f>
        <v>185000</v>
      </c>
      <c r="G181" s="114">
        <f t="shared" si="10"/>
        <v>0</v>
      </c>
      <c r="H181" s="114">
        <f t="shared" si="10"/>
        <v>0</v>
      </c>
      <c r="I181" s="114">
        <f t="shared" si="10"/>
        <v>0</v>
      </c>
      <c r="J181" s="114">
        <f t="shared" si="10"/>
        <v>0</v>
      </c>
      <c r="K181" s="114">
        <f t="shared" si="10"/>
        <v>0</v>
      </c>
      <c r="L181" s="116"/>
      <c r="M181" s="117"/>
      <c r="N181" s="156"/>
      <c r="O181" s="119"/>
      <c r="P181" s="120"/>
      <c r="Q181" s="120"/>
    </row>
    <row r="182" spans="1:17" ht="31.5" customHeight="1" thickBot="1">
      <c r="A182" s="109">
        <v>1</v>
      </c>
      <c r="B182" s="176">
        <v>92120</v>
      </c>
      <c r="C182" s="208" t="s">
        <v>309</v>
      </c>
      <c r="D182" s="112"/>
      <c r="E182" s="113"/>
      <c r="F182" s="114">
        <f>F184</f>
        <v>185000</v>
      </c>
      <c r="G182" s="115"/>
      <c r="H182" s="112"/>
      <c r="I182" s="113"/>
      <c r="J182" s="112"/>
      <c r="K182" s="113"/>
      <c r="L182" s="116"/>
      <c r="M182" s="117"/>
      <c r="N182" s="156"/>
      <c r="O182" s="119"/>
      <c r="P182" s="120"/>
      <c r="Q182" s="120"/>
    </row>
    <row r="183" spans="1:17" ht="6" customHeight="1">
      <c r="A183" s="148"/>
      <c r="B183" s="348"/>
      <c r="C183" s="349"/>
      <c r="D183" s="143"/>
      <c r="E183" s="144"/>
      <c r="F183" s="145"/>
      <c r="G183" s="146"/>
      <c r="H183" s="143"/>
      <c r="I183" s="144"/>
      <c r="J183" s="143"/>
      <c r="K183" s="144"/>
      <c r="L183" s="147"/>
      <c r="M183" s="148"/>
      <c r="N183" s="149"/>
      <c r="O183" s="150"/>
      <c r="P183" s="151"/>
      <c r="Q183" s="152"/>
    </row>
    <row r="184" spans="1:17" ht="29.25" customHeight="1">
      <c r="A184" s="131" t="s">
        <v>358</v>
      </c>
      <c r="B184" s="367" t="s">
        <v>460</v>
      </c>
      <c r="C184" s="368"/>
      <c r="D184" s="132"/>
      <c r="E184" s="133"/>
      <c r="F184" s="132">
        <v>185000</v>
      </c>
      <c r="G184" s="134"/>
      <c r="H184" s="132"/>
      <c r="I184" s="133"/>
      <c r="J184" s="132"/>
      <c r="K184" s="133"/>
      <c r="L184" s="135">
        <f>SUM(D184:K184)</f>
        <v>185000</v>
      </c>
      <c r="M184" s="136" t="s">
        <v>413</v>
      </c>
      <c r="N184" s="137" t="s">
        <v>361</v>
      </c>
      <c r="O184" s="138">
        <v>1</v>
      </c>
      <c r="P184" s="139"/>
      <c r="Q184" s="139" t="s">
        <v>461</v>
      </c>
    </row>
    <row r="185" spans="1:17" ht="6" customHeight="1" thickBot="1">
      <c r="A185" s="148"/>
      <c r="B185" s="348"/>
      <c r="C185" s="349"/>
      <c r="D185" s="143"/>
      <c r="E185" s="144"/>
      <c r="F185" s="145"/>
      <c r="G185" s="146"/>
      <c r="H185" s="143"/>
      <c r="I185" s="144"/>
      <c r="J185" s="143"/>
      <c r="K185" s="144"/>
      <c r="L185" s="147"/>
      <c r="M185" s="148"/>
      <c r="N185" s="149"/>
      <c r="O185" s="150"/>
      <c r="P185" s="151"/>
      <c r="Q185" s="152"/>
    </row>
    <row r="186" spans="1:17" ht="16.5" thickBot="1">
      <c r="A186" s="173" t="s">
        <v>462</v>
      </c>
      <c r="B186" s="174">
        <v>926</v>
      </c>
      <c r="C186" s="175" t="s">
        <v>250</v>
      </c>
      <c r="D186" s="112"/>
      <c r="E186" s="113"/>
      <c r="F186" s="114">
        <f aca="true" t="shared" si="11" ref="F186:K186">F187</f>
        <v>545110</v>
      </c>
      <c r="G186" s="114">
        <f t="shared" si="11"/>
        <v>499390</v>
      </c>
      <c r="H186" s="114">
        <f t="shared" si="11"/>
        <v>41500</v>
      </c>
      <c r="I186" s="114">
        <f t="shared" si="11"/>
        <v>0</v>
      </c>
      <c r="J186" s="114">
        <f t="shared" si="11"/>
        <v>0</v>
      </c>
      <c r="K186" s="114">
        <f t="shared" si="11"/>
        <v>0</v>
      </c>
      <c r="L186" s="116"/>
      <c r="M186" s="117"/>
      <c r="N186" s="156"/>
      <c r="O186" s="119"/>
      <c r="P186" s="120"/>
      <c r="Q186" s="120"/>
    </row>
    <row r="187" spans="1:17" ht="16.5" thickBot="1">
      <c r="A187" s="109">
        <v>1</v>
      </c>
      <c r="B187" s="176">
        <v>92601</v>
      </c>
      <c r="C187" s="111" t="s">
        <v>251</v>
      </c>
      <c r="D187" s="112"/>
      <c r="E187" s="113"/>
      <c r="F187" s="114">
        <f>F189+F191+F193+F195+F197+F199+F201+F203</f>
        <v>545110</v>
      </c>
      <c r="G187" s="114">
        <f>G189+G191+G193+G195+G197+G199+G201+G203</f>
        <v>499390</v>
      </c>
      <c r="H187" s="114">
        <f>H189+H191+H193+H195+H197+H199+H201+H203</f>
        <v>41500</v>
      </c>
      <c r="I187" s="113"/>
      <c r="J187" s="112"/>
      <c r="K187" s="113"/>
      <c r="L187" s="116"/>
      <c r="M187" s="117"/>
      <c r="N187" s="156"/>
      <c r="O187" s="119"/>
      <c r="P187" s="120"/>
      <c r="Q187" s="120"/>
    </row>
    <row r="188" spans="1:17" ht="6" customHeight="1">
      <c r="A188" s="148"/>
      <c r="B188" s="348"/>
      <c r="C188" s="349"/>
      <c r="D188" s="143"/>
      <c r="E188" s="144"/>
      <c r="F188" s="145"/>
      <c r="G188" s="146"/>
      <c r="H188" s="143"/>
      <c r="I188" s="144"/>
      <c r="J188" s="143"/>
      <c r="K188" s="144"/>
      <c r="L188" s="147"/>
      <c r="M188" s="148"/>
      <c r="N188" s="149"/>
      <c r="O188" s="150"/>
      <c r="P188" s="151"/>
      <c r="Q188" s="152"/>
    </row>
    <row r="189" spans="1:17" ht="31.5" customHeight="1">
      <c r="A189" s="131" t="s">
        <v>358</v>
      </c>
      <c r="B189" s="367" t="s">
        <v>463</v>
      </c>
      <c r="C189" s="368"/>
      <c r="D189" s="132"/>
      <c r="E189" s="133"/>
      <c r="F189" s="132">
        <v>150000</v>
      </c>
      <c r="G189" s="134"/>
      <c r="H189" s="132"/>
      <c r="I189" s="133"/>
      <c r="J189" s="132"/>
      <c r="K189" s="133"/>
      <c r="L189" s="135">
        <f>SUM(D189:K189)</f>
        <v>150000</v>
      </c>
      <c r="M189" s="136" t="s">
        <v>413</v>
      </c>
      <c r="N189" s="137" t="s">
        <v>361</v>
      </c>
      <c r="O189" s="138">
        <v>1</v>
      </c>
      <c r="P189" s="139"/>
      <c r="Q189" s="139"/>
    </row>
    <row r="190" spans="1:17" ht="6" customHeight="1">
      <c r="A190" s="136"/>
      <c r="B190" s="369"/>
      <c r="C190" s="368"/>
      <c r="D190" s="132"/>
      <c r="E190" s="133"/>
      <c r="F190" s="132"/>
      <c r="G190" s="134"/>
      <c r="H190" s="132"/>
      <c r="I190" s="133"/>
      <c r="J190" s="132"/>
      <c r="K190" s="133"/>
      <c r="L190" s="135"/>
      <c r="M190" s="136"/>
      <c r="N190" s="137"/>
      <c r="O190" s="138"/>
      <c r="P190" s="139"/>
      <c r="Q190" s="139"/>
    </row>
    <row r="191" spans="1:17" ht="25.5" customHeight="1">
      <c r="A191" s="166" t="s">
        <v>375</v>
      </c>
      <c r="B191" s="380" t="s">
        <v>464</v>
      </c>
      <c r="C191" s="381"/>
      <c r="D191" s="167"/>
      <c r="E191" s="168"/>
      <c r="F191" s="167">
        <v>90000</v>
      </c>
      <c r="G191" s="196"/>
      <c r="H191" s="167">
        <v>41500</v>
      </c>
      <c r="I191" s="168"/>
      <c r="J191" s="167"/>
      <c r="K191" s="168"/>
      <c r="L191" s="169">
        <f>SUM(D191:K191)</f>
        <v>131500</v>
      </c>
      <c r="M191" s="294" t="s">
        <v>492</v>
      </c>
      <c r="N191" s="170" t="s">
        <v>361</v>
      </c>
      <c r="O191" s="181">
        <v>1</v>
      </c>
      <c r="P191" s="171"/>
      <c r="Q191" s="171"/>
    </row>
    <row r="192" spans="1:17" ht="6" customHeight="1">
      <c r="A192" s="243"/>
      <c r="B192" s="369" t="s">
        <v>465</v>
      </c>
      <c r="C192" s="382"/>
      <c r="D192" s="244"/>
      <c r="E192" s="245"/>
      <c r="F192" s="244"/>
      <c r="G192" s="246"/>
      <c r="H192" s="244"/>
      <c r="I192" s="245"/>
      <c r="J192" s="244"/>
      <c r="K192" s="245"/>
      <c r="L192" s="247"/>
      <c r="M192" s="243"/>
      <c r="N192" s="248"/>
      <c r="O192" s="249"/>
      <c r="P192" s="243"/>
      <c r="Q192" s="243"/>
    </row>
    <row r="193" spans="1:17" ht="33.75" customHeight="1">
      <c r="A193" s="131" t="s">
        <v>377</v>
      </c>
      <c r="B193" s="367" t="s">
        <v>466</v>
      </c>
      <c r="C193" s="368"/>
      <c r="D193" s="132"/>
      <c r="E193" s="133"/>
      <c r="F193" s="132">
        <v>5000</v>
      </c>
      <c r="G193" s="134"/>
      <c r="H193" s="132"/>
      <c r="I193" s="133"/>
      <c r="J193" s="132"/>
      <c r="K193" s="133"/>
      <c r="L193" s="135">
        <f>SUM(D193:K193)</f>
        <v>5000</v>
      </c>
      <c r="M193" s="293" t="s">
        <v>491</v>
      </c>
      <c r="N193" s="137" t="s">
        <v>361</v>
      </c>
      <c r="O193" s="138">
        <v>1</v>
      </c>
      <c r="P193" s="139"/>
      <c r="Q193" s="139"/>
    </row>
    <row r="194" spans="1:17" ht="6" customHeight="1">
      <c r="A194" s="136"/>
      <c r="B194" s="369"/>
      <c r="C194" s="368"/>
      <c r="D194" s="132"/>
      <c r="E194" s="133"/>
      <c r="F194" s="132"/>
      <c r="G194" s="134"/>
      <c r="H194" s="132"/>
      <c r="I194" s="133"/>
      <c r="J194" s="132"/>
      <c r="K194" s="133"/>
      <c r="L194" s="135"/>
      <c r="M194" s="136"/>
      <c r="N194" s="137"/>
      <c r="O194" s="138"/>
      <c r="P194" s="139"/>
      <c r="Q194" s="139"/>
    </row>
    <row r="195" spans="1:17" ht="35.25" customHeight="1">
      <c r="A195" s="131" t="s">
        <v>379</v>
      </c>
      <c r="B195" s="367" t="s">
        <v>467</v>
      </c>
      <c r="C195" s="368"/>
      <c r="D195" s="132">
        <v>17000</v>
      </c>
      <c r="E195" s="133"/>
      <c r="F195" s="132">
        <v>267756</v>
      </c>
      <c r="G195" s="133">
        <v>490244</v>
      </c>
      <c r="H195" s="132"/>
      <c r="I195" s="133"/>
      <c r="J195" s="132"/>
      <c r="K195" s="133"/>
      <c r="L195" s="135">
        <f>SUM(D195:K195)</f>
        <v>775000</v>
      </c>
      <c r="M195" s="293" t="s">
        <v>469</v>
      </c>
      <c r="N195" s="137" t="s">
        <v>361</v>
      </c>
      <c r="O195" s="138">
        <v>1</v>
      </c>
      <c r="P195" s="139"/>
      <c r="Q195" s="319" t="s">
        <v>500</v>
      </c>
    </row>
    <row r="196" spans="1:17" ht="6" customHeight="1">
      <c r="A196" s="136"/>
      <c r="B196" s="369"/>
      <c r="C196" s="368"/>
      <c r="D196" s="132"/>
      <c r="E196" s="133"/>
      <c r="F196" s="132"/>
      <c r="G196" s="133"/>
      <c r="H196" s="132"/>
      <c r="I196" s="133"/>
      <c r="J196" s="132"/>
      <c r="K196" s="133"/>
      <c r="L196" s="135"/>
      <c r="M196" s="136"/>
      <c r="N196" s="137"/>
      <c r="O196" s="138"/>
      <c r="P196" s="139"/>
      <c r="Q196" s="139"/>
    </row>
    <row r="197" spans="1:17" ht="39" customHeight="1">
      <c r="A197" s="131" t="s">
        <v>422</v>
      </c>
      <c r="B197" s="367" t="s">
        <v>468</v>
      </c>
      <c r="C197" s="368"/>
      <c r="D197" s="132"/>
      <c r="E197" s="133"/>
      <c r="F197" s="132">
        <v>5854</v>
      </c>
      <c r="G197" s="133">
        <v>9146</v>
      </c>
      <c r="H197" s="132"/>
      <c r="I197" s="133"/>
      <c r="J197" s="132"/>
      <c r="K197" s="133"/>
      <c r="L197" s="135">
        <f>SUM(D197:K197)</f>
        <v>15000</v>
      </c>
      <c r="M197" s="136" t="s">
        <v>469</v>
      </c>
      <c r="N197" s="137" t="s">
        <v>361</v>
      </c>
      <c r="O197" s="138">
        <v>1</v>
      </c>
      <c r="P197" s="139"/>
      <c r="Q197" s="139" t="s">
        <v>470</v>
      </c>
    </row>
    <row r="198" spans="1:17" ht="6" customHeight="1">
      <c r="A198" s="289"/>
      <c r="B198" s="372"/>
      <c r="C198" s="373"/>
      <c r="D198" s="132"/>
      <c r="E198" s="133"/>
      <c r="F198" s="132"/>
      <c r="G198" s="133"/>
      <c r="H198" s="132"/>
      <c r="I198" s="133"/>
      <c r="J198" s="132"/>
      <c r="K198" s="133"/>
      <c r="L198" s="135"/>
      <c r="M198" s="287"/>
      <c r="N198" s="137"/>
      <c r="O198" s="138"/>
      <c r="P198" s="285"/>
      <c r="Q198" s="285"/>
    </row>
    <row r="199" spans="1:17" ht="39" customHeight="1">
      <c r="A199" s="289" t="s">
        <v>441</v>
      </c>
      <c r="B199" s="376" t="s">
        <v>483</v>
      </c>
      <c r="C199" s="377"/>
      <c r="D199" s="132"/>
      <c r="E199" s="133"/>
      <c r="F199" s="132">
        <v>10000</v>
      </c>
      <c r="G199" s="133"/>
      <c r="H199" s="132"/>
      <c r="I199" s="133"/>
      <c r="J199" s="132"/>
      <c r="K199" s="133"/>
      <c r="L199" s="135">
        <f>SUM(D199:K199)</f>
        <v>10000</v>
      </c>
      <c r="M199" s="287"/>
      <c r="N199" s="137" t="s">
        <v>361</v>
      </c>
      <c r="O199" s="138">
        <v>1</v>
      </c>
      <c r="P199" s="285"/>
      <c r="Q199" s="285"/>
    </row>
    <row r="200" spans="1:17" ht="6" customHeight="1">
      <c r="A200" s="292"/>
      <c r="B200" s="378"/>
      <c r="C200" s="379"/>
      <c r="D200" s="132"/>
      <c r="E200" s="133"/>
      <c r="F200" s="132"/>
      <c r="G200" s="133"/>
      <c r="H200" s="132"/>
      <c r="I200" s="133"/>
      <c r="J200" s="132"/>
      <c r="K200" s="133"/>
      <c r="L200" s="135"/>
      <c r="M200" s="293"/>
      <c r="N200" s="137"/>
      <c r="O200" s="138"/>
      <c r="P200" s="295"/>
      <c r="Q200" s="295"/>
    </row>
    <row r="201" spans="1:17" ht="39" customHeight="1">
      <c r="A201" s="292" t="s">
        <v>482</v>
      </c>
      <c r="B201" s="376" t="s">
        <v>493</v>
      </c>
      <c r="C201" s="377"/>
      <c r="D201" s="132"/>
      <c r="E201" s="133"/>
      <c r="F201" s="132">
        <v>10000</v>
      </c>
      <c r="G201" s="133"/>
      <c r="H201" s="132"/>
      <c r="I201" s="133"/>
      <c r="J201" s="132"/>
      <c r="K201" s="133"/>
      <c r="L201" s="135">
        <f>SUM(D201:K201)</f>
        <v>10000</v>
      </c>
      <c r="M201" s="293" t="s">
        <v>490</v>
      </c>
      <c r="N201" s="137" t="s">
        <v>361</v>
      </c>
      <c r="O201" s="138">
        <v>1</v>
      </c>
      <c r="P201" s="295"/>
      <c r="Q201" s="295"/>
    </row>
    <row r="202" spans="1:17" ht="6" customHeight="1">
      <c r="A202" s="136"/>
      <c r="B202" s="374"/>
      <c r="C202" s="375"/>
      <c r="D202" s="132"/>
      <c r="E202" s="133"/>
      <c r="F202" s="132"/>
      <c r="G202" s="134"/>
      <c r="H202" s="132"/>
      <c r="I202" s="133"/>
      <c r="J202" s="132"/>
      <c r="K202" s="133"/>
      <c r="L202" s="135"/>
      <c r="M202" s="136"/>
      <c r="N202" s="137"/>
      <c r="O202" s="138"/>
      <c r="P202" s="139"/>
      <c r="Q202" s="139"/>
    </row>
    <row r="203" spans="1:17" ht="21.75" customHeight="1">
      <c r="A203" s="292" t="s">
        <v>489</v>
      </c>
      <c r="B203" s="370" t="s">
        <v>471</v>
      </c>
      <c r="C203" s="371"/>
      <c r="D203" s="132"/>
      <c r="E203" s="133"/>
      <c r="F203" s="132">
        <v>6500</v>
      </c>
      <c r="G203" s="134"/>
      <c r="H203" s="132"/>
      <c r="I203" s="133"/>
      <c r="J203" s="132"/>
      <c r="K203" s="133"/>
      <c r="L203" s="135">
        <f>SUM(D203:K203)</f>
        <v>6500</v>
      </c>
      <c r="M203" s="200"/>
      <c r="N203" s="137" t="s">
        <v>131</v>
      </c>
      <c r="O203" s="138">
        <v>1</v>
      </c>
      <c r="P203" s="138"/>
      <c r="Q203" s="138"/>
    </row>
    <row r="204" spans="1:17" ht="6" customHeight="1" thickBot="1">
      <c r="A204" s="148"/>
      <c r="B204" s="348"/>
      <c r="C204" s="349"/>
      <c r="D204" s="177"/>
      <c r="E204" s="178"/>
      <c r="F204" s="201"/>
      <c r="G204" s="179"/>
      <c r="H204" s="177"/>
      <c r="I204" s="178"/>
      <c r="J204" s="177"/>
      <c r="K204" s="178"/>
      <c r="L204" s="180"/>
      <c r="M204" s="142"/>
      <c r="N204" s="250"/>
      <c r="O204" s="211"/>
      <c r="P204" s="212"/>
      <c r="Q204" s="213"/>
    </row>
    <row r="205" spans="1:18" ht="29.25" customHeight="1" thickBot="1">
      <c r="A205" s="226"/>
      <c r="B205" s="350" t="s">
        <v>472</v>
      </c>
      <c r="C205" s="351"/>
      <c r="D205" s="251">
        <f>SUM(D4:D203)</f>
        <v>350279</v>
      </c>
      <c r="E205" s="251">
        <f>SUM(E4:E203)</f>
        <v>42208</v>
      </c>
      <c r="F205" s="252">
        <f aca="true" t="shared" si="12" ref="F205:K205">F4+F18+F60+F65+F79+F84+F89+F104+F111+F150+F156+F181+F186</f>
        <v>7679652</v>
      </c>
      <c r="G205" s="252">
        <f t="shared" si="12"/>
        <v>7250834</v>
      </c>
      <c r="H205" s="252">
        <f t="shared" si="12"/>
        <v>7423743</v>
      </c>
      <c r="I205" s="252">
        <f t="shared" si="12"/>
        <v>6027255</v>
      </c>
      <c r="J205" s="252">
        <f t="shared" si="12"/>
        <v>0</v>
      </c>
      <c r="K205" s="252">
        <f t="shared" si="12"/>
        <v>0</v>
      </c>
      <c r="L205" s="253">
        <f>SUM(L4:L203)</f>
        <v>28773971</v>
      </c>
      <c r="M205" s="254"/>
      <c r="N205" s="255"/>
      <c r="O205" s="256"/>
      <c r="P205" s="257"/>
      <c r="Q205" s="257"/>
      <c r="R205" s="227"/>
    </row>
    <row r="206" spans="1:18" ht="8.25" customHeight="1" thickTop="1">
      <c r="A206" s="258"/>
      <c r="B206" s="352"/>
      <c r="C206" s="352"/>
      <c r="D206" s="259"/>
      <c r="E206" s="259"/>
      <c r="F206" s="260"/>
      <c r="G206" s="260"/>
      <c r="H206" s="259"/>
      <c r="I206" s="259"/>
      <c r="J206" s="259"/>
      <c r="K206" s="259"/>
      <c r="L206" s="259"/>
      <c r="M206" s="258"/>
      <c r="N206" s="261"/>
      <c r="O206" s="262"/>
      <c r="P206" s="258"/>
      <c r="Q206" s="258"/>
      <c r="R206" s="227"/>
    </row>
    <row r="207" spans="1:18" ht="12.75">
      <c r="A207" s="258"/>
      <c r="B207" s="263"/>
      <c r="C207" s="263"/>
      <c r="D207" s="259"/>
      <c r="E207" s="259"/>
      <c r="F207" s="259"/>
      <c r="G207" s="259"/>
      <c r="H207" s="259"/>
      <c r="I207" s="259"/>
      <c r="J207" s="259"/>
      <c r="K207" s="259"/>
      <c r="L207" s="259">
        <f>SUM(D205:K205)</f>
        <v>28773971</v>
      </c>
      <c r="M207" s="264" t="s">
        <v>473</v>
      </c>
      <c r="N207" s="261"/>
      <c r="O207" s="262"/>
      <c r="P207" s="258"/>
      <c r="Q207" s="258"/>
      <c r="R207" s="227"/>
    </row>
    <row r="208" spans="1:18" ht="6.75" customHeight="1" thickBot="1">
      <c r="A208" s="258"/>
      <c r="B208" s="263"/>
      <c r="C208" s="263"/>
      <c r="D208" s="259"/>
      <c r="E208" s="259"/>
      <c r="F208" s="259"/>
      <c r="G208" s="259"/>
      <c r="H208" s="259"/>
      <c r="I208" s="259"/>
      <c r="J208" s="259"/>
      <c r="K208" s="259"/>
      <c r="L208" s="259"/>
      <c r="M208" s="258"/>
      <c r="N208" s="261"/>
      <c r="O208" s="262"/>
      <c r="P208" s="258"/>
      <c r="Q208" s="258"/>
      <c r="R208" s="227"/>
    </row>
    <row r="209" spans="1:18" ht="19.5" customHeight="1" thickBot="1">
      <c r="A209" s="353" t="s">
        <v>474</v>
      </c>
      <c r="B209" s="354"/>
      <c r="C209" s="355"/>
      <c r="D209" s="362" t="s">
        <v>347</v>
      </c>
      <c r="E209" s="363"/>
      <c r="F209" s="363"/>
      <c r="G209" s="363"/>
      <c r="H209" s="363"/>
      <c r="I209" s="363"/>
      <c r="J209" s="363"/>
      <c r="K209" s="363"/>
      <c r="L209" s="363"/>
      <c r="M209" s="265"/>
      <c r="N209" s="266"/>
      <c r="O209" s="266"/>
      <c r="P209" s="266"/>
      <c r="Q209" s="266"/>
      <c r="R209" s="227"/>
    </row>
    <row r="210" spans="1:18" ht="19.5" customHeight="1" thickBot="1">
      <c r="A210" s="356"/>
      <c r="B210" s="357"/>
      <c r="C210" s="358"/>
      <c r="D210" s="362">
        <v>2012</v>
      </c>
      <c r="E210" s="364"/>
      <c r="F210" s="362">
        <v>2013</v>
      </c>
      <c r="G210" s="364"/>
      <c r="H210" s="362">
        <v>2014</v>
      </c>
      <c r="I210" s="364"/>
      <c r="J210" s="362">
        <v>2015</v>
      </c>
      <c r="K210" s="364"/>
      <c r="L210" s="365" t="s">
        <v>353</v>
      </c>
      <c r="M210" s="265"/>
      <c r="N210" s="266"/>
      <c r="O210" s="266"/>
      <c r="P210" s="266"/>
      <c r="Q210" s="266"/>
      <c r="R210" s="227"/>
    </row>
    <row r="211" spans="1:18" ht="24.75" thickBot="1">
      <c r="A211" s="359"/>
      <c r="B211" s="360"/>
      <c r="C211" s="361"/>
      <c r="D211" s="104" t="s">
        <v>355</v>
      </c>
      <c r="E211" s="104" t="s">
        <v>356</v>
      </c>
      <c r="F211" s="104" t="s">
        <v>355</v>
      </c>
      <c r="G211" s="104" t="s">
        <v>356</v>
      </c>
      <c r="H211" s="104" t="s">
        <v>355</v>
      </c>
      <c r="I211" s="104" t="s">
        <v>356</v>
      </c>
      <c r="J211" s="105" t="s">
        <v>355</v>
      </c>
      <c r="K211" s="105" t="s">
        <v>356</v>
      </c>
      <c r="L211" s="366"/>
      <c r="M211" s="265"/>
      <c r="N211" s="266"/>
      <c r="O211" s="266"/>
      <c r="P211" s="266"/>
      <c r="Q211" s="266"/>
      <c r="R211" s="227"/>
    </row>
    <row r="212" spans="1:18" ht="15">
      <c r="A212" s="258"/>
      <c r="B212" s="344" t="s">
        <v>475</v>
      </c>
      <c r="C212" s="344"/>
      <c r="D212" s="259"/>
      <c r="E212" s="259"/>
      <c r="F212" s="260"/>
      <c r="G212" s="260"/>
      <c r="H212" s="259"/>
      <c r="I212" s="259"/>
      <c r="J212" s="259"/>
      <c r="K212" s="259"/>
      <c r="L212" s="259"/>
      <c r="M212" s="258"/>
      <c r="N212" s="261"/>
      <c r="O212" s="262"/>
      <c r="P212" s="258"/>
      <c r="Q212" s="258"/>
      <c r="R212" s="227"/>
    </row>
    <row r="213" spans="1:18" ht="15.75">
      <c r="A213" s="258"/>
      <c r="B213" s="345" t="s">
        <v>476</v>
      </c>
      <c r="C213" s="345"/>
      <c r="D213" s="267">
        <f aca="true" t="shared" si="13" ref="D213:L213">D205-D217</f>
        <v>285940</v>
      </c>
      <c r="E213" s="267">
        <f t="shared" si="13"/>
        <v>42208</v>
      </c>
      <c r="F213" s="268">
        <f t="shared" si="13"/>
        <v>7414552</v>
      </c>
      <c r="G213" s="268">
        <f t="shared" si="13"/>
        <v>7250834</v>
      </c>
      <c r="H213" s="268">
        <f t="shared" si="13"/>
        <v>7423743</v>
      </c>
      <c r="I213" s="268">
        <f t="shared" si="13"/>
        <v>6027255</v>
      </c>
      <c r="J213" s="268">
        <f t="shared" si="13"/>
        <v>0</v>
      </c>
      <c r="K213" s="268">
        <f t="shared" si="13"/>
        <v>0</v>
      </c>
      <c r="L213" s="267">
        <f t="shared" si="13"/>
        <v>28444532</v>
      </c>
      <c r="M213" s="258"/>
      <c r="N213" s="261"/>
      <c r="O213" s="262"/>
      <c r="P213" s="258"/>
      <c r="Q213" s="258"/>
      <c r="R213" s="227"/>
    </row>
    <row r="214" spans="1:18" ht="8.25" customHeight="1">
      <c r="A214" s="258"/>
      <c r="B214" s="346"/>
      <c r="C214" s="346"/>
      <c r="D214" s="267"/>
      <c r="E214" s="267"/>
      <c r="F214" s="268"/>
      <c r="G214" s="268"/>
      <c r="H214" s="268"/>
      <c r="I214" s="268"/>
      <c r="J214" s="268"/>
      <c r="K214" s="268"/>
      <c r="L214" s="267"/>
      <c r="M214" s="258"/>
      <c r="N214" s="261"/>
      <c r="O214" s="262"/>
      <c r="P214" s="258"/>
      <c r="Q214" s="258"/>
      <c r="R214" s="227"/>
    </row>
    <row r="215" spans="1:18" ht="18" customHeight="1">
      <c r="A215" s="258"/>
      <c r="B215" s="290"/>
      <c r="C215" s="290"/>
      <c r="D215" s="267"/>
      <c r="E215" s="267"/>
      <c r="F215" s="476">
        <f>F213+G213</f>
        <v>14665386</v>
      </c>
      <c r="G215" s="476"/>
      <c r="H215" s="476">
        <f>H213+I213</f>
        <v>13450998</v>
      </c>
      <c r="I215" s="476"/>
      <c r="J215" s="268"/>
      <c r="K215" s="268"/>
      <c r="L215" s="267"/>
      <c r="M215" s="258"/>
      <c r="N215" s="261"/>
      <c r="O215" s="262"/>
      <c r="P215" s="258"/>
      <c r="Q215" s="258"/>
      <c r="R215" s="227"/>
    </row>
    <row r="216" spans="1:18" ht="8.25" customHeight="1">
      <c r="A216" s="258"/>
      <c r="B216" s="290"/>
      <c r="C216" s="290"/>
      <c r="D216" s="267"/>
      <c r="E216" s="267"/>
      <c r="F216" s="268"/>
      <c r="G216" s="268"/>
      <c r="H216" s="268"/>
      <c r="I216" s="268"/>
      <c r="J216" s="268"/>
      <c r="K216" s="268"/>
      <c r="L216" s="267"/>
      <c r="M216" s="258"/>
      <c r="N216" s="261"/>
      <c r="O216" s="262"/>
      <c r="P216" s="258"/>
      <c r="Q216" s="258"/>
      <c r="R216" s="227"/>
    </row>
    <row r="217" spans="1:18" ht="15">
      <c r="A217" s="258"/>
      <c r="B217" s="345" t="s">
        <v>477</v>
      </c>
      <c r="C217" s="345"/>
      <c r="D217" s="267">
        <f aca="true" t="shared" si="14" ref="D217:L217">D203+D159+D148+D144+D140+D136+D126+D87+D82+D63+D54+D48+D24</f>
        <v>64339</v>
      </c>
      <c r="E217" s="267">
        <f t="shared" si="14"/>
        <v>0</v>
      </c>
      <c r="F217" s="267">
        <f t="shared" si="14"/>
        <v>265100</v>
      </c>
      <c r="G217" s="267">
        <f t="shared" si="14"/>
        <v>0</v>
      </c>
      <c r="H217" s="267">
        <f t="shared" si="14"/>
        <v>0</v>
      </c>
      <c r="I217" s="267">
        <f t="shared" si="14"/>
        <v>0</v>
      </c>
      <c r="J217" s="267">
        <f t="shared" si="14"/>
        <v>0</v>
      </c>
      <c r="K217" s="267">
        <f t="shared" si="14"/>
        <v>0</v>
      </c>
      <c r="L217" s="267">
        <f t="shared" si="14"/>
        <v>329439</v>
      </c>
      <c r="M217" s="262"/>
      <c r="N217" s="269"/>
      <c r="O217" s="262"/>
      <c r="P217" s="262"/>
      <c r="Q217" s="262"/>
      <c r="R217" s="227"/>
    </row>
    <row r="218" spans="1:18" ht="9" customHeight="1">
      <c r="A218" s="258"/>
      <c r="B218" s="347"/>
      <c r="C218" s="347"/>
      <c r="D218" s="262"/>
      <c r="E218" s="262"/>
      <c r="F218" s="270"/>
      <c r="G218" s="269"/>
      <c r="H218" s="262"/>
      <c r="I218" s="262"/>
      <c r="J218" s="262"/>
      <c r="K218" s="262"/>
      <c r="L218" s="262"/>
      <c r="M218" s="262"/>
      <c r="N218" s="269"/>
      <c r="O218" s="262"/>
      <c r="P218" s="262"/>
      <c r="Q218" s="262"/>
      <c r="R218" s="227"/>
    </row>
    <row r="219" spans="1:18" ht="15">
      <c r="A219" s="258"/>
      <c r="B219" s="343"/>
      <c r="C219" s="343"/>
      <c r="D219" s="262"/>
      <c r="E219" s="262"/>
      <c r="F219" s="271"/>
      <c r="G219" s="269"/>
      <c r="H219" s="262"/>
      <c r="I219" s="262"/>
      <c r="J219" s="262"/>
      <c r="K219" s="262"/>
      <c r="L219" s="262"/>
      <c r="M219" s="262"/>
      <c r="N219" s="269"/>
      <c r="O219" s="262"/>
      <c r="P219" s="262"/>
      <c r="Q219" s="262"/>
      <c r="R219" s="227"/>
    </row>
    <row r="220" spans="1:18" ht="15">
      <c r="A220" s="258"/>
      <c r="B220" s="342"/>
      <c r="C220" s="342"/>
      <c r="D220" s="262"/>
      <c r="E220" s="262"/>
      <c r="F220" s="270"/>
      <c r="G220" s="269"/>
      <c r="H220" s="262"/>
      <c r="I220" s="262"/>
      <c r="J220" s="262"/>
      <c r="K220" s="262"/>
      <c r="L220" s="262"/>
      <c r="M220" s="262"/>
      <c r="N220" s="269"/>
      <c r="O220" s="262"/>
      <c r="P220" s="262"/>
      <c r="Q220" s="262"/>
      <c r="R220" s="227"/>
    </row>
    <row r="221" spans="1:18" ht="15">
      <c r="A221" s="258"/>
      <c r="B221" s="343"/>
      <c r="C221" s="343"/>
      <c r="D221" s="262"/>
      <c r="E221" s="262"/>
      <c r="F221" s="270"/>
      <c r="G221" s="269"/>
      <c r="H221" s="262"/>
      <c r="I221" s="262"/>
      <c r="J221" s="262"/>
      <c r="K221" s="262"/>
      <c r="L221" s="262"/>
      <c r="M221" s="262"/>
      <c r="N221" s="269"/>
      <c r="O221" s="262"/>
      <c r="P221" s="262"/>
      <c r="Q221" s="262"/>
      <c r="R221" s="227"/>
    </row>
    <row r="222" spans="1:18" ht="15">
      <c r="A222" s="258"/>
      <c r="B222" s="342"/>
      <c r="C222" s="342"/>
      <c r="D222" s="262"/>
      <c r="E222" s="262"/>
      <c r="F222" s="270"/>
      <c r="G222" s="269"/>
      <c r="H222" s="262"/>
      <c r="I222" s="262"/>
      <c r="J222" s="262"/>
      <c r="K222" s="262"/>
      <c r="L222" s="262"/>
      <c r="M222" s="262"/>
      <c r="N222" s="269"/>
      <c r="O222" s="262"/>
      <c r="P222" s="262"/>
      <c r="Q222" s="262"/>
      <c r="R222" s="227"/>
    </row>
    <row r="223" spans="1:18" ht="15">
      <c r="A223" s="258"/>
      <c r="B223" s="342"/>
      <c r="C223" s="342"/>
      <c r="D223" s="262"/>
      <c r="E223" s="262"/>
      <c r="F223" s="270"/>
      <c r="G223" s="269"/>
      <c r="H223" s="262"/>
      <c r="I223" s="262"/>
      <c r="J223" s="262"/>
      <c r="K223" s="262"/>
      <c r="L223" s="262"/>
      <c r="M223" s="262"/>
      <c r="N223" s="269"/>
      <c r="O223" s="262"/>
      <c r="P223" s="262"/>
      <c r="Q223" s="262"/>
      <c r="R223" s="227"/>
    </row>
    <row r="224" spans="1:18" ht="15">
      <c r="A224" s="258"/>
      <c r="B224" s="342"/>
      <c r="C224" s="342"/>
      <c r="D224" s="262"/>
      <c r="E224" s="262"/>
      <c r="F224" s="270"/>
      <c r="G224" s="269"/>
      <c r="H224" s="262"/>
      <c r="I224" s="262"/>
      <c r="J224" s="262"/>
      <c r="K224" s="262"/>
      <c r="L224" s="262"/>
      <c r="M224" s="262"/>
      <c r="N224" s="269"/>
      <c r="O224" s="262"/>
      <c r="P224" s="262"/>
      <c r="Q224" s="262"/>
      <c r="R224" s="227"/>
    </row>
    <row r="225" spans="1:18" ht="15">
      <c r="A225" s="258"/>
      <c r="B225" s="342"/>
      <c r="C225" s="342"/>
      <c r="D225" s="262"/>
      <c r="E225" s="262"/>
      <c r="F225" s="270"/>
      <c r="G225" s="269"/>
      <c r="H225" s="262"/>
      <c r="I225" s="262"/>
      <c r="J225" s="262"/>
      <c r="K225" s="262"/>
      <c r="L225" s="262"/>
      <c r="M225" s="262"/>
      <c r="N225" s="269"/>
      <c r="O225" s="262"/>
      <c r="P225" s="262"/>
      <c r="Q225" s="262"/>
      <c r="R225" s="227"/>
    </row>
    <row r="226" spans="1:18" ht="15">
      <c r="A226" s="258"/>
      <c r="B226" s="342"/>
      <c r="C226" s="342"/>
      <c r="D226" s="262"/>
      <c r="E226" s="262"/>
      <c r="F226" s="270"/>
      <c r="G226" s="269"/>
      <c r="H226" s="262"/>
      <c r="I226" s="262"/>
      <c r="J226" s="262"/>
      <c r="K226" s="262"/>
      <c r="L226" s="262"/>
      <c r="M226" s="262"/>
      <c r="N226" s="269"/>
      <c r="O226" s="262"/>
      <c r="P226" s="262"/>
      <c r="Q226" s="262"/>
      <c r="R226" s="227"/>
    </row>
    <row r="227" spans="1:18" ht="15">
      <c r="A227" s="258"/>
      <c r="B227" s="343"/>
      <c r="C227" s="343"/>
      <c r="D227" s="262"/>
      <c r="E227" s="262"/>
      <c r="F227" s="270"/>
      <c r="G227" s="269"/>
      <c r="H227" s="262"/>
      <c r="I227" s="262"/>
      <c r="J227" s="262"/>
      <c r="K227" s="262"/>
      <c r="L227" s="262"/>
      <c r="M227" s="262"/>
      <c r="N227" s="269"/>
      <c r="O227" s="262"/>
      <c r="P227" s="262"/>
      <c r="Q227" s="262"/>
      <c r="R227" s="227"/>
    </row>
    <row r="228" spans="1:18" ht="15">
      <c r="A228" s="262"/>
      <c r="B228" s="342"/>
      <c r="C228" s="342"/>
      <c r="D228" s="262"/>
      <c r="E228" s="262"/>
      <c r="F228" s="270"/>
      <c r="G228" s="269"/>
      <c r="H228" s="262"/>
      <c r="I228" s="262"/>
      <c r="J228" s="262"/>
      <c r="K228" s="262"/>
      <c r="L228" s="262"/>
      <c r="M228" s="262"/>
      <c r="N228" s="269"/>
      <c r="O228" s="262"/>
      <c r="P228" s="262"/>
      <c r="Q228" s="262"/>
      <c r="R228" s="227"/>
    </row>
    <row r="229" spans="1:18" ht="15">
      <c r="A229" s="262"/>
      <c r="B229" s="342"/>
      <c r="C229" s="342"/>
      <c r="D229" s="262"/>
      <c r="E229" s="262"/>
      <c r="F229" s="270"/>
      <c r="G229" s="269"/>
      <c r="H229" s="262"/>
      <c r="I229" s="262"/>
      <c r="J229" s="262"/>
      <c r="K229" s="262"/>
      <c r="L229" s="262"/>
      <c r="M229" s="262"/>
      <c r="N229" s="269"/>
      <c r="O229" s="262"/>
      <c r="P229" s="262"/>
      <c r="Q229" s="262"/>
      <c r="R229" s="227"/>
    </row>
    <row r="230" spans="1:18" ht="15">
      <c r="A230" s="262"/>
      <c r="B230" s="342"/>
      <c r="C230" s="342"/>
      <c r="D230" s="262"/>
      <c r="E230" s="262"/>
      <c r="F230" s="270"/>
      <c r="G230" s="269"/>
      <c r="H230" s="262"/>
      <c r="I230" s="262"/>
      <c r="J230" s="262"/>
      <c r="K230" s="262"/>
      <c r="L230" s="262"/>
      <c r="M230" s="262"/>
      <c r="N230" s="269"/>
      <c r="O230" s="262"/>
      <c r="P230" s="262"/>
      <c r="Q230" s="262"/>
      <c r="R230" s="227"/>
    </row>
    <row r="231" spans="1:18" ht="15">
      <c r="A231" s="262"/>
      <c r="B231" s="342"/>
      <c r="C231" s="342"/>
      <c r="D231" s="262"/>
      <c r="E231" s="262"/>
      <c r="F231" s="270"/>
      <c r="G231" s="269"/>
      <c r="H231" s="262"/>
      <c r="I231" s="262"/>
      <c r="J231" s="262"/>
      <c r="K231" s="262"/>
      <c r="L231" s="262"/>
      <c r="M231" s="262"/>
      <c r="N231" s="269"/>
      <c r="O231" s="262"/>
      <c r="P231" s="262"/>
      <c r="Q231" s="262"/>
      <c r="R231" s="227"/>
    </row>
    <row r="232" spans="1:18" ht="15">
      <c r="A232" s="262"/>
      <c r="B232" s="342"/>
      <c r="C232" s="342"/>
      <c r="D232" s="262"/>
      <c r="E232" s="262"/>
      <c r="F232" s="270"/>
      <c r="G232" s="269"/>
      <c r="H232" s="262"/>
      <c r="I232" s="262"/>
      <c r="J232" s="262"/>
      <c r="K232" s="262"/>
      <c r="L232" s="262"/>
      <c r="M232" s="262"/>
      <c r="N232" s="269"/>
      <c r="O232" s="262"/>
      <c r="P232" s="262"/>
      <c r="Q232" s="262"/>
      <c r="R232" s="227"/>
    </row>
    <row r="233" spans="1:18" ht="15">
      <c r="A233" s="262"/>
      <c r="B233" s="342"/>
      <c r="C233" s="342"/>
      <c r="D233" s="262"/>
      <c r="E233" s="262"/>
      <c r="F233" s="270"/>
      <c r="G233" s="269"/>
      <c r="H233" s="262"/>
      <c r="I233" s="262"/>
      <c r="J233" s="262"/>
      <c r="K233" s="262"/>
      <c r="L233" s="262"/>
      <c r="M233" s="262"/>
      <c r="N233" s="269"/>
      <c r="O233" s="262"/>
      <c r="P233" s="262"/>
      <c r="Q233" s="262"/>
      <c r="R233" s="227"/>
    </row>
    <row r="234" spans="1:18" ht="15">
      <c r="A234" s="262"/>
      <c r="B234" s="342"/>
      <c r="C234" s="342"/>
      <c r="D234" s="262"/>
      <c r="E234" s="262"/>
      <c r="F234" s="270"/>
      <c r="G234" s="269"/>
      <c r="H234" s="262"/>
      <c r="I234" s="262"/>
      <c r="J234" s="262"/>
      <c r="K234" s="262"/>
      <c r="L234" s="262"/>
      <c r="M234" s="262"/>
      <c r="N234" s="269"/>
      <c r="O234" s="262"/>
      <c r="P234" s="262"/>
      <c r="Q234" s="262"/>
      <c r="R234" s="227"/>
    </row>
    <row r="235" spans="1:18" ht="15">
      <c r="A235" s="262"/>
      <c r="B235" s="343"/>
      <c r="C235" s="343"/>
      <c r="D235" s="262"/>
      <c r="E235" s="262"/>
      <c r="F235" s="270"/>
      <c r="G235" s="269"/>
      <c r="H235" s="262"/>
      <c r="I235" s="262"/>
      <c r="J235" s="262"/>
      <c r="K235" s="262"/>
      <c r="L235" s="262"/>
      <c r="M235" s="262"/>
      <c r="N235" s="269"/>
      <c r="O235" s="262"/>
      <c r="P235" s="262"/>
      <c r="Q235" s="262"/>
      <c r="R235" s="227"/>
    </row>
    <row r="236" spans="1:19" ht="15">
      <c r="A236" s="272"/>
      <c r="B236" s="342"/>
      <c r="C236" s="342"/>
      <c r="D236" s="262"/>
      <c r="E236" s="262"/>
      <c r="F236" s="270"/>
      <c r="G236" s="269"/>
      <c r="H236" s="262"/>
      <c r="I236" s="262"/>
      <c r="J236" s="262"/>
      <c r="K236" s="262"/>
      <c r="L236" s="262"/>
      <c r="M236" s="262"/>
      <c r="N236" s="269"/>
      <c r="O236" s="262"/>
      <c r="P236" s="262"/>
      <c r="Q236" s="262"/>
      <c r="R236" s="227"/>
      <c r="S236" s="227"/>
    </row>
    <row r="237" spans="1:19" ht="15">
      <c r="A237" s="262"/>
      <c r="B237" s="343"/>
      <c r="C237" s="343"/>
      <c r="D237" s="262"/>
      <c r="E237" s="262"/>
      <c r="F237" s="270"/>
      <c r="G237" s="269"/>
      <c r="H237" s="262"/>
      <c r="I237" s="262"/>
      <c r="J237" s="262"/>
      <c r="K237" s="262"/>
      <c r="L237" s="262"/>
      <c r="M237" s="262"/>
      <c r="N237" s="269"/>
      <c r="O237" s="262"/>
      <c r="P237" s="262"/>
      <c r="Q237" s="262"/>
      <c r="R237" s="227"/>
      <c r="S237" s="227"/>
    </row>
    <row r="238" spans="1:19" ht="15">
      <c r="A238" s="262"/>
      <c r="B238" s="342"/>
      <c r="C238" s="342"/>
      <c r="D238" s="262"/>
      <c r="E238" s="262"/>
      <c r="F238" s="270"/>
      <c r="G238" s="269"/>
      <c r="H238" s="262"/>
      <c r="I238" s="262"/>
      <c r="J238" s="262"/>
      <c r="K238" s="262"/>
      <c r="L238" s="262"/>
      <c r="M238" s="262"/>
      <c r="N238" s="269"/>
      <c r="O238" s="262"/>
      <c r="P238" s="262"/>
      <c r="Q238" s="262"/>
      <c r="R238" s="227"/>
      <c r="S238" s="227"/>
    </row>
    <row r="239" spans="1:19" ht="15">
      <c r="A239" s="262"/>
      <c r="B239" s="341"/>
      <c r="C239" s="341"/>
      <c r="D239" s="262"/>
      <c r="E239" s="262"/>
      <c r="F239" s="269"/>
      <c r="G239" s="269"/>
      <c r="H239" s="262"/>
      <c r="I239" s="262"/>
      <c r="J239" s="262"/>
      <c r="K239" s="262"/>
      <c r="L239" s="262"/>
      <c r="M239" s="262"/>
      <c r="N239" s="269"/>
      <c r="O239" s="262"/>
      <c r="P239" s="262"/>
      <c r="Q239" s="262"/>
      <c r="R239" s="227"/>
      <c r="S239" s="227"/>
    </row>
    <row r="240" spans="1:19" ht="15">
      <c r="A240" s="262"/>
      <c r="B240" s="343"/>
      <c r="C240" s="343"/>
      <c r="D240" s="262"/>
      <c r="E240" s="262"/>
      <c r="F240" s="270"/>
      <c r="G240" s="269"/>
      <c r="H240" s="262"/>
      <c r="I240" s="262"/>
      <c r="J240" s="262"/>
      <c r="K240" s="262"/>
      <c r="L240" s="262"/>
      <c r="M240" s="262"/>
      <c r="N240" s="269"/>
      <c r="O240" s="262"/>
      <c r="P240" s="262"/>
      <c r="Q240" s="262"/>
      <c r="R240" s="227"/>
      <c r="S240" s="227"/>
    </row>
    <row r="241" spans="1:19" ht="15">
      <c r="A241" s="262"/>
      <c r="B241" s="342"/>
      <c r="C241" s="342"/>
      <c r="D241" s="262"/>
      <c r="E241" s="262"/>
      <c r="F241" s="270"/>
      <c r="G241" s="269"/>
      <c r="H241" s="262"/>
      <c r="I241" s="262"/>
      <c r="J241" s="262"/>
      <c r="K241" s="262"/>
      <c r="L241" s="262"/>
      <c r="M241" s="262"/>
      <c r="N241" s="269"/>
      <c r="O241" s="262"/>
      <c r="P241" s="262"/>
      <c r="Q241" s="262"/>
      <c r="R241" s="227"/>
      <c r="S241" s="227"/>
    </row>
    <row r="242" spans="1:19" ht="15">
      <c r="A242" s="262"/>
      <c r="B242" s="341"/>
      <c r="C242" s="341"/>
      <c r="D242" s="262"/>
      <c r="E242" s="262"/>
      <c r="F242" s="269"/>
      <c r="G242" s="269"/>
      <c r="H242" s="262"/>
      <c r="I242" s="262"/>
      <c r="J242" s="262"/>
      <c r="K242" s="262"/>
      <c r="L242" s="262"/>
      <c r="M242" s="262"/>
      <c r="N242" s="269"/>
      <c r="O242" s="262"/>
      <c r="P242" s="262"/>
      <c r="Q242" s="262"/>
      <c r="R242" s="227"/>
      <c r="S242" s="227"/>
    </row>
    <row r="243" spans="1:19" ht="15">
      <c r="A243" s="262"/>
      <c r="B243" s="341"/>
      <c r="C243" s="341"/>
      <c r="D243" s="262"/>
      <c r="E243" s="262"/>
      <c r="F243" s="269"/>
      <c r="G243" s="269"/>
      <c r="H243" s="262"/>
      <c r="I243" s="262"/>
      <c r="J243" s="262"/>
      <c r="K243" s="262"/>
      <c r="L243" s="262"/>
      <c r="M243" s="262"/>
      <c r="N243" s="269"/>
      <c r="O243" s="262"/>
      <c r="P243" s="262"/>
      <c r="Q243" s="262"/>
      <c r="R243" s="227"/>
      <c r="S243" s="227"/>
    </row>
    <row r="244" spans="1:19" ht="15">
      <c r="A244" s="262"/>
      <c r="B244" s="341"/>
      <c r="C244" s="341"/>
      <c r="D244" s="262"/>
      <c r="E244" s="262"/>
      <c r="F244" s="269"/>
      <c r="G244" s="269"/>
      <c r="H244" s="262"/>
      <c r="I244" s="262"/>
      <c r="J244" s="262"/>
      <c r="K244" s="262"/>
      <c r="L244" s="262"/>
      <c r="M244" s="262"/>
      <c r="N244" s="269"/>
      <c r="O244" s="262"/>
      <c r="P244" s="262"/>
      <c r="Q244" s="262"/>
      <c r="R244" s="227"/>
      <c r="S244" s="227"/>
    </row>
    <row r="245" spans="1:19" ht="15">
      <c r="A245" s="262"/>
      <c r="B245" s="341"/>
      <c r="C245" s="341"/>
      <c r="D245" s="262"/>
      <c r="E245" s="262"/>
      <c r="F245" s="269"/>
      <c r="G245" s="269"/>
      <c r="H245" s="262"/>
      <c r="I245" s="262"/>
      <c r="J245" s="262"/>
      <c r="K245" s="262"/>
      <c r="L245" s="262"/>
      <c r="M245" s="262"/>
      <c r="N245" s="269"/>
      <c r="O245" s="262"/>
      <c r="P245" s="262"/>
      <c r="Q245" s="262"/>
      <c r="R245" s="227"/>
      <c r="S245" s="227"/>
    </row>
    <row r="246" spans="1:19" ht="15">
      <c r="A246" s="262"/>
      <c r="B246" s="342"/>
      <c r="C246" s="342"/>
      <c r="D246" s="262"/>
      <c r="E246" s="262"/>
      <c r="F246" s="270"/>
      <c r="G246" s="269"/>
      <c r="H246" s="262"/>
      <c r="I246" s="262"/>
      <c r="J246" s="262"/>
      <c r="K246" s="262"/>
      <c r="L246" s="262"/>
      <c r="M246" s="262"/>
      <c r="N246" s="269"/>
      <c r="O246" s="262"/>
      <c r="P246" s="262"/>
      <c r="Q246" s="262"/>
      <c r="R246" s="227"/>
      <c r="S246" s="227"/>
    </row>
    <row r="247" spans="1:19" ht="15">
      <c r="A247" s="262"/>
      <c r="B247" s="341"/>
      <c r="C247" s="341"/>
      <c r="D247" s="262"/>
      <c r="E247" s="262"/>
      <c r="F247" s="269"/>
      <c r="G247" s="269"/>
      <c r="H247" s="262"/>
      <c r="I247" s="262"/>
      <c r="J247" s="262"/>
      <c r="K247" s="262"/>
      <c r="L247" s="262"/>
      <c r="M247" s="262"/>
      <c r="N247" s="269"/>
      <c r="O247" s="262"/>
      <c r="P247" s="262"/>
      <c r="Q247" s="262"/>
      <c r="R247" s="227"/>
      <c r="S247" s="227"/>
    </row>
    <row r="248" spans="1:19" ht="15">
      <c r="A248" s="262"/>
      <c r="B248" s="341"/>
      <c r="C248" s="341"/>
      <c r="D248" s="262"/>
      <c r="E248" s="262"/>
      <c r="F248" s="269"/>
      <c r="G248" s="269"/>
      <c r="H248" s="262"/>
      <c r="I248" s="262"/>
      <c r="J248" s="262"/>
      <c r="K248" s="262"/>
      <c r="L248" s="262"/>
      <c r="M248" s="262"/>
      <c r="N248" s="269"/>
      <c r="O248" s="262"/>
      <c r="P248" s="262"/>
      <c r="Q248" s="262"/>
      <c r="R248" s="227"/>
      <c r="S248" s="227"/>
    </row>
    <row r="249" spans="1:19" ht="15">
      <c r="A249" s="262"/>
      <c r="B249" s="342"/>
      <c r="C249" s="342"/>
      <c r="D249" s="262"/>
      <c r="E249" s="262"/>
      <c r="F249" s="270"/>
      <c r="G249" s="269"/>
      <c r="H249" s="262"/>
      <c r="I249" s="262"/>
      <c r="J249" s="262"/>
      <c r="K249" s="262"/>
      <c r="L249" s="262"/>
      <c r="M249" s="262"/>
      <c r="N249" s="269"/>
      <c r="O249" s="262"/>
      <c r="P249" s="262"/>
      <c r="Q249" s="262"/>
      <c r="R249" s="227"/>
      <c r="S249" s="227"/>
    </row>
    <row r="250" spans="1:19" ht="15">
      <c r="A250" s="262"/>
      <c r="B250" s="343"/>
      <c r="C250" s="343"/>
      <c r="D250" s="262"/>
      <c r="E250" s="262"/>
      <c r="F250" s="270"/>
      <c r="G250" s="269"/>
      <c r="H250" s="262"/>
      <c r="I250" s="262"/>
      <c r="J250" s="262"/>
      <c r="K250" s="262"/>
      <c r="L250" s="262"/>
      <c r="M250" s="262"/>
      <c r="N250" s="269"/>
      <c r="O250" s="262"/>
      <c r="P250" s="262"/>
      <c r="Q250" s="262"/>
      <c r="R250" s="227"/>
      <c r="S250" s="227"/>
    </row>
    <row r="251" spans="1:19" ht="15">
      <c r="A251" s="262"/>
      <c r="B251" s="342"/>
      <c r="C251" s="342"/>
      <c r="D251" s="262"/>
      <c r="E251" s="262"/>
      <c r="F251" s="270"/>
      <c r="G251" s="269"/>
      <c r="H251" s="262"/>
      <c r="I251" s="262"/>
      <c r="J251" s="262"/>
      <c r="K251" s="262"/>
      <c r="L251" s="262"/>
      <c r="M251" s="262"/>
      <c r="N251" s="269"/>
      <c r="O251" s="262"/>
      <c r="P251" s="262"/>
      <c r="Q251" s="262"/>
      <c r="R251" s="227"/>
      <c r="S251" s="227"/>
    </row>
    <row r="252" spans="1:19" ht="15">
      <c r="A252" s="262"/>
      <c r="B252" s="341"/>
      <c r="C252" s="341"/>
      <c r="D252" s="262"/>
      <c r="E252" s="262"/>
      <c r="F252" s="269"/>
      <c r="G252" s="269"/>
      <c r="H252" s="262"/>
      <c r="I252" s="262"/>
      <c r="J252" s="262"/>
      <c r="K252" s="262"/>
      <c r="L252" s="262"/>
      <c r="M252" s="262"/>
      <c r="N252" s="269"/>
      <c r="O252" s="262"/>
      <c r="P252" s="262"/>
      <c r="Q252" s="262"/>
      <c r="R252" s="227"/>
      <c r="S252" s="227"/>
    </row>
    <row r="253" spans="1:19" ht="15">
      <c r="A253" s="262"/>
      <c r="B253" s="343"/>
      <c r="C253" s="343"/>
      <c r="D253" s="262"/>
      <c r="E253" s="262"/>
      <c r="F253" s="270"/>
      <c r="G253" s="269"/>
      <c r="H253" s="262"/>
      <c r="I253" s="262"/>
      <c r="J253" s="262"/>
      <c r="K253" s="262"/>
      <c r="L253" s="262"/>
      <c r="M253" s="262"/>
      <c r="N253" s="269"/>
      <c r="O253" s="262"/>
      <c r="P253" s="262"/>
      <c r="Q253" s="262"/>
      <c r="R253" s="227"/>
      <c r="S253" s="227"/>
    </row>
    <row r="254" spans="1:19" ht="15">
      <c r="A254" s="262"/>
      <c r="B254" s="342"/>
      <c r="C254" s="342"/>
      <c r="D254" s="262"/>
      <c r="E254" s="262"/>
      <c r="F254" s="270"/>
      <c r="G254" s="269"/>
      <c r="H254" s="262"/>
      <c r="I254" s="262"/>
      <c r="J254" s="262"/>
      <c r="K254" s="262"/>
      <c r="L254" s="262"/>
      <c r="M254" s="262"/>
      <c r="N254" s="269"/>
      <c r="O254" s="262"/>
      <c r="P254" s="262"/>
      <c r="Q254" s="262"/>
      <c r="R254" s="227"/>
      <c r="S254" s="227"/>
    </row>
    <row r="255" spans="1:19" ht="15">
      <c r="A255" s="262"/>
      <c r="B255" s="341"/>
      <c r="C255" s="341"/>
      <c r="D255" s="262"/>
      <c r="E255" s="262"/>
      <c r="F255" s="269"/>
      <c r="G255" s="269"/>
      <c r="H255" s="262"/>
      <c r="I255" s="262"/>
      <c r="J255" s="262"/>
      <c r="K255" s="262"/>
      <c r="L255" s="262"/>
      <c r="M255" s="262"/>
      <c r="N255" s="269"/>
      <c r="O255" s="262"/>
      <c r="P255" s="262"/>
      <c r="Q255" s="262"/>
      <c r="R255" s="227"/>
      <c r="S255" s="227"/>
    </row>
    <row r="256" spans="1:19" ht="15">
      <c r="A256" s="262"/>
      <c r="B256" s="341"/>
      <c r="C256" s="341"/>
      <c r="D256" s="262"/>
      <c r="E256" s="262"/>
      <c r="F256" s="269"/>
      <c r="G256" s="269"/>
      <c r="H256" s="262"/>
      <c r="I256" s="262"/>
      <c r="J256" s="262"/>
      <c r="K256" s="262"/>
      <c r="L256" s="262"/>
      <c r="M256" s="262"/>
      <c r="N256" s="269"/>
      <c r="O256" s="262"/>
      <c r="P256" s="262"/>
      <c r="Q256" s="262"/>
      <c r="R256" s="227"/>
      <c r="S256" s="227"/>
    </row>
    <row r="257" spans="1:19" ht="15">
      <c r="A257" s="262"/>
      <c r="B257" s="341"/>
      <c r="C257" s="341"/>
      <c r="D257" s="262"/>
      <c r="E257" s="262"/>
      <c r="F257" s="269"/>
      <c r="G257" s="269"/>
      <c r="H257" s="262"/>
      <c r="I257" s="262"/>
      <c r="J257" s="262"/>
      <c r="K257" s="262"/>
      <c r="L257" s="262"/>
      <c r="M257" s="262"/>
      <c r="N257" s="269"/>
      <c r="O257" s="262"/>
      <c r="P257" s="262"/>
      <c r="Q257" s="262"/>
      <c r="R257" s="227"/>
      <c r="S257" s="227"/>
    </row>
    <row r="258" spans="1:19" ht="15">
      <c r="A258" s="262"/>
      <c r="B258" s="341"/>
      <c r="C258" s="341"/>
      <c r="D258" s="262"/>
      <c r="E258" s="262"/>
      <c r="F258" s="269"/>
      <c r="G258" s="269"/>
      <c r="H258" s="262"/>
      <c r="I258" s="262"/>
      <c r="J258" s="262"/>
      <c r="K258" s="262"/>
      <c r="L258" s="262"/>
      <c r="M258" s="262"/>
      <c r="N258" s="269"/>
      <c r="O258" s="262"/>
      <c r="P258" s="262"/>
      <c r="Q258" s="262"/>
      <c r="R258" s="227"/>
      <c r="S258" s="227"/>
    </row>
    <row r="259" spans="1:19" ht="15">
      <c r="A259" s="262"/>
      <c r="B259" s="342"/>
      <c r="C259" s="342"/>
      <c r="D259" s="262"/>
      <c r="E259" s="262"/>
      <c r="F259" s="270"/>
      <c r="G259" s="269"/>
      <c r="H259" s="262"/>
      <c r="I259" s="262"/>
      <c r="J259" s="262"/>
      <c r="K259" s="262"/>
      <c r="L259" s="262"/>
      <c r="M259" s="262"/>
      <c r="N259" s="269"/>
      <c r="O259" s="262"/>
      <c r="P259" s="262"/>
      <c r="Q259" s="262"/>
      <c r="R259" s="227"/>
      <c r="S259" s="227"/>
    </row>
    <row r="260" spans="1:19" ht="15">
      <c r="A260" s="262"/>
      <c r="B260" s="341"/>
      <c r="C260" s="341"/>
      <c r="D260" s="262"/>
      <c r="E260" s="262"/>
      <c r="F260" s="269"/>
      <c r="G260" s="269"/>
      <c r="H260" s="262"/>
      <c r="I260" s="262"/>
      <c r="J260" s="262"/>
      <c r="K260" s="262"/>
      <c r="L260" s="262"/>
      <c r="M260" s="262"/>
      <c r="N260" s="269"/>
      <c r="O260" s="262"/>
      <c r="P260" s="262"/>
      <c r="Q260" s="262"/>
      <c r="R260" s="227"/>
      <c r="S260" s="227"/>
    </row>
    <row r="261" spans="1:19" ht="15">
      <c r="A261" s="262"/>
      <c r="B261" s="341"/>
      <c r="C261" s="341"/>
      <c r="D261" s="262"/>
      <c r="E261" s="262"/>
      <c r="F261" s="269"/>
      <c r="G261" s="269"/>
      <c r="H261" s="262"/>
      <c r="I261" s="262"/>
      <c r="J261" s="262"/>
      <c r="K261" s="262"/>
      <c r="L261" s="262"/>
      <c r="M261" s="262"/>
      <c r="N261" s="269"/>
      <c r="O261" s="262"/>
      <c r="P261" s="262"/>
      <c r="Q261" s="262"/>
      <c r="R261" s="227"/>
      <c r="S261" s="227"/>
    </row>
    <row r="262" spans="1:19" ht="15">
      <c r="A262" s="262"/>
      <c r="B262" s="341"/>
      <c r="C262" s="341"/>
      <c r="D262" s="262"/>
      <c r="E262" s="262"/>
      <c r="F262" s="269"/>
      <c r="G262" s="269"/>
      <c r="H262" s="262"/>
      <c r="I262" s="262"/>
      <c r="J262" s="262"/>
      <c r="K262" s="262"/>
      <c r="L262" s="262"/>
      <c r="M262" s="262"/>
      <c r="N262" s="269"/>
      <c r="O262" s="262"/>
      <c r="P262" s="262"/>
      <c r="Q262" s="262"/>
      <c r="R262" s="227"/>
      <c r="S262" s="227"/>
    </row>
    <row r="263" spans="1:19" ht="15">
      <c r="A263" s="262"/>
      <c r="B263" s="341"/>
      <c r="C263" s="341"/>
      <c r="D263" s="262"/>
      <c r="E263" s="262"/>
      <c r="F263" s="269"/>
      <c r="G263" s="269"/>
      <c r="H263" s="262"/>
      <c r="I263" s="262"/>
      <c r="J263" s="262"/>
      <c r="K263" s="262"/>
      <c r="L263" s="262"/>
      <c r="M263" s="262"/>
      <c r="N263" s="269"/>
      <c r="O263" s="262"/>
      <c r="P263" s="262"/>
      <c r="Q263" s="262"/>
      <c r="R263" s="227"/>
      <c r="S263" s="227"/>
    </row>
    <row r="264" spans="1:19" ht="15">
      <c r="A264" s="262"/>
      <c r="B264" s="342"/>
      <c r="C264" s="342"/>
      <c r="D264" s="262"/>
      <c r="E264" s="262"/>
      <c r="F264" s="270"/>
      <c r="G264" s="269"/>
      <c r="H264" s="262"/>
      <c r="I264" s="262"/>
      <c r="J264" s="262"/>
      <c r="K264" s="262"/>
      <c r="L264" s="262"/>
      <c r="M264" s="262"/>
      <c r="N264" s="269"/>
      <c r="O264" s="262"/>
      <c r="P264" s="262"/>
      <c r="Q264" s="262"/>
      <c r="R264" s="227"/>
      <c r="S264" s="227"/>
    </row>
    <row r="265" spans="1:19" ht="15">
      <c r="A265" s="262"/>
      <c r="B265" s="341"/>
      <c r="C265" s="341"/>
      <c r="D265" s="262"/>
      <c r="E265" s="262"/>
      <c r="F265" s="269"/>
      <c r="G265" s="269"/>
      <c r="H265" s="262"/>
      <c r="I265" s="262"/>
      <c r="J265" s="262"/>
      <c r="K265" s="262"/>
      <c r="L265" s="262"/>
      <c r="M265" s="262"/>
      <c r="N265" s="269"/>
      <c r="O265" s="262"/>
      <c r="P265" s="262"/>
      <c r="Q265" s="262"/>
      <c r="R265" s="227"/>
      <c r="S265" s="227"/>
    </row>
    <row r="266" spans="1:19" ht="15">
      <c r="A266" s="262"/>
      <c r="B266" s="341"/>
      <c r="C266" s="341"/>
      <c r="D266" s="262"/>
      <c r="E266" s="262"/>
      <c r="F266" s="269"/>
      <c r="G266" s="269"/>
      <c r="H266" s="262"/>
      <c r="I266" s="262"/>
      <c r="J266" s="262"/>
      <c r="K266" s="262"/>
      <c r="L266" s="262"/>
      <c r="M266" s="262"/>
      <c r="N266" s="269"/>
      <c r="O266" s="262"/>
      <c r="P266" s="262"/>
      <c r="Q266" s="262"/>
      <c r="R266" s="227"/>
      <c r="S266" s="227"/>
    </row>
    <row r="267" spans="1:19" ht="15">
      <c r="A267" s="262"/>
      <c r="B267" s="341"/>
      <c r="C267" s="341"/>
      <c r="D267" s="262"/>
      <c r="E267" s="262"/>
      <c r="F267" s="269"/>
      <c r="G267" s="269"/>
      <c r="H267" s="262"/>
      <c r="I267" s="262"/>
      <c r="J267" s="262"/>
      <c r="K267" s="262"/>
      <c r="L267" s="262"/>
      <c r="M267" s="262"/>
      <c r="N267" s="269"/>
      <c r="O267" s="262"/>
      <c r="P267" s="262"/>
      <c r="Q267" s="262"/>
      <c r="R267" s="227"/>
      <c r="S267" s="227"/>
    </row>
    <row r="268" spans="1:19" ht="15">
      <c r="A268" s="262"/>
      <c r="B268" s="341"/>
      <c r="C268" s="341"/>
      <c r="D268" s="262"/>
      <c r="E268" s="262"/>
      <c r="F268" s="269"/>
      <c r="G268" s="269"/>
      <c r="H268" s="262"/>
      <c r="I268" s="262"/>
      <c r="J268" s="262"/>
      <c r="K268" s="262"/>
      <c r="L268" s="262"/>
      <c r="M268" s="262"/>
      <c r="N268" s="269"/>
      <c r="O268" s="262"/>
      <c r="P268" s="262"/>
      <c r="Q268" s="262"/>
      <c r="R268" s="227"/>
      <c r="S268" s="227"/>
    </row>
    <row r="269" spans="1:19" ht="15">
      <c r="A269" s="262"/>
      <c r="B269" s="341"/>
      <c r="C269" s="341"/>
      <c r="D269" s="262"/>
      <c r="E269" s="262"/>
      <c r="F269" s="269"/>
      <c r="G269" s="269"/>
      <c r="H269" s="262"/>
      <c r="I269" s="262"/>
      <c r="J269" s="262"/>
      <c r="K269" s="262"/>
      <c r="L269" s="262"/>
      <c r="M269" s="262"/>
      <c r="N269" s="269"/>
      <c r="O269" s="262"/>
      <c r="P269" s="262"/>
      <c r="Q269" s="262"/>
      <c r="R269" s="227"/>
      <c r="S269" s="227"/>
    </row>
    <row r="270" spans="1:19" ht="15">
      <c r="A270" s="227"/>
      <c r="B270" s="273"/>
      <c r="C270" s="227"/>
      <c r="D270" s="227"/>
      <c r="E270" s="227"/>
      <c r="F270" s="227"/>
      <c r="G270" s="227"/>
      <c r="H270" s="227"/>
      <c r="I270" s="227"/>
      <c r="J270" s="227"/>
      <c r="K270" s="227"/>
      <c r="L270" s="227"/>
      <c r="M270" s="227"/>
      <c r="N270" s="274"/>
      <c r="O270" s="227"/>
      <c r="P270" s="227"/>
      <c r="Q270" s="227"/>
      <c r="R270" s="227"/>
      <c r="S270" s="227"/>
    </row>
    <row r="271" spans="1:19" ht="15">
      <c r="A271" s="227"/>
      <c r="B271" s="273"/>
      <c r="C271" s="227"/>
      <c r="D271" s="227"/>
      <c r="E271" s="227"/>
      <c r="F271" s="227"/>
      <c r="G271" s="227"/>
      <c r="H271" s="227"/>
      <c r="I271" s="227"/>
      <c r="J271" s="227"/>
      <c r="K271" s="227"/>
      <c r="L271" s="227"/>
      <c r="M271" s="227"/>
      <c r="N271" s="274"/>
      <c r="O271" s="227"/>
      <c r="P271" s="227"/>
      <c r="Q271" s="227"/>
      <c r="R271" s="227"/>
      <c r="S271" s="227"/>
    </row>
    <row r="272" spans="1:19" ht="15">
      <c r="A272" s="227"/>
      <c r="B272" s="273"/>
      <c r="C272" s="227"/>
      <c r="D272" s="227"/>
      <c r="E272" s="227"/>
      <c r="F272" s="227"/>
      <c r="G272" s="227"/>
      <c r="H272" s="227"/>
      <c r="I272" s="227"/>
      <c r="J272" s="227"/>
      <c r="K272" s="227"/>
      <c r="L272" s="227"/>
      <c r="M272" s="227"/>
      <c r="N272" s="274"/>
      <c r="O272" s="227"/>
      <c r="P272" s="227"/>
      <c r="Q272" s="227"/>
      <c r="R272" s="227"/>
      <c r="S272" s="227"/>
    </row>
    <row r="273" spans="1:19" ht="15">
      <c r="A273" s="227"/>
      <c r="B273" s="273"/>
      <c r="C273" s="227"/>
      <c r="D273" s="227"/>
      <c r="E273" s="227"/>
      <c r="F273" s="227"/>
      <c r="G273" s="227"/>
      <c r="H273" s="227"/>
      <c r="I273" s="227"/>
      <c r="J273" s="227"/>
      <c r="K273" s="227"/>
      <c r="L273" s="227"/>
      <c r="M273" s="227"/>
      <c r="N273" s="274"/>
      <c r="O273" s="227"/>
      <c r="P273" s="227"/>
      <c r="Q273" s="227"/>
      <c r="R273" s="227"/>
      <c r="S273" s="227"/>
    </row>
    <row r="274" spans="1:19" ht="15">
      <c r="A274" s="227"/>
      <c r="B274" s="273"/>
      <c r="C274" s="227"/>
      <c r="D274" s="227"/>
      <c r="E274" s="227"/>
      <c r="F274" s="227"/>
      <c r="G274" s="227"/>
      <c r="H274" s="227"/>
      <c r="I274" s="227"/>
      <c r="J274" s="227"/>
      <c r="K274" s="227"/>
      <c r="L274" s="227"/>
      <c r="M274" s="227"/>
      <c r="N274" s="274"/>
      <c r="O274" s="227"/>
      <c r="P274" s="227"/>
      <c r="Q274" s="227"/>
      <c r="R274" s="227"/>
      <c r="S274" s="227"/>
    </row>
    <row r="275" spans="1:19" ht="15">
      <c r="A275" s="227"/>
      <c r="B275" s="273"/>
      <c r="C275" s="227"/>
      <c r="D275" s="227"/>
      <c r="E275" s="227"/>
      <c r="F275" s="227"/>
      <c r="G275" s="227"/>
      <c r="H275" s="227"/>
      <c r="I275" s="227"/>
      <c r="J275" s="227"/>
      <c r="K275" s="227"/>
      <c r="L275" s="227"/>
      <c r="M275" s="227"/>
      <c r="N275" s="274"/>
      <c r="O275" s="227"/>
      <c r="P275" s="227"/>
      <c r="Q275" s="227"/>
      <c r="R275" s="227"/>
      <c r="S275" s="227"/>
    </row>
    <row r="276" spans="1:19" ht="15">
      <c r="A276" s="227"/>
      <c r="B276" s="273"/>
      <c r="C276" s="227"/>
      <c r="D276" s="227"/>
      <c r="E276" s="227"/>
      <c r="F276" s="227"/>
      <c r="G276" s="227"/>
      <c r="H276" s="227"/>
      <c r="I276" s="227"/>
      <c r="J276" s="227"/>
      <c r="K276" s="227"/>
      <c r="L276" s="227"/>
      <c r="M276" s="227"/>
      <c r="N276" s="274"/>
      <c r="O276" s="227"/>
      <c r="P276" s="227"/>
      <c r="Q276" s="227"/>
      <c r="R276" s="227"/>
      <c r="S276" s="227"/>
    </row>
    <row r="277" spans="1:19" ht="15">
      <c r="A277" s="227"/>
      <c r="B277" s="273"/>
      <c r="C277" s="227"/>
      <c r="D277" s="227"/>
      <c r="E277" s="227"/>
      <c r="F277" s="227"/>
      <c r="G277" s="227"/>
      <c r="H277" s="227"/>
      <c r="I277" s="227"/>
      <c r="J277" s="227"/>
      <c r="K277" s="227"/>
      <c r="L277" s="227"/>
      <c r="M277" s="227"/>
      <c r="N277" s="274"/>
      <c r="O277" s="227"/>
      <c r="P277" s="227"/>
      <c r="Q277" s="227"/>
      <c r="R277" s="227"/>
      <c r="S277" s="227"/>
    </row>
    <row r="278" spans="1:19" ht="15">
      <c r="A278" s="227"/>
      <c r="B278" s="273"/>
      <c r="C278" s="227"/>
      <c r="D278" s="227"/>
      <c r="E278" s="227"/>
      <c r="F278" s="227"/>
      <c r="G278" s="227"/>
      <c r="H278" s="227"/>
      <c r="I278" s="227"/>
      <c r="J278" s="227"/>
      <c r="K278" s="227"/>
      <c r="L278" s="227"/>
      <c r="M278" s="227"/>
      <c r="N278" s="274"/>
      <c r="O278" s="227"/>
      <c r="P278" s="227"/>
      <c r="Q278" s="227"/>
      <c r="R278" s="227"/>
      <c r="S278" s="227"/>
    </row>
    <row r="279" spans="1:19" ht="15">
      <c r="A279" s="227"/>
      <c r="B279" s="273"/>
      <c r="C279" s="227"/>
      <c r="D279" s="227"/>
      <c r="E279" s="227"/>
      <c r="F279" s="227"/>
      <c r="G279" s="227"/>
      <c r="H279" s="227"/>
      <c r="I279" s="227"/>
      <c r="J279" s="227"/>
      <c r="K279" s="227"/>
      <c r="L279" s="227"/>
      <c r="M279" s="227"/>
      <c r="N279" s="274"/>
      <c r="O279" s="227"/>
      <c r="P279" s="227"/>
      <c r="Q279" s="227"/>
      <c r="R279" s="227"/>
      <c r="S279" s="227"/>
    </row>
    <row r="280" spans="1:19" ht="15">
      <c r="A280" s="227"/>
      <c r="B280" s="273"/>
      <c r="C280" s="227"/>
      <c r="D280" s="227"/>
      <c r="E280" s="227"/>
      <c r="F280" s="227"/>
      <c r="G280" s="227"/>
      <c r="H280" s="227"/>
      <c r="I280" s="227"/>
      <c r="J280" s="227"/>
      <c r="K280" s="227"/>
      <c r="L280" s="227"/>
      <c r="M280" s="227"/>
      <c r="N280" s="274"/>
      <c r="O280" s="227"/>
      <c r="P280" s="227"/>
      <c r="Q280" s="227"/>
      <c r="R280" s="227"/>
      <c r="S280" s="227"/>
    </row>
    <row r="281" spans="1:19" ht="15">
      <c r="A281" s="227"/>
      <c r="B281" s="273"/>
      <c r="C281" s="227"/>
      <c r="D281" s="227"/>
      <c r="E281" s="227"/>
      <c r="F281" s="227"/>
      <c r="G281" s="227"/>
      <c r="H281" s="227"/>
      <c r="I281" s="227"/>
      <c r="J281" s="227"/>
      <c r="K281" s="227"/>
      <c r="L281" s="227"/>
      <c r="M281" s="227"/>
      <c r="N281" s="274"/>
      <c r="O281" s="227"/>
      <c r="P281" s="227"/>
      <c r="Q281" s="227"/>
      <c r="R281" s="227"/>
      <c r="S281" s="227"/>
    </row>
    <row r="282" spans="1:19" ht="15">
      <c r="A282" s="227"/>
      <c r="B282" s="273"/>
      <c r="C282" s="227"/>
      <c r="D282" s="227"/>
      <c r="E282" s="227"/>
      <c r="F282" s="227"/>
      <c r="G282" s="227"/>
      <c r="H282" s="227"/>
      <c r="I282" s="227"/>
      <c r="J282" s="227"/>
      <c r="K282" s="227"/>
      <c r="L282" s="227"/>
      <c r="M282" s="227"/>
      <c r="N282" s="274"/>
      <c r="O282" s="227"/>
      <c r="P282" s="227"/>
      <c r="Q282" s="227"/>
      <c r="R282" s="227"/>
      <c r="S282" s="227"/>
    </row>
    <row r="283" spans="1:19" ht="15">
      <c r="A283" s="227"/>
      <c r="B283" s="273"/>
      <c r="C283" s="227"/>
      <c r="D283" s="227"/>
      <c r="E283" s="227"/>
      <c r="F283" s="227"/>
      <c r="G283" s="227"/>
      <c r="H283" s="227"/>
      <c r="I283" s="227"/>
      <c r="J283" s="227"/>
      <c r="K283" s="227"/>
      <c r="L283" s="227"/>
      <c r="M283" s="227"/>
      <c r="N283" s="274"/>
      <c r="O283" s="227"/>
      <c r="P283" s="227"/>
      <c r="Q283" s="227"/>
      <c r="R283" s="227"/>
      <c r="S283" s="227"/>
    </row>
    <row r="284" spans="1:19" ht="15">
      <c r="A284" s="227"/>
      <c r="B284" s="273"/>
      <c r="C284" s="227"/>
      <c r="D284" s="227"/>
      <c r="E284" s="227"/>
      <c r="F284" s="227"/>
      <c r="G284" s="227"/>
      <c r="H284" s="227"/>
      <c r="I284" s="227"/>
      <c r="J284" s="227"/>
      <c r="K284" s="227"/>
      <c r="L284" s="227"/>
      <c r="M284" s="227"/>
      <c r="N284" s="274"/>
      <c r="O284" s="227"/>
      <c r="P284" s="227"/>
      <c r="Q284" s="227"/>
      <c r="R284" s="227"/>
      <c r="S284" s="227"/>
    </row>
    <row r="285" spans="1:19" ht="15">
      <c r="A285" s="227"/>
      <c r="B285" s="273"/>
      <c r="C285" s="227"/>
      <c r="D285" s="227"/>
      <c r="E285" s="227"/>
      <c r="F285" s="227"/>
      <c r="G285" s="227"/>
      <c r="H285" s="227"/>
      <c r="I285" s="227"/>
      <c r="J285" s="227"/>
      <c r="K285" s="227"/>
      <c r="L285" s="227"/>
      <c r="M285" s="227"/>
      <c r="N285" s="274"/>
      <c r="O285" s="227"/>
      <c r="P285" s="227"/>
      <c r="Q285" s="227"/>
      <c r="R285" s="227"/>
      <c r="S285" s="227"/>
    </row>
    <row r="286" spans="1:19" ht="15">
      <c r="A286" s="227"/>
      <c r="B286" s="273"/>
      <c r="C286" s="227"/>
      <c r="D286" s="227"/>
      <c r="E286" s="227"/>
      <c r="F286" s="227"/>
      <c r="G286" s="227"/>
      <c r="H286" s="227"/>
      <c r="I286" s="227"/>
      <c r="J286" s="227"/>
      <c r="K286" s="227"/>
      <c r="L286" s="227"/>
      <c r="M286" s="227"/>
      <c r="N286" s="274"/>
      <c r="O286" s="227"/>
      <c r="P286" s="227"/>
      <c r="Q286" s="227"/>
      <c r="R286" s="227"/>
      <c r="S286" s="227"/>
    </row>
    <row r="287" spans="1:19" ht="15">
      <c r="A287" s="227"/>
      <c r="B287" s="273"/>
      <c r="C287" s="227"/>
      <c r="D287" s="227"/>
      <c r="E287" s="227"/>
      <c r="F287" s="227"/>
      <c r="G287" s="227"/>
      <c r="H287" s="227"/>
      <c r="I287" s="227"/>
      <c r="J287" s="227"/>
      <c r="K287" s="227"/>
      <c r="L287" s="227"/>
      <c r="M287" s="227"/>
      <c r="N287" s="274"/>
      <c r="O287" s="227"/>
      <c r="P287" s="227"/>
      <c r="Q287" s="227"/>
      <c r="R287" s="227"/>
      <c r="S287" s="227"/>
    </row>
    <row r="288" spans="1:19" ht="15">
      <c r="A288" s="227"/>
      <c r="B288" s="273"/>
      <c r="C288" s="227"/>
      <c r="D288" s="227"/>
      <c r="E288" s="227"/>
      <c r="F288" s="227"/>
      <c r="G288" s="227"/>
      <c r="H288" s="227"/>
      <c r="I288" s="227"/>
      <c r="J288" s="227"/>
      <c r="K288" s="227"/>
      <c r="L288" s="227"/>
      <c r="M288" s="227"/>
      <c r="N288" s="274"/>
      <c r="O288" s="227"/>
      <c r="P288" s="227"/>
      <c r="Q288" s="227"/>
      <c r="R288" s="227"/>
      <c r="S288" s="227"/>
    </row>
    <row r="289" spans="1:19" ht="15">
      <c r="A289" s="227"/>
      <c r="B289" s="273"/>
      <c r="C289" s="227"/>
      <c r="D289" s="227"/>
      <c r="E289" s="227"/>
      <c r="F289" s="227"/>
      <c r="G289" s="227"/>
      <c r="H289" s="227"/>
      <c r="I289" s="227"/>
      <c r="J289" s="227"/>
      <c r="K289" s="227"/>
      <c r="L289" s="227"/>
      <c r="M289" s="227"/>
      <c r="N289" s="274"/>
      <c r="O289" s="227"/>
      <c r="P289" s="227"/>
      <c r="Q289" s="227"/>
      <c r="R289" s="227"/>
      <c r="S289" s="227"/>
    </row>
    <row r="290" spans="1:19" ht="15">
      <c r="A290" s="227"/>
      <c r="B290" s="273"/>
      <c r="C290" s="227"/>
      <c r="D290" s="227"/>
      <c r="E290" s="227"/>
      <c r="F290" s="227"/>
      <c r="G290" s="227"/>
      <c r="H290" s="227"/>
      <c r="I290" s="227"/>
      <c r="J290" s="227"/>
      <c r="K290" s="227"/>
      <c r="L290" s="227"/>
      <c r="M290" s="227"/>
      <c r="N290" s="274"/>
      <c r="O290" s="227"/>
      <c r="P290" s="227"/>
      <c r="Q290" s="227"/>
      <c r="R290" s="227"/>
      <c r="S290" s="227"/>
    </row>
    <row r="291" spans="1:19" ht="15">
      <c r="A291" s="227"/>
      <c r="B291" s="273"/>
      <c r="C291" s="227"/>
      <c r="D291" s="227"/>
      <c r="E291" s="227"/>
      <c r="F291" s="227"/>
      <c r="G291" s="227"/>
      <c r="H291" s="227"/>
      <c r="I291" s="227"/>
      <c r="J291" s="227"/>
      <c r="K291" s="227"/>
      <c r="L291" s="227"/>
      <c r="M291" s="227"/>
      <c r="N291" s="274"/>
      <c r="O291" s="227"/>
      <c r="P291" s="227"/>
      <c r="Q291" s="227"/>
      <c r="R291" s="227"/>
      <c r="S291" s="227"/>
    </row>
    <row r="292" spans="1:19" ht="15">
      <c r="A292" s="227"/>
      <c r="B292" s="273"/>
      <c r="C292" s="227"/>
      <c r="D292" s="227"/>
      <c r="E292" s="227"/>
      <c r="F292" s="227"/>
      <c r="G292" s="227"/>
      <c r="H292" s="227"/>
      <c r="I292" s="227"/>
      <c r="J292" s="227"/>
      <c r="K292" s="227"/>
      <c r="L292" s="227"/>
      <c r="M292" s="227"/>
      <c r="N292" s="274"/>
      <c r="O292" s="227"/>
      <c r="P292" s="227"/>
      <c r="Q292" s="227"/>
      <c r="R292" s="227"/>
      <c r="S292" s="227"/>
    </row>
    <row r="293" spans="1:19" ht="15">
      <c r="A293" s="227"/>
      <c r="B293" s="273"/>
      <c r="C293" s="227"/>
      <c r="D293" s="227"/>
      <c r="E293" s="227"/>
      <c r="F293" s="227"/>
      <c r="G293" s="227"/>
      <c r="H293" s="227"/>
      <c r="I293" s="227"/>
      <c r="J293" s="227"/>
      <c r="K293" s="227"/>
      <c r="L293" s="227"/>
      <c r="M293" s="227"/>
      <c r="N293" s="274"/>
      <c r="O293" s="227"/>
      <c r="P293" s="227"/>
      <c r="Q293" s="227"/>
      <c r="R293" s="227"/>
      <c r="S293" s="227"/>
    </row>
    <row r="294" spans="1:19" ht="15">
      <c r="A294" s="227"/>
      <c r="B294" s="273"/>
      <c r="C294" s="227"/>
      <c r="D294" s="227"/>
      <c r="E294" s="227"/>
      <c r="F294" s="227"/>
      <c r="G294" s="227"/>
      <c r="H294" s="227"/>
      <c r="I294" s="227"/>
      <c r="J294" s="227"/>
      <c r="K294" s="227"/>
      <c r="L294" s="227"/>
      <c r="M294" s="227"/>
      <c r="N294" s="274"/>
      <c r="O294" s="227"/>
      <c r="P294" s="227"/>
      <c r="Q294" s="227"/>
      <c r="R294" s="227"/>
      <c r="S294" s="227"/>
    </row>
    <row r="295" spans="1:19" ht="15">
      <c r="A295" s="227"/>
      <c r="B295" s="273"/>
      <c r="C295" s="227"/>
      <c r="D295" s="227"/>
      <c r="E295" s="227"/>
      <c r="F295" s="227"/>
      <c r="G295" s="227"/>
      <c r="H295" s="227"/>
      <c r="I295" s="227"/>
      <c r="J295" s="227"/>
      <c r="K295" s="227"/>
      <c r="L295" s="227"/>
      <c r="M295" s="227"/>
      <c r="N295" s="274"/>
      <c r="O295" s="227"/>
      <c r="P295" s="227"/>
      <c r="Q295" s="227"/>
      <c r="R295" s="227"/>
      <c r="S295" s="227"/>
    </row>
    <row r="296" spans="1:19" ht="15">
      <c r="A296" s="227"/>
      <c r="B296" s="273"/>
      <c r="C296" s="227"/>
      <c r="D296" s="227"/>
      <c r="E296" s="227"/>
      <c r="F296" s="227"/>
      <c r="G296" s="227"/>
      <c r="H296" s="227"/>
      <c r="I296" s="227"/>
      <c r="J296" s="227"/>
      <c r="K296" s="227"/>
      <c r="L296" s="227"/>
      <c r="M296" s="227"/>
      <c r="N296" s="274"/>
      <c r="O296" s="227"/>
      <c r="P296" s="227"/>
      <c r="Q296" s="227"/>
      <c r="R296" s="227"/>
      <c r="S296" s="227"/>
    </row>
    <row r="297" spans="1:19" ht="15">
      <c r="A297" s="227"/>
      <c r="B297" s="273"/>
      <c r="C297" s="227"/>
      <c r="D297" s="227"/>
      <c r="E297" s="227"/>
      <c r="F297" s="227"/>
      <c r="G297" s="227"/>
      <c r="H297" s="227"/>
      <c r="I297" s="227"/>
      <c r="J297" s="227"/>
      <c r="K297" s="227"/>
      <c r="L297" s="227"/>
      <c r="M297" s="227"/>
      <c r="N297" s="274"/>
      <c r="O297" s="227"/>
      <c r="P297" s="227"/>
      <c r="Q297" s="227"/>
      <c r="R297" s="227"/>
      <c r="S297" s="227"/>
    </row>
    <row r="298" spans="1:19" ht="15">
      <c r="A298" s="227"/>
      <c r="B298" s="273"/>
      <c r="C298" s="227"/>
      <c r="D298" s="227"/>
      <c r="E298" s="227"/>
      <c r="F298" s="227"/>
      <c r="G298" s="227"/>
      <c r="H298" s="227"/>
      <c r="I298" s="227"/>
      <c r="J298" s="227"/>
      <c r="K298" s="227"/>
      <c r="L298" s="227"/>
      <c r="M298" s="227"/>
      <c r="N298" s="274"/>
      <c r="O298" s="227"/>
      <c r="P298" s="227"/>
      <c r="Q298" s="227"/>
      <c r="R298" s="227"/>
      <c r="S298" s="227"/>
    </row>
    <row r="299" spans="1:19" ht="15">
      <c r="A299" s="227"/>
      <c r="B299" s="273"/>
      <c r="C299" s="227"/>
      <c r="D299" s="227"/>
      <c r="E299" s="227"/>
      <c r="F299" s="227"/>
      <c r="G299" s="227"/>
      <c r="H299" s="227"/>
      <c r="I299" s="227"/>
      <c r="J299" s="227"/>
      <c r="K299" s="227"/>
      <c r="L299" s="227"/>
      <c r="M299" s="227"/>
      <c r="N299" s="274"/>
      <c r="O299" s="227"/>
      <c r="P299" s="227"/>
      <c r="Q299" s="227"/>
      <c r="R299" s="227"/>
      <c r="S299" s="227"/>
    </row>
    <row r="300" spans="1:19" ht="15">
      <c r="A300" s="227"/>
      <c r="B300" s="273"/>
      <c r="C300" s="227"/>
      <c r="D300" s="227"/>
      <c r="E300" s="227"/>
      <c r="F300" s="227"/>
      <c r="G300" s="227"/>
      <c r="H300" s="227"/>
      <c r="I300" s="227"/>
      <c r="J300" s="227"/>
      <c r="K300" s="227"/>
      <c r="L300" s="227"/>
      <c r="M300" s="227"/>
      <c r="N300" s="274"/>
      <c r="O300" s="227"/>
      <c r="P300" s="227"/>
      <c r="Q300" s="227"/>
      <c r="R300" s="227"/>
      <c r="S300" s="227"/>
    </row>
    <row r="301" spans="1:19" ht="15">
      <c r="A301" s="227"/>
      <c r="B301" s="273"/>
      <c r="C301" s="227"/>
      <c r="D301" s="227"/>
      <c r="E301" s="227"/>
      <c r="F301" s="227"/>
      <c r="G301" s="227"/>
      <c r="H301" s="227"/>
      <c r="I301" s="227"/>
      <c r="J301" s="227"/>
      <c r="K301" s="227"/>
      <c r="L301" s="227"/>
      <c r="M301" s="227"/>
      <c r="N301" s="274"/>
      <c r="O301" s="227"/>
      <c r="P301" s="227"/>
      <c r="Q301" s="227"/>
      <c r="R301" s="227"/>
      <c r="S301" s="227"/>
    </row>
    <row r="302" spans="1:19" ht="15">
      <c r="A302" s="227"/>
      <c r="B302" s="273"/>
      <c r="C302" s="227"/>
      <c r="D302" s="227"/>
      <c r="E302" s="227"/>
      <c r="F302" s="227"/>
      <c r="G302" s="227"/>
      <c r="H302" s="227"/>
      <c r="I302" s="227"/>
      <c r="J302" s="227"/>
      <c r="K302" s="227"/>
      <c r="L302" s="227"/>
      <c r="M302" s="227"/>
      <c r="N302" s="274"/>
      <c r="O302" s="227"/>
      <c r="P302" s="227"/>
      <c r="Q302" s="227"/>
      <c r="R302" s="227"/>
      <c r="S302" s="227"/>
    </row>
    <row r="303" spans="1:19" ht="15">
      <c r="A303" s="227"/>
      <c r="B303" s="273"/>
      <c r="C303" s="227"/>
      <c r="D303" s="227"/>
      <c r="E303" s="227"/>
      <c r="F303" s="227"/>
      <c r="G303" s="227"/>
      <c r="H303" s="227"/>
      <c r="I303" s="227"/>
      <c r="J303" s="227"/>
      <c r="K303" s="227"/>
      <c r="L303" s="227"/>
      <c r="M303" s="227"/>
      <c r="N303" s="274"/>
      <c r="O303" s="227"/>
      <c r="P303" s="227"/>
      <c r="Q303" s="227"/>
      <c r="R303" s="227"/>
      <c r="S303" s="227"/>
    </row>
    <row r="304" spans="1:19" ht="15">
      <c r="A304" s="227"/>
      <c r="B304" s="273"/>
      <c r="C304" s="227"/>
      <c r="D304" s="227"/>
      <c r="E304" s="227"/>
      <c r="F304" s="227"/>
      <c r="G304" s="227"/>
      <c r="H304" s="227"/>
      <c r="I304" s="227"/>
      <c r="J304" s="227"/>
      <c r="K304" s="227"/>
      <c r="L304" s="227"/>
      <c r="M304" s="227"/>
      <c r="N304" s="274"/>
      <c r="O304" s="227"/>
      <c r="P304" s="227"/>
      <c r="Q304" s="227"/>
      <c r="R304" s="227"/>
      <c r="S304" s="227"/>
    </row>
    <row r="305" spans="1:19" ht="15">
      <c r="A305" s="227"/>
      <c r="B305" s="273"/>
      <c r="C305" s="227"/>
      <c r="D305" s="227"/>
      <c r="E305" s="227"/>
      <c r="F305" s="227"/>
      <c r="G305" s="227"/>
      <c r="H305" s="227"/>
      <c r="I305" s="227"/>
      <c r="J305" s="227"/>
      <c r="K305" s="227"/>
      <c r="L305" s="227"/>
      <c r="M305" s="227"/>
      <c r="N305" s="274"/>
      <c r="O305" s="227"/>
      <c r="P305" s="227"/>
      <c r="Q305" s="227"/>
      <c r="R305" s="227"/>
      <c r="S305" s="227"/>
    </row>
    <row r="306" spans="1:19" ht="15">
      <c r="A306" s="227"/>
      <c r="B306" s="273"/>
      <c r="C306" s="227"/>
      <c r="D306" s="227"/>
      <c r="E306" s="227"/>
      <c r="F306" s="227"/>
      <c r="G306" s="227"/>
      <c r="H306" s="227"/>
      <c r="I306" s="227"/>
      <c r="J306" s="227"/>
      <c r="K306" s="227"/>
      <c r="L306" s="227"/>
      <c r="M306" s="227"/>
      <c r="N306" s="274"/>
      <c r="O306" s="227"/>
      <c r="P306" s="227"/>
      <c r="Q306" s="227"/>
      <c r="R306" s="227"/>
      <c r="S306" s="227"/>
    </row>
    <row r="307" spans="1:19" ht="15">
      <c r="A307" s="227"/>
      <c r="B307" s="273"/>
      <c r="C307" s="227"/>
      <c r="D307" s="227"/>
      <c r="E307" s="227"/>
      <c r="F307" s="227"/>
      <c r="G307" s="227"/>
      <c r="H307" s="227"/>
      <c r="I307" s="227"/>
      <c r="J307" s="227"/>
      <c r="K307" s="227"/>
      <c r="L307" s="227"/>
      <c r="M307" s="227"/>
      <c r="N307" s="274"/>
      <c r="O307" s="227"/>
      <c r="P307" s="227"/>
      <c r="Q307" s="227"/>
      <c r="R307" s="227"/>
      <c r="S307" s="227"/>
    </row>
    <row r="308" spans="1:19" ht="15">
      <c r="A308" s="227"/>
      <c r="B308" s="273"/>
      <c r="C308" s="227"/>
      <c r="D308" s="227"/>
      <c r="E308" s="227"/>
      <c r="F308" s="227"/>
      <c r="G308" s="227"/>
      <c r="H308" s="227"/>
      <c r="I308" s="227"/>
      <c r="J308" s="227"/>
      <c r="K308" s="227"/>
      <c r="L308" s="227"/>
      <c r="M308" s="227"/>
      <c r="N308" s="274"/>
      <c r="O308" s="227"/>
      <c r="P308" s="227"/>
      <c r="Q308" s="227"/>
      <c r="R308" s="227"/>
      <c r="S308" s="227"/>
    </row>
    <row r="309" spans="1:19" ht="15">
      <c r="A309" s="227"/>
      <c r="B309" s="273"/>
      <c r="C309" s="227"/>
      <c r="D309" s="227"/>
      <c r="E309" s="227"/>
      <c r="F309" s="227"/>
      <c r="G309" s="227"/>
      <c r="H309" s="227"/>
      <c r="I309" s="227"/>
      <c r="J309" s="227"/>
      <c r="K309" s="227"/>
      <c r="L309" s="227"/>
      <c r="M309" s="227"/>
      <c r="N309" s="274"/>
      <c r="O309" s="227"/>
      <c r="P309" s="227"/>
      <c r="Q309" s="227"/>
      <c r="R309" s="227"/>
      <c r="S309" s="227"/>
    </row>
    <row r="310" spans="1:19" ht="15">
      <c r="A310" s="227"/>
      <c r="B310" s="273"/>
      <c r="C310" s="227"/>
      <c r="D310" s="227"/>
      <c r="E310" s="227"/>
      <c r="F310" s="227"/>
      <c r="G310" s="227"/>
      <c r="H310" s="227"/>
      <c r="I310" s="227"/>
      <c r="J310" s="227"/>
      <c r="K310" s="227"/>
      <c r="L310" s="227"/>
      <c r="M310" s="227"/>
      <c r="N310" s="274"/>
      <c r="O310" s="227"/>
      <c r="P310" s="227"/>
      <c r="Q310" s="227"/>
      <c r="R310" s="227"/>
      <c r="S310" s="227"/>
    </row>
    <row r="311" spans="1:19" ht="15">
      <c r="A311" s="227"/>
      <c r="B311" s="273"/>
      <c r="C311" s="227"/>
      <c r="D311" s="227"/>
      <c r="E311" s="227"/>
      <c r="F311" s="227"/>
      <c r="G311" s="227"/>
      <c r="H311" s="227"/>
      <c r="I311" s="227"/>
      <c r="J311" s="227"/>
      <c r="K311" s="227"/>
      <c r="L311" s="227"/>
      <c r="M311" s="227"/>
      <c r="N311" s="274"/>
      <c r="O311" s="227"/>
      <c r="P311" s="227"/>
      <c r="Q311" s="227"/>
      <c r="R311" s="227"/>
      <c r="S311" s="227"/>
    </row>
    <row r="312" spans="1:19" ht="15">
      <c r="A312" s="227"/>
      <c r="B312" s="273"/>
      <c r="C312" s="227"/>
      <c r="D312" s="227"/>
      <c r="E312" s="227"/>
      <c r="F312" s="227"/>
      <c r="G312" s="227"/>
      <c r="H312" s="227"/>
      <c r="I312" s="227"/>
      <c r="J312" s="227"/>
      <c r="K312" s="227"/>
      <c r="L312" s="227"/>
      <c r="M312" s="227"/>
      <c r="N312" s="274"/>
      <c r="O312" s="227"/>
      <c r="P312" s="227"/>
      <c r="Q312" s="227"/>
      <c r="R312" s="227"/>
      <c r="S312" s="227"/>
    </row>
    <row r="313" spans="1:19" ht="15">
      <c r="A313" s="227"/>
      <c r="B313" s="273"/>
      <c r="C313" s="227"/>
      <c r="D313" s="227"/>
      <c r="E313" s="227"/>
      <c r="F313" s="227"/>
      <c r="G313" s="227"/>
      <c r="H313" s="227"/>
      <c r="I313" s="227"/>
      <c r="J313" s="227"/>
      <c r="K313" s="227"/>
      <c r="L313" s="227"/>
      <c r="M313" s="227"/>
      <c r="N313" s="274"/>
      <c r="O313" s="227"/>
      <c r="P313" s="227"/>
      <c r="Q313" s="227"/>
      <c r="R313" s="227"/>
      <c r="S313" s="227"/>
    </row>
    <row r="314" spans="1:19" ht="15">
      <c r="A314" s="227"/>
      <c r="B314" s="273"/>
      <c r="C314" s="227"/>
      <c r="D314" s="227"/>
      <c r="E314" s="227"/>
      <c r="F314" s="227"/>
      <c r="G314" s="227"/>
      <c r="H314" s="227"/>
      <c r="I314" s="227"/>
      <c r="J314" s="227"/>
      <c r="K314" s="227"/>
      <c r="L314" s="227"/>
      <c r="M314" s="227"/>
      <c r="N314" s="274"/>
      <c r="O314" s="227"/>
      <c r="P314" s="227"/>
      <c r="Q314" s="227"/>
      <c r="R314" s="227"/>
      <c r="S314" s="227"/>
    </row>
    <row r="315" spans="1:19" ht="15">
      <c r="A315" s="227"/>
      <c r="B315" s="273"/>
      <c r="C315" s="227"/>
      <c r="D315" s="227"/>
      <c r="E315" s="227"/>
      <c r="F315" s="227"/>
      <c r="G315" s="227"/>
      <c r="H315" s="227"/>
      <c r="I315" s="227"/>
      <c r="J315" s="227"/>
      <c r="K315" s="227"/>
      <c r="L315" s="227"/>
      <c r="M315" s="227"/>
      <c r="N315" s="274"/>
      <c r="O315" s="227"/>
      <c r="P315" s="227"/>
      <c r="Q315" s="227"/>
      <c r="R315" s="227"/>
      <c r="S315" s="227"/>
    </row>
    <row r="316" spans="1:19" ht="15">
      <c r="A316" s="227"/>
      <c r="B316" s="273"/>
      <c r="C316" s="227"/>
      <c r="D316" s="227"/>
      <c r="E316" s="227"/>
      <c r="F316" s="227"/>
      <c r="G316" s="227"/>
      <c r="H316" s="227"/>
      <c r="I316" s="227"/>
      <c r="J316" s="227"/>
      <c r="K316" s="227"/>
      <c r="L316" s="227"/>
      <c r="M316" s="227"/>
      <c r="N316" s="274"/>
      <c r="O316" s="227"/>
      <c r="P316" s="227"/>
      <c r="Q316" s="227"/>
      <c r="R316" s="227"/>
      <c r="S316" s="227"/>
    </row>
    <row r="317" spans="1:19" ht="15">
      <c r="A317" s="227"/>
      <c r="B317" s="273"/>
      <c r="C317" s="227"/>
      <c r="D317" s="227"/>
      <c r="E317" s="227"/>
      <c r="F317" s="227"/>
      <c r="G317" s="227"/>
      <c r="H317" s="227"/>
      <c r="I317" s="227"/>
      <c r="J317" s="227"/>
      <c r="K317" s="227"/>
      <c r="L317" s="227"/>
      <c r="M317" s="227"/>
      <c r="N317" s="274"/>
      <c r="O317" s="227"/>
      <c r="P317" s="227"/>
      <c r="Q317" s="227"/>
      <c r="R317" s="227"/>
      <c r="S317" s="227"/>
    </row>
    <row r="318" spans="1:19" ht="15">
      <c r="A318" s="227"/>
      <c r="B318" s="273"/>
      <c r="C318" s="227"/>
      <c r="D318" s="227"/>
      <c r="E318" s="227"/>
      <c r="F318" s="227"/>
      <c r="G318" s="227"/>
      <c r="H318" s="227"/>
      <c r="I318" s="227"/>
      <c r="J318" s="227"/>
      <c r="K318" s="227"/>
      <c r="L318" s="227"/>
      <c r="M318" s="227"/>
      <c r="N318" s="274"/>
      <c r="O318" s="227"/>
      <c r="P318" s="227"/>
      <c r="Q318" s="227"/>
      <c r="R318" s="227"/>
      <c r="S318" s="227"/>
    </row>
    <row r="319" spans="1:19" ht="15">
      <c r="A319" s="227"/>
      <c r="B319" s="273"/>
      <c r="C319" s="227"/>
      <c r="D319" s="227"/>
      <c r="E319" s="227"/>
      <c r="F319" s="227"/>
      <c r="G319" s="227"/>
      <c r="H319" s="227"/>
      <c r="I319" s="227"/>
      <c r="J319" s="227"/>
      <c r="K319" s="227"/>
      <c r="L319" s="227"/>
      <c r="M319" s="227"/>
      <c r="N319" s="274"/>
      <c r="O319" s="227"/>
      <c r="P319" s="227"/>
      <c r="Q319" s="227"/>
      <c r="R319" s="227"/>
      <c r="S319" s="227"/>
    </row>
    <row r="320" spans="1:19" ht="15">
      <c r="A320" s="227"/>
      <c r="B320" s="273"/>
      <c r="C320" s="227"/>
      <c r="D320" s="227"/>
      <c r="E320" s="227"/>
      <c r="F320" s="227"/>
      <c r="G320" s="227"/>
      <c r="H320" s="227"/>
      <c r="I320" s="227"/>
      <c r="J320" s="227"/>
      <c r="K320" s="227"/>
      <c r="L320" s="227"/>
      <c r="M320" s="227"/>
      <c r="N320" s="274"/>
      <c r="O320" s="227"/>
      <c r="P320" s="227"/>
      <c r="Q320" s="227"/>
      <c r="R320" s="227"/>
      <c r="S320" s="227"/>
    </row>
    <row r="321" spans="1:19" ht="15">
      <c r="A321" s="227"/>
      <c r="B321" s="273"/>
      <c r="C321" s="227"/>
      <c r="D321" s="227"/>
      <c r="E321" s="227"/>
      <c r="F321" s="227"/>
      <c r="G321" s="227"/>
      <c r="H321" s="227"/>
      <c r="I321" s="227"/>
      <c r="J321" s="227"/>
      <c r="K321" s="227"/>
      <c r="L321" s="227"/>
      <c r="M321" s="227"/>
      <c r="N321" s="274"/>
      <c r="O321" s="227"/>
      <c r="P321" s="227"/>
      <c r="Q321" s="227"/>
      <c r="R321" s="227"/>
      <c r="S321" s="227"/>
    </row>
    <row r="322" spans="1:19" ht="15">
      <c r="A322" s="227"/>
      <c r="B322" s="273"/>
      <c r="C322" s="227"/>
      <c r="D322" s="227"/>
      <c r="E322" s="227"/>
      <c r="F322" s="227"/>
      <c r="G322" s="227"/>
      <c r="H322" s="227"/>
      <c r="I322" s="227"/>
      <c r="J322" s="227"/>
      <c r="K322" s="227"/>
      <c r="L322" s="227"/>
      <c r="M322" s="227"/>
      <c r="N322" s="274"/>
      <c r="O322" s="227"/>
      <c r="P322" s="227"/>
      <c r="Q322" s="227"/>
      <c r="R322" s="227"/>
      <c r="S322" s="227"/>
    </row>
    <row r="323" spans="1:19" ht="15">
      <c r="A323" s="227"/>
      <c r="B323" s="273"/>
      <c r="C323" s="227"/>
      <c r="D323" s="227"/>
      <c r="E323" s="227"/>
      <c r="F323" s="227"/>
      <c r="G323" s="227"/>
      <c r="H323" s="227"/>
      <c r="I323" s="227"/>
      <c r="J323" s="227"/>
      <c r="K323" s="227"/>
      <c r="L323" s="227"/>
      <c r="M323" s="227"/>
      <c r="N323" s="274"/>
      <c r="O323" s="227"/>
      <c r="P323" s="227"/>
      <c r="Q323" s="227"/>
      <c r="R323" s="227"/>
      <c r="S323" s="227"/>
    </row>
    <row r="324" spans="1:19" ht="15">
      <c r="A324" s="227"/>
      <c r="B324" s="273"/>
      <c r="C324" s="227"/>
      <c r="D324" s="227"/>
      <c r="E324" s="227"/>
      <c r="F324" s="227"/>
      <c r="G324" s="227"/>
      <c r="H324" s="227"/>
      <c r="I324" s="227"/>
      <c r="J324" s="227"/>
      <c r="K324" s="227"/>
      <c r="L324" s="227"/>
      <c r="M324" s="227"/>
      <c r="N324" s="274"/>
      <c r="O324" s="227"/>
      <c r="P324" s="227"/>
      <c r="Q324" s="227"/>
      <c r="R324" s="227"/>
      <c r="S324" s="227"/>
    </row>
    <row r="325" spans="1:19" ht="15">
      <c r="A325" s="227"/>
      <c r="B325" s="273"/>
      <c r="C325" s="227"/>
      <c r="D325" s="227"/>
      <c r="E325" s="227"/>
      <c r="F325" s="227"/>
      <c r="G325" s="227"/>
      <c r="H325" s="227"/>
      <c r="I325" s="227"/>
      <c r="J325" s="227"/>
      <c r="K325" s="227"/>
      <c r="L325" s="227"/>
      <c r="M325" s="227"/>
      <c r="N325" s="274"/>
      <c r="O325" s="227"/>
      <c r="P325" s="227"/>
      <c r="Q325" s="227"/>
      <c r="R325" s="227"/>
      <c r="S325" s="227"/>
    </row>
    <row r="326" spans="1:19" ht="15">
      <c r="A326" s="227"/>
      <c r="B326" s="273"/>
      <c r="C326" s="227"/>
      <c r="D326" s="227"/>
      <c r="E326" s="227"/>
      <c r="F326" s="227"/>
      <c r="G326" s="227"/>
      <c r="H326" s="227"/>
      <c r="I326" s="227"/>
      <c r="J326" s="227"/>
      <c r="K326" s="227"/>
      <c r="L326" s="227"/>
      <c r="M326" s="227"/>
      <c r="N326" s="274"/>
      <c r="O326" s="227"/>
      <c r="P326" s="227"/>
      <c r="Q326" s="227"/>
      <c r="R326" s="227"/>
      <c r="S326" s="227"/>
    </row>
    <row r="327" spans="1:19" ht="15">
      <c r="A327" s="227"/>
      <c r="B327" s="273"/>
      <c r="C327" s="227"/>
      <c r="D327" s="227"/>
      <c r="E327" s="227"/>
      <c r="F327" s="227"/>
      <c r="G327" s="227"/>
      <c r="H327" s="227"/>
      <c r="I327" s="227"/>
      <c r="J327" s="227"/>
      <c r="K327" s="227"/>
      <c r="L327" s="227"/>
      <c r="M327" s="227"/>
      <c r="N327" s="274"/>
      <c r="O327" s="227"/>
      <c r="P327" s="227"/>
      <c r="Q327" s="227"/>
      <c r="R327" s="227"/>
      <c r="S327" s="227"/>
    </row>
    <row r="328" spans="1:19" ht="15">
      <c r="A328" s="227"/>
      <c r="B328" s="273"/>
      <c r="C328" s="227"/>
      <c r="D328" s="227"/>
      <c r="E328" s="227"/>
      <c r="F328" s="227"/>
      <c r="G328" s="227"/>
      <c r="H328" s="227"/>
      <c r="I328" s="227"/>
      <c r="J328" s="227"/>
      <c r="K328" s="227"/>
      <c r="L328" s="227"/>
      <c r="M328" s="227"/>
      <c r="N328" s="274"/>
      <c r="O328" s="227"/>
      <c r="P328" s="227"/>
      <c r="Q328" s="227"/>
      <c r="R328" s="227"/>
      <c r="S328" s="227"/>
    </row>
    <row r="329" spans="1:19" ht="15">
      <c r="A329" s="227"/>
      <c r="B329" s="273"/>
      <c r="C329" s="227"/>
      <c r="D329" s="227"/>
      <c r="E329" s="227"/>
      <c r="F329" s="227"/>
      <c r="G329" s="227"/>
      <c r="H329" s="227"/>
      <c r="I329" s="227"/>
      <c r="J329" s="227"/>
      <c r="K329" s="227"/>
      <c r="L329" s="227"/>
      <c r="M329" s="227"/>
      <c r="N329" s="274"/>
      <c r="O329" s="227"/>
      <c r="P329" s="227"/>
      <c r="Q329" s="227"/>
      <c r="R329" s="227"/>
      <c r="S329" s="227"/>
    </row>
    <row r="330" spans="1:19" ht="15">
      <c r="A330" s="227"/>
      <c r="B330" s="273"/>
      <c r="C330" s="227"/>
      <c r="D330" s="227"/>
      <c r="E330" s="227"/>
      <c r="F330" s="227"/>
      <c r="G330" s="227"/>
      <c r="H330" s="227"/>
      <c r="I330" s="227"/>
      <c r="J330" s="227"/>
      <c r="K330" s="227"/>
      <c r="L330" s="227"/>
      <c r="M330" s="227"/>
      <c r="N330" s="274"/>
      <c r="O330" s="227"/>
      <c r="P330" s="227"/>
      <c r="Q330" s="227"/>
      <c r="R330" s="227"/>
      <c r="S330" s="227"/>
    </row>
    <row r="331" spans="1:19" ht="15">
      <c r="A331" s="227"/>
      <c r="B331" s="273"/>
      <c r="C331" s="227"/>
      <c r="D331" s="227"/>
      <c r="E331" s="227"/>
      <c r="F331" s="227"/>
      <c r="G331" s="227"/>
      <c r="H331" s="227"/>
      <c r="I331" s="227"/>
      <c r="J331" s="227"/>
      <c r="K331" s="227"/>
      <c r="L331" s="227"/>
      <c r="M331" s="227"/>
      <c r="N331" s="274"/>
      <c r="O331" s="227"/>
      <c r="P331" s="227"/>
      <c r="Q331" s="227"/>
      <c r="R331" s="227"/>
      <c r="S331" s="227"/>
    </row>
    <row r="332" spans="1:19" ht="15">
      <c r="A332" s="227"/>
      <c r="B332" s="273"/>
      <c r="C332" s="227"/>
      <c r="D332" s="227"/>
      <c r="E332" s="227"/>
      <c r="F332" s="227"/>
      <c r="G332" s="227"/>
      <c r="H332" s="227"/>
      <c r="I332" s="227"/>
      <c r="J332" s="227"/>
      <c r="K332" s="227"/>
      <c r="L332" s="227"/>
      <c r="M332" s="227"/>
      <c r="N332" s="274"/>
      <c r="O332" s="227"/>
      <c r="P332" s="227"/>
      <c r="Q332" s="227"/>
      <c r="R332" s="227"/>
      <c r="S332" s="227"/>
    </row>
    <row r="333" spans="1:19" ht="15">
      <c r="A333" s="227"/>
      <c r="B333" s="273"/>
      <c r="C333" s="227"/>
      <c r="D333" s="227"/>
      <c r="E333" s="227"/>
      <c r="F333" s="227"/>
      <c r="G333" s="227"/>
      <c r="H333" s="227"/>
      <c r="I333" s="227"/>
      <c r="J333" s="227"/>
      <c r="K333" s="227"/>
      <c r="L333" s="227"/>
      <c r="M333" s="227"/>
      <c r="N333" s="274"/>
      <c r="O333" s="227"/>
      <c r="P333" s="227"/>
      <c r="Q333" s="227"/>
      <c r="R333" s="227"/>
      <c r="S333" s="227"/>
    </row>
    <row r="334" spans="1:19" ht="15">
      <c r="A334" s="227"/>
      <c r="B334" s="273"/>
      <c r="C334" s="227"/>
      <c r="D334" s="227"/>
      <c r="E334" s="227"/>
      <c r="F334" s="227"/>
      <c r="G334" s="227"/>
      <c r="H334" s="227"/>
      <c r="I334" s="227"/>
      <c r="J334" s="227"/>
      <c r="K334" s="227"/>
      <c r="L334" s="227"/>
      <c r="M334" s="227"/>
      <c r="N334" s="274"/>
      <c r="O334" s="227"/>
      <c r="P334" s="227"/>
      <c r="Q334" s="227"/>
      <c r="R334" s="227"/>
      <c r="S334" s="227"/>
    </row>
    <row r="335" spans="1:19" ht="15">
      <c r="A335" s="227"/>
      <c r="B335" s="273"/>
      <c r="C335" s="227"/>
      <c r="D335" s="227"/>
      <c r="E335" s="227"/>
      <c r="F335" s="227"/>
      <c r="G335" s="227"/>
      <c r="H335" s="227"/>
      <c r="I335" s="227"/>
      <c r="J335" s="227"/>
      <c r="K335" s="227"/>
      <c r="L335" s="227"/>
      <c r="M335" s="227"/>
      <c r="N335" s="274"/>
      <c r="O335" s="227"/>
      <c r="P335" s="227"/>
      <c r="Q335" s="227"/>
      <c r="R335" s="227"/>
      <c r="S335" s="227"/>
    </row>
    <row r="336" spans="1:19" ht="15">
      <c r="A336" s="227"/>
      <c r="B336" s="273"/>
      <c r="C336" s="227"/>
      <c r="D336" s="227"/>
      <c r="E336" s="227"/>
      <c r="F336" s="227"/>
      <c r="G336" s="227"/>
      <c r="H336" s="227"/>
      <c r="I336" s="227"/>
      <c r="J336" s="227"/>
      <c r="K336" s="227"/>
      <c r="L336" s="227"/>
      <c r="M336" s="227"/>
      <c r="N336" s="274"/>
      <c r="O336" s="227"/>
      <c r="P336" s="227"/>
      <c r="Q336" s="227"/>
      <c r="R336" s="227"/>
      <c r="S336" s="227"/>
    </row>
    <row r="337" spans="1:19" ht="15">
      <c r="A337" s="227"/>
      <c r="B337" s="273"/>
      <c r="C337" s="227"/>
      <c r="D337" s="227"/>
      <c r="E337" s="227"/>
      <c r="F337" s="227"/>
      <c r="G337" s="227"/>
      <c r="H337" s="227"/>
      <c r="I337" s="227"/>
      <c r="J337" s="227"/>
      <c r="K337" s="227"/>
      <c r="L337" s="227"/>
      <c r="M337" s="227"/>
      <c r="N337" s="274"/>
      <c r="O337" s="227"/>
      <c r="P337" s="227"/>
      <c r="Q337" s="227"/>
      <c r="R337" s="227"/>
      <c r="S337" s="227"/>
    </row>
    <row r="338" spans="1:19" ht="15">
      <c r="A338" s="227"/>
      <c r="B338" s="273"/>
      <c r="C338" s="227"/>
      <c r="D338" s="227"/>
      <c r="E338" s="227"/>
      <c r="F338" s="227"/>
      <c r="G338" s="227"/>
      <c r="H338" s="227"/>
      <c r="I338" s="227"/>
      <c r="J338" s="227"/>
      <c r="K338" s="227"/>
      <c r="L338" s="227"/>
      <c r="M338" s="227"/>
      <c r="N338" s="274"/>
      <c r="O338" s="227"/>
      <c r="P338" s="227"/>
      <c r="Q338" s="227"/>
      <c r="R338" s="227"/>
      <c r="S338" s="227"/>
    </row>
    <row r="339" spans="1:19" ht="15">
      <c r="A339" s="227"/>
      <c r="B339" s="273"/>
      <c r="C339" s="227"/>
      <c r="D339" s="227"/>
      <c r="E339" s="227"/>
      <c r="F339" s="227"/>
      <c r="G339" s="227"/>
      <c r="H339" s="227"/>
      <c r="I339" s="227"/>
      <c r="J339" s="227"/>
      <c r="K339" s="227"/>
      <c r="L339" s="227"/>
      <c r="M339" s="227"/>
      <c r="N339" s="274"/>
      <c r="O339" s="227"/>
      <c r="P339" s="227"/>
      <c r="Q339" s="227"/>
      <c r="R339" s="227"/>
      <c r="S339" s="227"/>
    </row>
    <row r="340" spans="1:19" ht="15">
      <c r="A340" s="227"/>
      <c r="B340" s="273"/>
      <c r="C340" s="227"/>
      <c r="D340" s="227"/>
      <c r="E340" s="227"/>
      <c r="F340" s="227"/>
      <c r="G340" s="227"/>
      <c r="H340" s="227"/>
      <c r="I340" s="227"/>
      <c r="J340" s="227"/>
      <c r="K340" s="227"/>
      <c r="L340" s="227"/>
      <c r="M340" s="227"/>
      <c r="N340" s="274"/>
      <c r="O340" s="227"/>
      <c r="P340" s="227"/>
      <c r="Q340" s="227"/>
      <c r="R340" s="227"/>
      <c r="S340" s="227"/>
    </row>
    <row r="341" spans="1:19" ht="15">
      <c r="A341" s="227"/>
      <c r="B341" s="273"/>
      <c r="C341" s="227"/>
      <c r="D341" s="227"/>
      <c r="E341" s="227"/>
      <c r="F341" s="227"/>
      <c r="G341" s="227"/>
      <c r="H341" s="227"/>
      <c r="I341" s="227"/>
      <c r="J341" s="227"/>
      <c r="K341" s="227"/>
      <c r="L341" s="227"/>
      <c r="M341" s="227"/>
      <c r="N341" s="274"/>
      <c r="O341" s="227"/>
      <c r="P341" s="227"/>
      <c r="Q341" s="227"/>
      <c r="R341" s="227"/>
      <c r="S341" s="227"/>
    </row>
    <row r="342" spans="1:19" ht="15">
      <c r="A342" s="227"/>
      <c r="B342" s="273"/>
      <c r="C342" s="227"/>
      <c r="D342" s="227"/>
      <c r="E342" s="227"/>
      <c r="F342" s="227"/>
      <c r="G342" s="227"/>
      <c r="H342" s="227"/>
      <c r="I342" s="227"/>
      <c r="J342" s="227"/>
      <c r="K342" s="227"/>
      <c r="L342" s="227"/>
      <c r="M342" s="227"/>
      <c r="N342" s="274"/>
      <c r="O342" s="227"/>
      <c r="P342" s="227"/>
      <c r="Q342" s="227"/>
      <c r="R342" s="227"/>
      <c r="S342" s="227"/>
    </row>
    <row r="343" spans="1:19" ht="15">
      <c r="A343" s="227"/>
      <c r="B343" s="273"/>
      <c r="C343" s="227"/>
      <c r="D343" s="227"/>
      <c r="E343" s="227"/>
      <c r="F343" s="227"/>
      <c r="G343" s="227"/>
      <c r="H343" s="227"/>
      <c r="I343" s="227"/>
      <c r="J343" s="227"/>
      <c r="K343" s="227"/>
      <c r="L343" s="227"/>
      <c r="M343" s="227"/>
      <c r="N343" s="274"/>
      <c r="O343" s="227"/>
      <c r="P343" s="227"/>
      <c r="Q343" s="227"/>
      <c r="R343" s="227"/>
      <c r="S343" s="227"/>
    </row>
    <row r="344" spans="1:19" ht="15">
      <c r="A344" s="227"/>
      <c r="B344" s="273"/>
      <c r="C344" s="227"/>
      <c r="D344" s="227"/>
      <c r="E344" s="227"/>
      <c r="F344" s="227"/>
      <c r="G344" s="227"/>
      <c r="H344" s="227"/>
      <c r="I344" s="227"/>
      <c r="J344" s="227"/>
      <c r="K344" s="227"/>
      <c r="L344" s="227"/>
      <c r="M344" s="227"/>
      <c r="N344" s="274"/>
      <c r="O344" s="227"/>
      <c r="P344" s="227"/>
      <c r="Q344" s="227"/>
      <c r="R344" s="227"/>
      <c r="S344" s="227"/>
    </row>
    <row r="345" spans="1:19" ht="15">
      <c r="A345" s="227"/>
      <c r="B345" s="273"/>
      <c r="C345" s="227"/>
      <c r="D345" s="227"/>
      <c r="E345" s="227"/>
      <c r="F345" s="227"/>
      <c r="G345" s="227"/>
      <c r="H345" s="227"/>
      <c r="I345" s="227"/>
      <c r="J345" s="227"/>
      <c r="K345" s="227"/>
      <c r="L345" s="227"/>
      <c r="M345" s="227"/>
      <c r="N345" s="274"/>
      <c r="O345" s="227"/>
      <c r="P345" s="227"/>
      <c r="Q345" s="227"/>
      <c r="R345" s="227"/>
      <c r="S345" s="227"/>
    </row>
    <row r="346" spans="1:19" ht="15">
      <c r="A346" s="227"/>
      <c r="B346" s="273"/>
      <c r="C346" s="227"/>
      <c r="D346" s="227"/>
      <c r="E346" s="227"/>
      <c r="F346" s="227"/>
      <c r="G346" s="227"/>
      <c r="H346" s="227"/>
      <c r="I346" s="227"/>
      <c r="J346" s="227"/>
      <c r="K346" s="227"/>
      <c r="L346" s="227"/>
      <c r="M346" s="227"/>
      <c r="N346" s="274"/>
      <c r="O346" s="227"/>
      <c r="P346" s="227"/>
      <c r="Q346" s="227"/>
      <c r="R346" s="227"/>
      <c r="S346" s="227"/>
    </row>
    <row r="347" spans="1:19" ht="15">
      <c r="A347" s="227"/>
      <c r="B347" s="273"/>
      <c r="C347" s="227"/>
      <c r="D347" s="227"/>
      <c r="E347" s="227"/>
      <c r="F347" s="227"/>
      <c r="G347" s="227"/>
      <c r="H347" s="227"/>
      <c r="I347" s="227"/>
      <c r="J347" s="227"/>
      <c r="K347" s="227"/>
      <c r="L347" s="227"/>
      <c r="M347" s="227"/>
      <c r="N347" s="274"/>
      <c r="O347" s="227"/>
      <c r="P347" s="227"/>
      <c r="Q347" s="227"/>
      <c r="R347" s="227"/>
      <c r="S347" s="227"/>
    </row>
    <row r="348" spans="1:19" ht="15">
      <c r="A348" s="227"/>
      <c r="B348" s="273"/>
      <c r="C348" s="227"/>
      <c r="D348" s="227"/>
      <c r="E348" s="227"/>
      <c r="F348" s="227"/>
      <c r="G348" s="227"/>
      <c r="H348" s="227"/>
      <c r="I348" s="227"/>
      <c r="J348" s="227"/>
      <c r="K348" s="227"/>
      <c r="L348" s="227"/>
      <c r="M348" s="227"/>
      <c r="N348" s="274"/>
      <c r="O348" s="227"/>
      <c r="P348" s="227"/>
      <c r="Q348" s="227"/>
      <c r="R348" s="227"/>
      <c r="S348" s="227"/>
    </row>
    <row r="349" spans="1:19" ht="15">
      <c r="A349" s="227"/>
      <c r="B349" s="273"/>
      <c r="C349" s="227"/>
      <c r="D349" s="227"/>
      <c r="E349" s="227"/>
      <c r="F349" s="227"/>
      <c r="G349" s="227"/>
      <c r="H349" s="227"/>
      <c r="I349" s="227"/>
      <c r="J349" s="227"/>
      <c r="K349" s="227"/>
      <c r="L349" s="227"/>
      <c r="M349" s="227"/>
      <c r="N349" s="274"/>
      <c r="O349" s="227"/>
      <c r="P349" s="227"/>
      <c r="Q349" s="227"/>
      <c r="R349" s="227"/>
      <c r="S349" s="227"/>
    </row>
    <row r="350" spans="1:19" ht="15">
      <c r="A350" s="227"/>
      <c r="B350" s="273"/>
      <c r="C350" s="227"/>
      <c r="D350" s="227"/>
      <c r="E350" s="227"/>
      <c r="F350" s="227"/>
      <c r="G350" s="227"/>
      <c r="H350" s="227"/>
      <c r="I350" s="227"/>
      <c r="J350" s="227"/>
      <c r="K350" s="227"/>
      <c r="L350" s="227"/>
      <c r="M350" s="227"/>
      <c r="N350" s="274"/>
      <c r="O350" s="227"/>
      <c r="P350" s="227"/>
      <c r="Q350" s="227"/>
      <c r="R350" s="227"/>
      <c r="S350" s="227"/>
    </row>
    <row r="351" spans="1:19" ht="15">
      <c r="A351" s="227"/>
      <c r="B351" s="273"/>
      <c r="C351" s="227"/>
      <c r="D351" s="227"/>
      <c r="E351" s="227"/>
      <c r="F351" s="227"/>
      <c r="G351" s="227"/>
      <c r="H351" s="227"/>
      <c r="I351" s="227"/>
      <c r="J351" s="227"/>
      <c r="K351" s="227"/>
      <c r="L351" s="227"/>
      <c r="M351" s="227"/>
      <c r="N351" s="274"/>
      <c r="O351" s="227"/>
      <c r="P351" s="227"/>
      <c r="Q351" s="227"/>
      <c r="R351" s="227"/>
      <c r="S351" s="227"/>
    </row>
    <row r="352" spans="1:19" ht="15">
      <c r="A352" s="227"/>
      <c r="B352" s="273"/>
      <c r="C352" s="227"/>
      <c r="D352" s="227"/>
      <c r="E352" s="227"/>
      <c r="F352" s="227"/>
      <c r="G352" s="227"/>
      <c r="H352" s="227"/>
      <c r="I352" s="227"/>
      <c r="J352" s="227"/>
      <c r="K352" s="227"/>
      <c r="L352" s="227"/>
      <c r="M352" s="227"/>
      <c r="N352" s="274"/>
      <c r="O352" s="227"/>
      <c r="P352" s="227"/>
      <c r="Q352" s="227"/>
      <c r="R352" s="227"/>
      <c r="S352" s="227"/>
    </row>
    <row r="353" spans="1:19" ht="15">
      <c r="A353" s="227"/>
      <c r="B353" s="273"/>
      <c r="C353" s="227"/>
      <c r="D353" s="227"/>
      <c r="E353" s="227"/>
      <c r="F353" s="227"/>
      <c r="G353" s="227"/>
      <c r="H353" s="227"/>
      <c r="I353" s="227"/>
      <c r="J353" s="227"/>
      <c r="K353" s="227"/>
      <c r="L353" s="227"/>
      <c r="M353" s="227"/>
      <c r="N353" s="274"/>
      <c r="O353" s="227"/>
      <c r="P353" s="227"/>
      <c r="Q353" s="227"/>
      <c r="R353" s="227"/>
      <c r="S353" s="227"/>
    </row>
    <row r="354" spans="1:19" ht="15">
      <c r="A354" s="227"/>
      <c r="B354" s="273"/>
      <c r="C354" s="227"/>
      <c r="D354" s="227"/>
      <c r="E354" s="227"/>
      <c r="F354" s="227"/>
      <c r="G354" s="227"/>
      <c r="H354" s="227"/>
      <c r="I354" s="227"/>
      <c r="J354" s="227"/>
      <c r="K354" s="227"/>
      <c r="L354" s="227"/>
      <c r="M354" s="227"/>
      <c r="N354" s="274"/>
      <c r="O354" s="227"/>
      <c r="P354" s="227"/>
      <c r="Q354" s="227"/>
      <c r="R354" s="227"/>
      <c r="S354" s="227"/>
    </row>
    <row r="355" spans="1:19" ht="15">
      <c r="A355" s="227"/>
      <c r="B355" s="273"/>
      <c r="C355" s="227"/>
      <c r="D355" s="227"/>
      <c r="E355" s="227"/>
      <c r="F355" s="227"/>
      <c r="G355" s="227"/>
      <c r="H355" s="227"/>
      <c r="I355" s="227"/>
      <c r="J355" s="227"/>
      <c r="K355" s="227"/>
      <c r="L355" s="227"/>
      <c r="M355" s="227"/>
      <c r="N355" s="274"/>
      <c r="O355" s="227"/>
      <c r="P355" s="227"/>
      <c r="Q355" s="227"/>
      <c r="R355" s="227"/>
      <c r="S355" s="227"/>
    </row>
    <row r="356" spans="1:19" ht="15">
      <c r="A356" s="227"/>
      <c r="B356" s="273"/>
      <c r="C356" s="227"/>
      <c r="D356" s="227"/>
      <c r="E356" s="227"/>
      <c r="F356" s="227"/>
      <c r="G356" s="227"/>
      <c r="H356" s="227"/>
      <c r="I356" s="227"/>
      <c r="J356" s="227"/>
      <c r="K356" s="227"/>
      <c r="L356" s="227"/>
      <c r="M356" s="227"/>
      <c r="N356" s="274"/>
      <c r="O356" s="227"/>
      <c r="P356" s="227"/>
      <c r="Q356" s="227"/>
      <c r="R356" s="227"/>
      <c r="S356" s="227"/>
    </row>
    <row r="357" spans="1:19" ht="15">
      <c r="A357" s="227"/>
      <c r="B357" s="273"/>
      <c r="C357" s="227"/>
      <c r="D357" s="227"/>
      <c r="E357" s="227"/>
      <c r="F357" s="227"/>
      <c r="G357" s="227"/>
      <c r="H357" s="227"/>
      <c r="I357" s="227"/>
      <c r="J357" s="227"/>
      <c r="K357" s="227"/>
      <c r="L357" s="227"/>
      <c r="M357" s="227"/>
      <c r="N357" s="274"/>
      <c r="O357" s="227"/>
      <c r="P357" s="227"/>
      <c r="Q357" s="227"/>
      <c r="R357" s="227"/>
      <c r="S357" s="227"/>
    </row>
    <row r="358" spans="1:19" ht="15">
      <c r="A358" s="227"/>
      <c r="B358" s="273"/>
      <c r="C358" s="227"/>
      <c r="D358" s="227"/>
      <c r="E358" s="227"/>
      <c r="F358" s="227"/>
      <c r="G358" s="227"/>
      <c r="H358" s="227"/>
      <c r="I358" s="227"/>
      <c r="J358" s="227"/>
      <c r="K358" s="227"/>
      <c r="L358" s="227"/>
      <c r="M358" s="227"/>
      <c r="N358" s="274"/>
      <c r="O358" s="227"/>
      <c r="P358" s="227"/>
      <c r="Q358" s="227"/>
      <c r="R358" s="227"/>
      <c r="S358" s="227"/>
    </row>
    <row r="359" spans="1:19" ht="15">
      <c r="A359" s="227"/>
      <c r="B359" s="273"/>
      <c r="C359" s="227"/>
      <c r="D359" s="227"/>
      <c r="E359" s="227"/>
      <c r="F359" s="227"/>
      <c r="G359" s="227"/>
      <c r="H359" s="227"/>
      <c r="I359" s="227"/>
      <c r="J359" s="227"/>
      <c r="K359" s="227"/>
      <c r="L359" s="227"/>
      <c r="M359" s="227"/>
      <c r="N359" s="274"/>
      <c r="O359" s="227"/>
      <c r="P359" s="227"/>
      <c r="Q359" s="227"/>
      <c r="R359" s="227"/>
      <c r="S359" s="227"/>
    </row>
    <row r="360" spans="1:19" ht="15">
      <c r="A360" s="227"/>
      <c r="B360" s="273"/>
      <c r="C360" s="227"/>
      <c r="D360" s="227"/>
      <c r="E360" s="227"/>
      <c r="F360" s="227"/>
      <c r="G360" s="227"/>
      <c r="H360" s="227"/>
      <c r="I360" s="227"/>
      <c r="J360" s="227"/>
      <c r="K360" s="227"/>
      <c r="L360" s="227"/>
      <c r="M360" s="227"/>
      <c r="N360" s="274"/>
      <c r="O360" s="227"/>
      <c r="P360" s="227"/>
      <c r="Q360" s="227"/>
      <c r="R360" s="227"/>
      <c r="S360" s="227"/>
    </row>
    <row r="361" spans="1:19" ht="15">
      <c r="A361" s="227"/>
      <c r="B361" s="273"/>
      <c r="C361" s="227"/>
      <c r="D361" s="227"/>
      <c r="E361" s="227"/>
      <c r="F361" s="227"/>
      <c r="G361" s="227"/>
      <c r="H361" s="227"/>
      <c r="I361" s="227"/>
      <c r="J361" s="227"/>
      <c r="K361" s="227"/>
      <c r="L361" s="227"/>
      <c r="M361" s="227"/>
      <c r="N361" s="274"/>
      <c r="O361" s="227"/>
      <c r="P361" s="227"/>
      <c r="Q361" s="227"/>
      <c r="R361" s="227"/>
      <c r="S361" s="227"/>
    </row>
    <row r="362" spans="1:19" ht="15">
      <c r="A362" s="227"/>
      <c r="B362" s="273"/>
      <c r="C362" s="227"/>
      <c r="D362" s="227"/>
      <c r="E362" s="227"/>
      <c r="F362" s="227"/>
      <c r="G362" s="227"/>
      <c r="H362" s="227"/>
      <c r="I362" s="227"/>
      <c r="J362" s="227"/>
      <c r="K362" s="227"/>
      <c r="L362" s="227"/>
      <c r="M362" s="227"/>
      <c r="N362" s="274"/>
      <c r="O362" s="227"/>
      <c r="P362" s="227"/>
      <c r="Q362" s="227"/>
      <c r="R362" s="227"/>
      <c r="S362" s="227"/>
    </row>
    <row r="363" spans="1:19" ht="15">
      <c r="A363" s="227"/>
      <c r="B363" s="273"/>
      <c r="C363" s="227"/>
      <c r="D363" s="227"/>
      <c r="E363" s="227"/>
      <c r="F363" s="227"/>
      <c r="G363" s="227"/>
      <c r="H363" s="227"/>
      <c r="I363" s="227"/>
      <c r="J363" s="227"/>
      <c r="K363" s="227"/>
      <c r="L363" s="227"/>
      <c r="M363" s="227"/>
      <c r="N363" s="274"/>
      <c r="O363" s="227"/>
      <c r="P363" s="227"/>
      <c r="Q363" s="227"/>
      <c r="R363" s="227"/>
      <c r="S363" s="227"/>
    </row>
    <row r="364" spans="1:19" ht="15">
      <c r="A364" s="227"/>
      <c r="B364" s="273"/>
      <c r="C364" s="227"/>
      <c r="D364" s="227"/>
      <c r="E364" s="227"/>
      <c r="F364" s="227"/>
      <c r="G364" s="227"/>
      <c r="H364" s="227"/>
      <c r="I364" s="227"/>
      <c r="J364" s="227"/>
      <c r="K364" s="227"/>
      <c r="L364" s="227"/>
      <c r="M364" s="227"/>
      <c r="N364" s="274"/>
      <c r="O364" s="227"/>
      <c r="P364" s="227"/>
      <c r="Q364" s="227"/>
      <c r="R364" s="227"/>
      <c r="S364" s="227"/>
    </row>
    <row r="365" spans="1:19" ht="15">
      <c r="A365" s="227"/>
      <c r="B365" s="273"/>
      <c r="C365" s="227"/>
      <c r="D365" s="227"/>
      <c r="E365" s="227"/>
      <c r="F365" s="227"/>
      <c r="G365" s="227"/>
      <c r="H365" s="227"/>
      <c r="I365" s="227"/>
      <c r="J365" s="227"/>
      <c r="K365" s="227"/>
      <c r="L365" s="227"/>
      <c r="M365" s="227"/>
      <c r="N365" s="274"/>
      <c r="O365" s="227"/>
      <c r="P365" s="227"/>
      <c r="Q365" s="227"/>
      <c r="R365" s="227"/>
      <c r="S365" s="227"/>
    </row>
    <row r="366" spans="1:19" ht="15">
      <c r="A366" s="227"/>
      <c r="B366" s="273"/>
      <c r="C366" s="227"/>
      <c r="D366" s="227"/>
      <c r="E366" s="227"/>
      <c r="F366" s="227"/>
      <c r="G366" s="227"/>
      <c r="H366" s="227"/>
      <c r="I366" s="227"/>
      <c r="J366" s="227"/>
      <c r="K366" s="227"/>
      <c r="L366" s="227"/>
      <c r="M366" s="227"/>
      <c r="N366" s="274"/>
      <c r="O366" s="227"/>
      <c r="P366" s="227"/>
      <c r="Q366" s="227"/>
      <c r="R366" s="227"/>
      <c r="S366" s="227"/>
    </row>
    <row r="367" spans="1:19" ht="15">
      <c r="A367" s="227"/>
      <c r="B367" s="273"/>
      <c r="C367" s="227"/>
      <c r="D367" s="227"/>
      <c r="E367" s="227"/>
      <c r="F367" s="227"/>
      <c r="G367" s="227"/>
      <c r="H367" s="227"/>
      <c r="I367" s="227"/>
      <c r="J367" s="227"/>
      <c r="K367" s="227"/>
      <c r="L367" s="227"/>
      <c r="M367" s="227"/>
      <c r="N367" s="274"/>
      <c r="O367" s="227"/>
      <c r="P367" s="227"/>
      <c r="Q367" s="227"/>
      <c r="R367" s="227"/>
      <c r="S367" s="227"/>
    </row>
    <row r="368" spans="1:19" ht="15">
      <c r="A368" s="227"/>
      <c r="B368" s="273"/>
      <c r="C368" s="227"/>
      <c r="D368" s="227"/>
      <c r="E368" s="227"/>
      <c r="F368" s="227"/>
      <c r="G368" s="227"/>
      <c r="H368" s="227"/>
      <c r="I368" s="227"/>
      <c r="J368" s="227"/>
      <c r="K368" s="227"/>
      <c r="L368" s="227"/>
      <c r="M368" s="227"/>
      <c r="N368" s="274"/>
      <c r="O368" s="227"/>
      <c r="P368" s="227"/>
      <c r="Q368" s="227"/>
      <c r="R368" s="227"/>
      <c r="S368" s="227"/>
    </row>
    <row r="369" spans="1:19" ht="15">
      <c r="A369" s="227"/>
      <c r="B369" s="273"/>
      <c r="C369" s="227"/>
      <c r="D369" s="227"/>
      <c r="E369" s="227"/>
      <c r="F369" s="227"/>
      <c r="G369" s="227"/>
      <c r="H369" s="227"/>
      <c r="I369" s="227"/>
      <c r="J369" s="227"/>
      <c r="K369" s="227"/>
      <c r="L369" s="227"/>
      <c r="M369" s="227"/>
      <c r="N369" s="274"/>
      <c r="O369" s="227"/>
      <c r="P369" s="227"/>
      <c r="Q369" s="227"/>
      <c r="R369" s="227"/>
      <c r="S369" s="227"/>
    </row>
    <row r="370" spans="1:19" ht="15">
      <c r="A370" s="227"/>
      <c r="B370" s="273"/>
      <c r="C370" s="227"/>
      <c r="D370" s="227"/>
      <c r="E370" s="227"/>
      <c r="F370" s="227"/>
      <c r="G370" s="227"/>
      <c r="H370" s="227"/>
      <c r="I370" s="227"/>
      <c r="J370" s="227"/>
      <c r="K370" s="227"/>
      <c r="L370" s="227"/>
      <c r="M370" s="227"/>
      <c r="N370" s="274"/>
      <c r="O370" s="227"/>
      <c r="P370" s="227"/>
      <c r="Q370" s="227"/>
      <c r="R370" s="227"/>
      <c r="S370" s="227"/>
    </row>
    <row r="371" spans="1:19" ht="15">
      <c r="A371" s="227"/>
      <c r="B371" s="273"/>
      <c r="C371" s="227"/>
      <c r="D371" s="227"/>
      <c r="E371" s="227"/>
      <c r="F371" s="227"/>
      <c r="G371" s="227"/>
      <c r="H371" s="227"/>
      <c r="I371" s="227"/>
      <c r="J371" s="227"/>
      <c r="K371" s="227"/>
      <c r="L371" s="227"/>
      <c r="M371" s="227"/>
      <c r="N371" s="274"/>
      <c r="O371" s="227"/>
      <c r="P371" s="227"/>
      <c r="Q371" s="227"/>
      <c r="R371" s="227"/>
      <c r="S371" s="227"/>
    </row>
    <row r="372" spans="1:19" ht="15">
      <c r="A372" s="227"/>
      <c r="B372" s="273"/>
      <c r="C372" s="227"/>
      <c r="D372" s="227"/>
      <c r="E372" s="227"/>
      <c r="F372" s="227"/>
      <c r="G372" s="227"/>
      <c r="H372" s="227"/>
      <c r="I372" s="227"/>
      <c r="J372" s="227"/>
      <c r="K372" s="227"/>
      <c r="L372" s="227"/>
      <c r="M372" s="227"/>
      <c r="N372" s="274"/>
      <c r="O372" s="227"/>
      <c r="P372" s="227"/>
      <c r="Q372" s="227"/>
      <c r="R372" s="227"/>
      <c r="S372" s="227"/>
    </row>
    <row r="373" spans="1:19" ht="15">
      <c r="A373" s="227"/>
      <c r="B373" s="273"/>
      <c r="C373" s="227"/>
      <c r="D373" s="227"/>
      <c r="E373" s="227"/>
      <c r="F373" s="227"/>
      <c r="G373" s="227"/>
      <c r="H373" s="227"/>
      <c r="I373" s="227"/>
      <c r="J373" s="227"/>
      <c r="K373" s="227"/>
      <c r="L373" s="227"/>
      <c r="M373" s="227"/>
      <c r="N373" s="274"/>
      <c r="O373" s="227"/>
      <c r="P373" s="227"/>
      <c r="Q373" s="227"/>
      <c r="R373" s="227"/>
      <c r="S373" s="227"/>
    </row>
    <row r="374" spans="1:19" ht="15">
      <c r="A374" s="227"/>
      <c r="B374" s="273"/>
      <c r="C374" s="227"/>
      <c r="D374" s="227"/>
      <c r="E374" s="227"/>
      <c r="F374" s="227"/>
      <c r="G374" s="227"/>
      <c r="H374" s="227"/>
      <c r="I374" s="227"/>
      <c r="J374" s="227"/>
      <c r="K374" s="227"/>
      <c r="L374" s="227"/>
      <c r="M374" s="227"/>
      <c r="N374" s="274"/>
      <c r="O374" s="227"/>
      <c r="P374" s="227"/>
      <c r="Q374" s="227"/>
      <c r="R374" s="227"/>
      <c r="S374" s="227"/>
    </row>
    <row r="375" spans="1:19" ht="15">
      <c r="A375" s="227"/>
      <c r="B375" s="273"/>
      <c r="C375" s="227"/>
      <c r="D375" s="227"/>
      <c r="E375" s="227"/>
      <c r="F375" s="227"/>
      <c r="G375" s="227"/>
      <c r="H375" s="227"/>
      <c r="I375" s="227"/>
      <c r="J375" s="227"/>
      <c r="K375" s="227"/>
      <c r="L375" s="227"/>
      <c r="M375" s="227"/>
      <c r="N375" s="274"/>
      <c r="O375" s="227"/>
      <c r="P375" s="227"/>
      <c r="Q375" s="227"/>
      <c r="R375" s="227"/>
      <c r="S375" s="227"/>
    </row>
    <row r="376" spans="1:19" ht="15">
      <c r="A376" s="227"/>
      <c r="B376" s="273"/>
      <c r="C376" s="227"/>
      <c r="D376" s="227"/>
      <c r="E376" s="227"/>
      <c r="F376" s="227"/>
      <c r="G376" s="227"/>
      <c r="H376" s="227"/>
      <c r="I376" s="227"/>
      <c r="J376" s="227"/>
      <c r="K376" s="227"/>
      <c r="L376" s="227"/>
      <c r="M376" s="227"/>
      <c r="N376" s="274"/>
      <c r="O376" s="227"/>
      <c r="P376" s="227"/>
      <c r="Q376" s="227"/>
      <c r="R376" s="227"/>
      <c r="S376" s="227"/>
    </row>
    <row r="377" spans="1:19" ht="15">
      <c r="A377" s="227"/>
      <c r="B377" s="273"/>
      <c r="C377" s="227"/>
      <c r="D377" s="227"/>
      <c r="E377" s="227"/>
      <c r="F377" s="227"/>
      <c r="G377" s="227"/>
      <c r="H377" s="227"/>
      <c r="I377" s="227"/>
      <c r="J377" s="227"/>
      <c r="K377" s="227"/>
      <c r="L377" s="227"/>
      <c r="M377" s="227"/>
      <c r="N377" s="274"/>
      <c r="O377" s="227"/>
      <c r="P377" s="227"/>
      <c r="Q377" s="227"/>
      <c r="R377" s="227"/>
      <c r="S377" s="227"/>
    </row>
    <row r="378" spans="1:19" ht="15">
      <c r="A378" s="227"/>
      <c r="B378" s="273"/>
      <c r="C378" s="227"/>
      <c r="D378" s="227"/>
      <c r="E378" s="227"/>
      <c r="F378" s="227"/>
      <c r="G378" s="227"/>
      <c r="H378" s="227"/>
      <c r="I378" s="227"/>
      <c r="J378" s="227"/>
      <c r="K378" s="227"/>
      <c r="L378" s="227"/>
      <c r="M378" s="227"/>
      <c r="N378" s="274"/>
      <c r="O378" s="227"/>
      <c r="P378" s="227"/>
      <c r="Q378" s="227"/>
      <c r="R378" s="227"/>
      <c r="S378" s="227"/>
    </row>
    <row r="379" spans="1:19" ht="15">
      <c r="A379" s="227"/>
      <c r="B379" s="273"/>
      <c r="C379" s="227"/>
      <c r="D379" s="227"/>
      <c r="E379" s="227"/>
      <c r="F379" s="227"/>
      <c r="G379" s="227"/>
      <c r="H379" s="227"/>
      <c r="I379" s="227"/>
      <c r="J379" s="227"/>
      <c r="K379" s="227"/>
      <c r="L379" s="227"/>
      <c r="M379" s="227"/>
      <c r="N379" s="274"/>
      <c r="O379" s="227"/>
      <c r="P379" s="227"/>
      <c r="Q379" s="227"/>
      <c r="R379" s="227"/>
      <c r="S379" s="227"/>
    </row>
    <row r="380" spans="1:19" ht="15">
      <c r="A380" s="227"/>
      <c r="B380" s="273"/>
      <c r="C380" s="227"/>
      <c r="D380" s="227"/>
      <c r="E380" s="227"/>
      <c r="F380" s="227"/>
      <c r="G380" s="227"/>
      <c r="H380" s="227"/>
      <c r="I380" s="227"/>
      <c r="J380" s="227"/>
      <c r="K380" s="227"/>
      <c r="L380" s="227"/>
      <c r="M380" s="227"/>
      <c r="N380" s="274"/>
      <c r="O380" s="227"/>
      <c r="P380" s="227"/>
      <c r="Q380" s="227"/>
      <c r="R380" s="227"/>
      <c r="S380" s="227"/>
    </row>
    <row r="381" spans="1:19" ht="15">
      <c r="A381" s="227"/>
      <c r="B381" s="273"/>
      <c r="C381" s="227"/>
      <c r="D381" s="227"/>
      <c r="E381" s="227"/>
      <c r="F381" s="227"/>
      <c r="G381" s="227"/>
      <c r="H381" s="227"/>
      <c r="I381" s="227"/>
      <c r="J381" s="227"/>
      <c r="K381" s="227"/>
      <c r="L381" s="227"/>
      <c r="M381" s="227"/>
      <c r="N381" s="274"/>
      <c r="O381" s="227"/>
      <c r="P381" s="227"/>
      <c r="Q381" s="227"/>
      <c r="R381" s="227"/>
      <c r="S381" s="227"/>
    </row>
    <row r="382" spans="1:19" ht="15">
      <c r="A382" s="227"/>
      <c r="B382" s="273"/>
      <c r="C382" s="227"/>
      <c r="D382" s="227"/>
      <c r="E382" s="227"/>
      <c r="F382" s="227"/>
      <c r="G382" s="227"/>
      <c r="H382" s="227"/>
      <c r="I382" s="227"/>
      <c r="J382" s="227"/>
      <c r="K382" s="227"/>
      <c r="L382" s="227"/>
      <c r="M382" s="227"/>
      <c r="N382" s="274"/>
      <c r="O382" s="227"/>
      <c r="P382" s="227"/>
      <c r="Q382" s="227"/>
      <c r="R382" s="227"/>
      <c r="S382" s="227"/>
    </row>
    <row r="383" spans="1:19" ht="15">
      <c r="A383" s="227"/>
      <c r="B383" s="273"/>
      <c r="C383" s="227"/>
      <c r="D383" s="227"/>
      <c r="E383" s="227"/>
      <c r="F383" s="227"/>
      <c r="G383" s="227"/>
      <c r="H383" s="227"/>
      <c r="I383" s="227"/>
      <c r="J383" s="227"/>
      <c r="K383" s="227"/>
      <c r="L383" s="227"/>
      <c r="M383" s="227"/>
      <c r="N383" s="274"/>
      <c r="O383" s="227"/>
      <c r="P383" s="227"/>
      <c r="Q383" s="227"/>
      <c r="R383" s="227"/>
      <c r="S383" s="227"/>
    </row>
    <row r="384" spans="1:19" ht="15">
      <c r="A384" s="227"/>
      <c r="B384" s="273"/>
      <c r="C384" s="227"/>
      <c r="D384" s="227"/>
      <c r="E384" s="227"/>
      <c r="F384" s="227"/>
      <c r="G384" s="227"/>
      <c r="H384" s="227"/>
      <c r="I384" s="227"/>
      <c r="J384" s="227"/>
      <c r="K384" s="227"/>
      <c r="L384" s="227"/>
      <c r="M384" s="227"/>
      <c r="N384" s="274"/>
      <c r="O384" s="227"/>
      <c r="P384" s="227"/>
      <c r="Q384" s="227"/>
      <c r="R384" s="227"/>
      <c r="S384" s="227"/>
    </row>
    <row r="385" spans="1:19" ht="15">
      <c r="A385" s="227"/>
      <c r="B385" s="273"/>
      <c r="C385" s="227"/>
      <c r="D385" s="227"/>
      <c r="E385" s="227"/>
      <c r="F385" s="227"/>
      <c r="G385" s="227"/>
      <c r="H385" s="227"/>
      <c r="I385" s="227"/>
      <c r="J385" s="227"/>
      <c r="K385" s="227"/>
      <c r="L385" s="227"/>
      <c r="M385" s="227"/>
      <c r="N385" s="274"/>
      <c r="O385" s="227"/>
      <c r="P385" s="227"/>
      <c r="Q385" s="227"/>
      <c r="R385" s="227"/>
      <c r="S385" s="227"/>
    </row>
    <row r="386" spans="1:19" ht="15">
      <c r="A386" s="227"/>
      <c r="B386" s="273"/>
      <c r="C386" s="227"/>
      <c r="D386" s="227"/>
      <c r="E386" s="227"/>
      <c r="F386" s="227"/>
      <c r="G386" s="227"/>
      <c r="H386" s="227"/>
      <c r="I386" s="227"/>
      <c r="J386" s="227"/>
      <c r="K386" s="227"/>
      <c r="L386" s="227"/>
      <c r="M386" s="227"/>
      <c r="N386" s="274"/>
      <c r="O386" s="227"/>
      <c r="P386" s="227"/>
      <c r="Q386" s="227"/>
      <c r="R386" s="227"/>
      <c r="S386" s="227"/>
    </row>
    <row r="387" spans="1:19" ht="15">
      <c r="A387" s="227"/>
      <c r="B387" s="273"/>
      <c r="C387" s="227"/>
      <c r="D387" s="227"/>
      <c r="E387" s="227"/>
      <c r="F387" s="227"/>
      <c r="G387" s="227"/>
      <c r="H387" s="227"/>
      <c r="I387" s="227"/>
      <c r="J387" s="227"/>
      <c r="K387" s="227"/>
      <c r="L387" s="227"/>
      <c r="M387" s="227"/>
      <c r="N387" s="274"/>
      <c r="O387" s="227"/>
      <c r="P387" s="227"/>
      <c r="Q387" s="227"/>
      <c r="R387" s="227"/>
      <c r="S387" s="227"/>
    </row>
    <row r="388" spans="1:19" ht="15">
      <c r="A388" s="227"/>
      <c r="B388" s="273"/>
      <c r="C388" s="227"/>
      <c r="D388" s="227"/>
      <c r="E388" s="227"/>
      <c r="F388" s="227"/>
      <c r="G388" s="227"/>
      <c r="H388" s="227"/>
      <c r="I388" s="227"/>
      <c r="J388" s="227"/>
      <c r="K388" s="227"/>
      <c r="L388" s="227"/>
      <c r="M388" s="227"/>
      <c r="N388" s="274"/>
      <c r="O388" s="227"/>
      <c r="P388" s="227"/>
      <c r="Q388" s="227"/>
      <c r="R388" s="227"/>
      <c r="S388" s="227"/>
    </row>
    <row r="389" spans="1:19" ht="15">
      <c r="A389" s="227"/>
      <c r="B389" s="273"/>
      <c r="C389" s="227"/>
      <c r="D389" s="227"/>
      <c r="E389" s="227"/>
      <c r="F389" s="227"/>
      <c r="G389" s="227"/>
      <c r="H389" s="227"/>
      <c r="I389" s="227"/>
      <c r="J389" s="227"/>
      <c r="K389" s="227"/>
      <c r="L389" s="227"/>
      <c r="M389" s="227"/>
      <c r="N389" s="274"/>
      <c r="O389" s="227"/>
      <c r="P389" s="227"/>
      <c r="Q389" s="227"/>
      <c r="R389" s="227"/>
      <c r="S389" s="227"/>
    </row>
    <row r="390" spans="1:19" ht="15">
      <c r="A390" s="227"/>
      <c r="B390" s="273"/>
      <c r="C390" s="227"/>
      <c r="D390" s="227"/>
      <c r="E390" s="227"/>
      <c r="F390" s="227"/>
      <c r="G390" s="227"/>
      <c r="H390" s="227"/>
      <c r="I390" s="227"/>
      <c r="J390" s="227"/>
      <c r="K390" s="227"/>
      <c r="L390" s="227"/>
      <c r="M390" s="227"/>
      <c r="N390" s="274"/>
      <c r="O390" s="227"/>
      <c r="P390" s="227"/>
      <c r="Q390" s="227"/>
      <c r="R390" s="227"/>
      <c r="S390" s="227"/>
    </row>
    <row r="391" spans="1:19" ht="15">
      <c r="A391" s="227"/>
      <c r="B391" s="273"/>
      <c r="C391" s="227"/>
      <c r="D391" s="227"/>
      <c r="E391" s="227"/>
      <c r="F391" s="227"/>
      <c r="G391" s="227"/>
      <c r="H391" s="227"/>
      <c r="I391" s="227"/>
      <c r="J391" s="227"/>
      <c r="K391" s="227"/>
      <c r="L391" s="227"/>
      <c r="M391" s="227"/>
      <c r="N391" s="274"/>
      <c r="O391" s="227"/>
      <c r="P391" s="227"/>
      <c r="Q391" s="227"/>
      <c r="R391" s="227"/>
      <c r="S391" s="227"/>
    </row>
    <row r="392" spans="1:19" ht="15">
      <c r="A392" s="227"/>
      <c r="B392" s="273"/>
      <c r="C392" s="227"/>
      <c r="D392" s="227"/>
      <c r="E392" s="227"/>
      <c r="F392" s="227"/>
      <c r="G392" s="227"/>
      <c r="H392" s="227"/>
      <c r="I392" s="227"/>
      <c r="J392" s="227"/>
      <c r="K392" s="227"/>
      <c r="L392" s="227"/>
      <c r="M392" s="227"/>
      <c r="N392" s="274"/>
      <c r="O392" s="227"/>
      <c r="P392" s="227"/>
      <c r="Q392" s="227"/>
      <c r="R392" s="227"/>
      <c r="S392" s="227"/>
    </row>
    <row r="393" spans="1:19" ht="15">
      <c r="A393" s="227"/>
      <c r="B393" s="273"/>
      <c r="C393" s="227"/>
      <c r="D393" s="227"/>
      <c r="E393" s="227"/>
      <c r="F393" s="227"/>
      <c r="G393" s="227"/>
      <c r="H393" s="227"/>
      <c r="I393" s="227"/>
      <c r="J393" s="227"/>
      <c r="K393" s="227"/>
      <c r="L393" s="227"/>
      <c r="M393" s="227"/>
      <c r="N393" s="274"/>
      <c r="O393" s="227"/>
      <c r="P393" s="227"/>
      <c r="Q393" s="227"/>
      <c r="R393" s="227"/>
      <c r="S393" s="227"/>
    </row>
    <row r="394" spans="1:19" ht="15">
      <c r="A394" s="227"/>
      <c r="B394" s="273"/>
      <c r="C394" s="227"/>
      <c r="D394" s="227"/>
      <c r="E394" s="227"/>
      <c r="F394" s="227"/>
      <c r="G394" s="227"/>
      <c r="H394" s="227"/>
      <c r="I394" s="227"/>
      <c r="J394" s="227"/>
      <c r="K394" s="227"/>
      <c r="L394" s="227"/>
      <c r="M394" s="227"/>
      <c r="N394" s="274"/>
      <c r="O394" s="227"/>
      <c r="P394" s="227"/>
      <c r="Q394" s="227"/>
      <c r="R394" s="227"/>
      <c r="S394" s="227"/>
    </row>
    <row r="395" spans="1:19" ht="15">
      <c r="A395" s="227"/>
      <c r="B395" s="273"/>
      <c r="C395" s="227"/>
      <c r="D395" s="227"/>
      <c r="E395" s="227"/>
      <c r="F395" s="227"/>
      <c r="G395" s="227"/>
      <c r="H395" s="227"/>
      <c r="I395" s="227"/>
      <c r="J395" s="227"/>
      <c r="K395" s="227"/>
      <c r="L395" s="227"/>
      <c r="M395" s="227"/>
      <c r="N395" s="274"/>
      <c r="O395" s="227"/>
      <c r="P395" s="227"/>
      <c r="Q395" s="227"/>
      <c r="R395" s="227"/>
      <c r="S395" s="227"/>
    </row>
    <row r="396" spans="1:19" ht="15">
      <c r="A396" s="227"/>
      <c r="B396" s="273"/>
      <c r="C396" s="227"/>
      <c r="D396" s="227"/>
      <c r="E396" s="227"/>
      <c r="F396" s="227"/>
      <c r="G396" s="227"/>
      <c r="H396" s="227"/>
      <c r="I396" s="227"/>
      <c r="J396" s="227"/>
      <c r="K396" s="227"/>
      <c r="L396" s="227"/>
      <c r="M396" s="227"/>
      <c r="N396" s="274"/>
      <c r="O396" s="227"/>
      <c r="P396" s="227"/>
      <c r="Q396" s="227"/>
      <c r="R396" s="227"/>
      <c r="S396" s="227"/>
    </row>
    <row r="397" spans="1:19" ht="15">
      <c r="A397" s="227"/>
      <c r="B397" s="273"/>
      <c r="C397" s="227"/>
      <c r="D397" s="227"/>
      <c r="E397" s="227"/>
      <c r="F397" s="227"/>
      <c r="G397" s="227"/>
      <c r="H397" s="227"/>
      <c r="I397" s="227"/>
      <c r="J397" s="227"/>
      <c r="K397" s="227"/>
      <c r="L397" s="227"/>
      <c r="M397" s="227"/>
      <c r="N397" s="274"/>
      <c r="O397" s="227"/>
      <c r="P397" s="227"/>
      <c r="Q397" s="227"/>
      <c r="R397" s="227"/>
      <c r="S397" s="227"/>
    </row>
    <row r="398" spans="1:19" ht="15">
      <c r="A398" s="227"/>
      <c r="B398" s="273"/>
      <c r="C398" s="227"/>
      <c r="D398" s="227"/>
      <c r="E398" s="227"/>
      <c r="F398" s="227"/>
      <c r="G398" s="227"/>
      <c r="H398" s="227"/>
      <c r="I398" s="227"/>
      <c r="J398" s="227"/>
      <c r="K398" s="227"/>
      <c r="L398" s="227"/>
      <c r="M398" s="227"/>
      <c r="N398" s="274"/>
      <c r="O398" s="227"/>
      <c r="P398" s="227"/>
      <c r="Q398" s="227"/>
      <c r="R398" s="227"/>
      <c r="S398" s="227"/>
    </row>
    <row r="399" spans="1:19" ht="15">
      <c r="A399" s="227"/>
      <c r="B399" s="273"/>
      <c r="C399" s="227"/>
      <c r="D399" s="227"/>
      <c r="E399" s="227"/>
      <c r="F399" s="227"/>
      <c r="G399" s="227"/>
      <c r="H399" s="227"/>
      <c r="I399" s="227"/>
      <c r="J399" s="227"/>
      <c r="K399" s="227"/>
      <c r="L399" s="227"/>
      <c r="M399" s="227"/>
      <c r="N399" s="274"/>
      <c r="O399" s="227"/>
      <c r="P399" s="227"/>
      <c r="Q399" s="227"/>
      <c r="R399" s="227"/>
      <c r="S399" s="227"/>
    </row>
    <row r="400" spans="1:19" ht="15">
      <c r="A400" s="227"/>
      <c r="B400" s="273"/>
      <c r="C400" s="227"/>
      <c r="D400" s="227"/>
      <c r="E400" s="227"/>
      <c r="F400" s="227"/>
      <c r="G400" s="227"/>
      <c r="H400" s="227"/>
      <c r="I400" s="227"/>
      <c r="J400" s="227"/>
      <c r="K400" s="227"/>
      <c r="L400" s="227"/>
      <c r="M400" s="227"/>
      <c r="N400" s="274"/>
      <c r="O400" s="227"/>
      <c r="P400" s="227"/>
      <c r="Q400" s="227"/>
      <c r="R400" s="227"/>
      <c r="S400" s="227"/>
    </row>
    <row r="401" spans="1:19" ht="15">
      <c r="A401" s="227"/>
      <c r="B401" s="273"/>
      <c r="C401" s="227"/>
      <c r="D401" s="227"/>
      <c r="E401" s="227"/>
      <c r="F401" s="227"/>
      <c r="G401" s="227"/>
      <c r="H401" s="227"/>
      <c r="I401" s="227"/>
      <c r="J401" s="227"/>
      <c r="K401" s="227"/>
      <c r="L401" s="227"/>
      <c r="M401" s="227"/>
      <c r="N401" s="274"/>
      <c r="O401" s="227"/>
      <c r="P401" s="227"/>
      <c r="Q401" s="227"/>
      <c r="R401" s="227"/>
      <c r="S401" s="227"/>
    </row>
    <row r="402" spans="1:19" ht="15">
      <c r="A402" s="227"/>
      <c r="B402" s="273"/>
      <c r="C402" s="227"/>
      <c r="D402" s="227"/>
      <c r="E402" s="227"/>
      <c r="F402" s="227"/>
      <c r="G402" s="227"/>
      <c r="H402" s="227"/>
      <c r="I402" s="227"/>
      <c r="J402" s="227"/>
      <c r="K402" s="227"/>
      <c r="L402" s="227"/>
      <c r="M402" s="227"/>
      <c r="N402" s="274"/>
      <c r="O402" s="227"/>
      <c r="P402" s="227"/>
      <c r="Q402" s="227"/>
      <c r="R402" s="227"/>
      <c r="S402" s="227"/>
    </row>
    <row r="403" spans="1:19" ht="15">
      <c r="A403" s="227"/>
      <c r="B403" s="273"/>
      <c r="C403" s="227"/>
      <c r="D403" s="227"/>
      <c r="E403" s="227"/>
      <c r="F403" s="227"/>
      <c r="G403" s="227"/>
      <c r="H403" s="227"/>
      <c r="I403" s="227"/>
      <c r="J403" s="227"/>
      <c r="K403" s="227"/>
      <c r="L403" s="227"/>
      <c r="M403" s="227"/>
      <c r="N403" s="274"/>
      <c r="O403" s="227"/>
      <c r="P403" s="227"/>
      <c r="Q403" s="227"/>
      <c r="R403" s="227"/>
      <c r="S403" s="227"/>
    </row>
    <row r="404" spans="1:19" ht="15">
      <c r="A404" s="227"/>
      <c r="B404" s="273"/>
      <c r="C404" s="227"/>
      <c r="D404" s="227"/>
      <c r="E404" s="227"/>
      <c r="F404" s="227"/>
      <c r="G404" s="227"/>
      <c r="H404" s="227"/>
      <c r="I404" s="227"/>
      <c r="J404" s="227"/>
      <c r="K404" s="227"/>
      <c r="L404" s="227"/>
      <c r="M404" s="227"/>
      <c r="N404" s="274"/>
      <c r="O404" s="227"/>
      <c r="P404" s="227"/>
      <c r="Q404" s="227"/>
      <c r="R404" s="227"/>
      <c r="S404" s="227"/>
    </row>
    <row r="405" spans="1:19" ht="15">
      <c r="A405" s="227"/>
      <c r="B405" s="273"/>
      <c r="C405" s="227"/>
      <c r="D405" s="227"/>
      <c r="E405" s="227"/>
      <c r="F405" s="227"/>
      <c r="G405" s="227"/>
      <c r="H405" s="227"/>
      <c r="I405" s="227"/>
      <c r="J405" s="227"/>
      <c r="K405" s="227"/>
      <c r="L405" s="227"/>
      <c r="M405" s="227"/>
      <c r="N405" s="274"/>
      <c r="O405" s="227"/>
      <c r="P405" s="227"/>
      <c r="Q405" s="227"/>
      <c r="R405" s="227"/>
      <c r="S405" s="227"/>
    </row>
    <row r="406" spans="1:19" ht="15">
      <c r="A406" s="227"/>
      <c r="B406" s="273"/>
      <c r="C406" s="227"/>
      <c r="D406" s="227"/>
      <c r="E406" s="227"/>
      <c r="F406" s="227"/>
      <c r="G406" s="227"/>
      <c r="H406" s="227"/>
      <c r="I406" s="227"/>
      <c r="J406" s="227"/>
      <c r="K406" s="227"/>
      <c r="L406" s="227"/>
      <c r="M406" s="227"/>
      <c r="N406" s="274"/>
      <c r="O406" s="227"/>
      <c r="P406" s="227"/>
      <c r="Q406" s="227"/>
      <c r="R406" s="227"/>
      <c r="S406" s="227"/>
    </row>
    <row r="407" spans="1:19" ht="15">
      <c r="A407" s="227"/>
      <c r="B407" s="273"/>
      <c r="C407" s="227"/>
      <c r="D407" s="227"/>
      <c r="E407" s="227"/>
      <c r="F407" s="227"/>
      <c r="G407" s="227"/>
      <c r="H407" s="227"/>
      <c r="I407" s="227"/>
      <c r="J407" s="227"/>
      <c r="K407" s="227"/>
      <c r="L407" s="227"/>
      <c r="M407" s="227"/>
      <c r="N407" s="274"/>
      <c r="O407" s="227"/>
      <c r="P407" s="227"/>
      <c r="Q407" s="227"/>
      <c r="R407" s="227"/>
      <c r="S407" s="227"/>
    </row>
    <row r="408" spans="1:19" ht="15">
      <c r="A408" s="227"/>
      <c r="B408" s="273"/>
      <c r="C408" s="227"/>
      <c r="D408" s="227"/>
      <c r="E408" s="227"/>
      <c r="F408" s="227"/>
      <c r="G408" s="227"/>
      <c r="H408" s="227"/>
      <c r="I408" s="227"/>
      <c r="J408" s="227"/>
      <c r="K408" s="227"/>
      <c r="L408" s="227"/>
      <c r="M408" s="227"/>
      <c r="N408" s="274"/>
      <c r="O408" s="227"/>
      <c r="P408" s="227"/>
      <c r="Q408" s="227"/>
      <c r="R408" s="227"/>
      <c r="S408" s="227"/>
    </row>
    <row r="409" spans="1:19" ht="15">
      <c r="A409" s="227"/>
      <c r="B409" s="273"/>
      <c r="C409" s="227"/>
      <c r="D409" s="227"/>
      <c r="E409" s="227"/>
      <c r="F409" s="227"/>
      <c r="G409" s="227"/>
      <c r="H409" s="227"/>
      <c r="I409" s="227"/>
      <c r="J409" s="227"/>
      <c r="K409" s="227"/>
      <c r="L409" s="227"/>
      <c r="M409" s="227"/>
      <c r="N409" s="274"/>
      <c r="O409" s="227"/>
      <c r="P409" s="227"/>
      <c r="Q409" s="227"/>
      <c r="R409" s="227"/>
      <c r="S409" s="227"/>
    </row>
    <row r="410" spans="1:19" ht="15">
      <c r="A410" s="227"/>
      <c r="B410" s="273"/>
      <c r="C410" s="227"/>
      <c r="D410" s="227"/>
      <c r="E410" s="227"/>
      <c r="F410" s="227"/>
      <c r="G410" s="227"/>
      <c r="H410" s="227"/>
      <c r="I410" s="227"/>
      <c r="J410" s="227"/>
      <c r="K410" s="227"/>
      <c r="L410" s="227"/>
      <c r="M410" s="227"/>
      <c r="N410" s="274"/>
      <c r="O410" s="227"/>
      <c r="P410" s="227"/>
      <c r="Q410" s="227"/>
      <c r="R410" s="227"/>
      <c r="S410" s="227"/>
    </row>
    <row r="411" spans="1:19" ht="15">
      <c r="A411" s="227"/>
      <c r="B411" s="273"/>
      <c r="C411" s="227"/>
      <c r="D411" s="227"/>
      <c r="E411" s="227"/>
      <c r="F411" s="227"/>
      <c r="G411" s="227"/>
      <c r="H411" s="227"/>
      <c r="I411" s="227"/>
      <c r="J411" s="227"/>
      <c r="K411" s="227"/>
      <c r="L411" s="227"/>
      <c r="M411" s="227"/>
      <c r="N411" s="274"/>
      <c r="O411" s="227"/>
      <c r="P411" s="227"/>
      <c r="Q411" s="227"/>
      <c r="R411" s="227"/>
      <c r="S411" s="227"/>
    </row>
    <row r="412" spans="1:19" ht="15">
      <c r="A412" s="227"/>
      <c r="B412" s="273"/>
      <c r="C412" s="227"/>
      <c r="D412" s="227"/>
      <c r="E412" s="227"/>
      <c r="F412" s="227"/>
      <c r="G412" s="227"/>
      <c r="H412" s="227"/>
      <c r="I412" s="227"/>
      <c r="J412" s="227"/>
      <c r="K412" s="227"/>
      <c r="L412" s="227"/>
      <c r="M412" s="227"/>
      <c r="N412" s="274"/>
      <c r="O412" s="227"/>
      <c r="P412" s="227"/>
      <c r="Q412" s="227"/>
      <c r="R412" s="227"/>
      <c r="S412" s="227"/>
    </row>
    <row r="413" spans="1:19" ht="15">
      <c r="A413" s="227"/>
      <c r="B413" s="273"/>
      <c r="C413" s="227"/>
      <c r="D413" s="227"/>
      <c r="E413" s="227"/>
      <c r="F413" s="227"/>
      <c r="G413" s="227"/>
      <c r="H413" s="227"/>
      <c r="I413" s="227"/>
      <c r="J413" s="227"/>
      <c r="K413" s="227"/>
      <c r="L413" s="227"/>
      <c r="M413" s="227"/>
      <c r="N413" s="274"/>
      <c r="O413" s="227"/>
      <c r="P413" s="227"/>
      <c r="Q413" s="227"/>
      <c r="R413" s="227"/>
      <c r="S413" s="227"/>
    </row>
    <row r="414" spans="1:19" ht="15">
      <c r="A414" s="227"/>
      <c r="B414" s="273"/>
      <c r="C414" s="227"/>
      <c r="D414" s="227"/>
      <c r="E414" s="227"/>
      <c r="F414" s="227"/>
      <c r="G414" s="227"/>
      <c r="H414" s="227"/>
      <c r="I414" s="227"/>
      <c r="J414" s="227"/>
      <c r="K414" s="227"/>
      <c r="L414" s="227"/>
      <c r="M414" s="227"/>
      <c r="N414" s="274"/>
      <c r="O414" s="227"/>
      <c r="P414" s="227"/>
      <c r="Q414" s="227"/>
      <c r="R414" s="227"/>
      <c r="S414" s="227"/>
    </row>
    <row r="415" spans="1:19" ht="15">
      <c r="A415" s="227"/>
      <c r="B415" s="273"/>
      <c r="C415" s="227"/>
      <c r="D415" s="227"/>
      <c r="E415" s="227"/>
      <c r="F415" s="227"/>
      <c r="G415" s="227"/>
      <c r="H415" s="227"/>
      <c r="I415" s="227"/>
      <c r="J415" s="227"/>
      <c r="K415" s="227"/>
      <c r="L415" s="227"/>
      <c r="M415" s="227"/>
      <c r="N415" s="274"/>
      <c r="O415" s="227"/>
      <c r="P415" s="227"/>
      <c r="Q415" s="227"/>
      <c r="R415" s="227"/>
      <c r="S415" s="227"/>
    </row>
    <row r="416" spans="1:19" ht="15">
      <c r="A416" s="227"/>
      <c r="B416" s="273"/>
      <c r="C416" s="227"/>
      <c r="D416" s="227"/>
      <c r="E416" s="227"/>
      <c r="F416" s="227"/>
      <c r="G416" s="227"/>
      <c r="H416" s="227"/>
      <c r="I416" s="227"/>
      <c r="J416" s="227"/>
      <c r="K416" s="227"/>
      <c r="L416" s="227"/>
      <c r="M416" s="227"/>
      <c r="N416" s="274"/>
      <c r="O416" s="227"/>
      <c r="P416" s="227"/>
      <c r="Q416" s="227"/>
      <c r="R416" s="227"/>
      <c r="S416" s="227"/>
    </row>
    <row r="417" spans="1:19" ht="15">
      <c r="A417" s="227"/>
      <c r="B417" s="273"/>
      <c r="C417" s="227"/>
      <c r="D417" s="227"/>
      <c r="E417" s="227"/>
      <c r="F417" s="227"/>
      <c r="G417" s="227"/>
      <c r="H417" s="227"/>
      <c r="I417" s="227"/>
      <c r="J417" s="227"/>
      <c r="K417" s="227"/>
      <c r="L417" s="227"/>
      <c r="M417" s="227"/>
      <c r="N417" s="274"/>
      <c r="O417" s="227"/>
      <c r="P417" s="227"/>
      <c r="Q417" s="227"/>
      <c r="R417" s="227"/>
      <c r="S417" s="227"/>
    </row>
    <row r="418" spans="1:19" ht="15">
      <c r="A418" s="227"/>
      <c r="B418" s="273"/>
      <c r="C418" s="227"/>
      <c r="D418" s="227"/>
      <c r="E418" s="227"/>
      <c r="F418" s="227"/>
      <c r="G418" s="227"/>
      <c r="H418" s="227"/>
      <c r="I418" s="227"/>
      <c r="J418" s="227"/>
      <c r="K418" s="227"/>
      <c r="L418" s="227"/>
      <c r="M418" s="227"/>
      <c r="N418" s="274"/>
      <c r="O418" s="227"/>
      <c r="P418" s="227"/>
      <c r="Q418" s="227"/>
      <c r="R418" s="227"/>
      <c r="S418" s="227"/>
    </row>
    <row r="419" spans="1:19" ht="15">
      <c r="A419" s="227"/>
      <c r="B419" s="273"/>
      <c r="C419" s="227"/>
      <c r="D419" s="227"/>
      <c r="E419" s="227"/>
      <c r="F419" s="227"/>
      <c r="G419" s="227"/>
      <c r="H419" s="227"/>
      <c r="I419" s="227"/>
      <c r="J419" s="227"/>
      <c r="K419" s="227"/>
      <c r="L419" s="227"/>
      <c r="M419" s="227"/>
      <c r="N419" s="274"/>
      <c r="O419" s="227"/>
      <c r="P419" s="227"/>
      <c r="Q419" s="227"/>
      <c r="R419" s="227"/>
      <c r="S419" s="227"/>
    </row>
    <row r="420" spans="1:19" ht="15">
      <c r="A420" s="227"/>
      <c r="B420" s="273"/>
      <c r="C420" s="227"/>
      <c r="D420" s="227"/>
      <c r="E420" s="227"/>
      <c r="F420" s="227"/>
      <c r="G420" s="227"/>
      <c r="H420" s="227"/>
      <c r="I420" s="227"/>
      <c r="J420" s="227"/>
      <c r="K420" s="227"/>
      <c r="L420" s="227"/>
      <c r="M420" s="227"/>
      <c r="N420" s="274"/>
      <c r="O420" s="227"/>
      <c r="P420" s="227"/>
      <c r="Q420" s="227"/>
      <c r="R420" s="227"/>
      <c r="S420" s="227"/>
    </row>
    <row r="421" spans="1:19" ht="15">
      <c r="A421" s="227"/>
      <c r="B421" s="273"/>
      <c r="C421" s="227"/>
      <c r="D421" s="227"/>
      <c r="E421" s="227"/>
      <c r="F421" s="227"/>
      <c r="G421" s="227"/>
      <c r="H421" s="227"/>
      <c r="I421" s="227"/>
      <c r="J421" s="227"/>
      <c r="K421" s="227"/>
      <c r="L421" s="227"/>
      <c r="M421" s="227"/>
      <c r="N421" s="274"/>
      <c r="O421" s="227"/>
      <c r="P421" s="227"/>
      <c r="Q421" s="227"/>
      <c r="R421" s="227"/>
      <c r="S421" s="227"/>
    </row>
    <row r="422" spans="1:19" ht="15">
      <c r="A422" s="227"/>
      <c r="B422" s="273"/>
      <c r="C422" s="227"/>
      <c r="D422" s="227"/>
      <c r="E422" s="227"/>
      <c r="F422" s="227"/>
      <c r="G422" s="227"/>
      <c r="H422" s="227"/>
      <c r="I422" s="227"/>
      <c r="J422" s="227"/>
      <c r="K422" s="227"/>
      <c r="L422" s="227"/>
      <c r="M422" s="227"/>
      <c r="N422" s="274"/>
      <c r="O422" s="227"/>
      <c r="P422" s="227"/>
      <c r="Q422" s="227"/>
      <c r="R422" s="227"/>
      <c r="S422" s="227"/>
    </row>
    <row r="423" spans="1:19" ht="15">
      <c r="A423" s="227"/>
      <c r="B423" s="273"/>
      <c r="C423" s="227"/>
      <c r="D423" s="227"/>
      <c r="E423" s="227"/>
      <c r="F423" s="227"/>
      <c r="G423" s="227"/>
      <c r="H423" s="227"/>
      <c r="I423" s="227"/>
      <c r="J423" s="227"/>
      <c r="K423" s="227"/>
      <c r="L423" s="227"/>
      <c r="M423" s="227"/>
      <c r="N423" s="274"/>
      <c r="O423" s="227"/>
      <c r="P423" s="227"/>
      <c r="Q423" s="227"/>
      <c r="R423" s="227"/>
      <c r="S423" s="227"/>
    </row>
    <row r="424" spans="1:19" ht="15">
      <c r="A424" s="227"/>
      <c r="B424" s="273"/>
      <c r="C424" s="227"/>
      <c r="D424" s="227"/>
      <c r="E424" s="227"/>
      <c r="F424" s="227"/>
      <c r="G424" s="227"/>
      <c r="H424" s="227"/>
      <c r="I424" s="227"/>
      <c r="J424" s="227"/>
      <c r="K424" s="227"/>
      <c r="L424" s="227"/>
      <c r="M424" s="227"/>
      <c r="N424" s="274"/>
      <c r="O424" s="227"/>
      <c r="P424" s="227"/>
      <c r="Q424" s="227"/>
      <c r="R424" s="227"/>
      <c r="S424" s="227"/>
    </row>
    <row r="425" spans="1:19" ht="15">
      <c r="A425" s="227"/>
      <c r="B425" s="273"/>
      <c r="C425" s="227"/>
      <c r="D425" s="227"/>
      <c r="E425" s="227"/>
      <c r="F425" s="227"/>
      <c r="G425" s="227"/>
      <c r="H425" s="227"/>
      <c r="I425" s="227"/>
      <c r="J425" s="227"/>
      <c r="K425" s="227"/>
      <c r="L425" s="227"/>
      <c r="M425" s="227"/>
      <c r="N425" s="274"/>
      <c r="O425" s="227"/>
      <c r="P425" s="227"/>
      <c r="Q425" s="227"/>
      <c r="R425" s="227"/>
      <c r="S425" s="227"/>
    </row>
    <row r="426" spans="1:19" ht="15">
      <c r="A426" s="227"/>
      <c r="B426" s="273"/>
      <c r="C426" s="227"/>
      <c r="D426" s="227"/>
      <c r="E426" s="227"/>
      <c r="F426" s="227"/>
      <c r="G426" s="227"/>
      <c r="H426" s="227"/>
      <c r="I426" s="227"/>
      <c r="J426" s="227"/>
      <c r="K426" s="227"/>
      <c r="L426" s="227"/>
      <c r="M426" s="227"/>
      <c r="N426" s="274"/>
      <c r="O426" s="227"/>
      <c r="P426" s="227"/>
      <c r="Q426" s="227"/>
      <c r="R426" s="227"/>
      <c r="S426" s="227"/>
    </row>
    <row r="427" spans="1:19" ht="15">
      <c r="A427" s="227"/>
      <c r="B427" s="273"/>
      <c r="C427" s="227"/>
      <c r="D427" s="227"/>
      <c r="E427" s="227"/>
      <c r="F427" s="227"/>
      <c r="G427" s="227"/>
      <c r="H427" s="227"/>
      <c r="I427" s="227"/>
      <c r="J427" s="227"/>
      <c r="K427" s="227"/>
      <c r="L427" s="227"/>
      <c r="M427" s="227"/>
      <c r="N427" s="274"/>
      <c r="O427" s="227"/>
      <c r="P427" s="227"/>
      <c r="Q427" s="227"/>
      <c r="R427" s="227"/>
      <c r="S427" s="227"/>
    </row>
    <row r="428" spans="1:19" ht="15">
      <c r="A428" s="227"/>
      <c r="B428" s="273"/>
      <c r="C428" s="227"/>
      <c r="D428" s="227"/>
      <c r="E428" s="227"/>
      <c r="F428" s="227"/>
      <c r="G428" s="227"/>
      <c r="H428" s="227"/>
      <c r="I428" s="227"/>
      <c r="J428" s="227"/>
      <c r="K428" s="227"/>
      <c r="L428" s="227"/>
      <c r="M428" s="227"/>
      <c r="N428" s="274"/>
      <c r="O428" s="227"/>
      <c r="P428" s="227"/>
      <c r="Q428" s="227"/>
      <c r="R428" s="227"/>
      <c r="S428" s="227"/>
    </row>
    <row r="429" spans="1:19" ht="15">
      <c r="A429" s="227"/>
      <c r="B429" s="273"/>
      <c r="C429" s="227"/>
      <c r="D429" s="227"/>
      <c r="E429" s="227"/>
      <c r="F429" s="227"/>
      <c r="G429" s="227"/>
      <c r="H429" s="227"/>
      <c r="I429" s="227"/>
      <c r="J429" s="227"/>
      <c r="K429" s="227"/>
      <c r="L429" s="227"/>
      <c r="M429" s="227"/>
      <c r="N429" s="274"/>
      <c r="O429" s="227"/>
      <c r="P429" s="227"/>
      <c r="Q429" s="227"/>
      <c r="R429" s="227"/>
      <c r="S429" s="227"/>
    </row>
    <row r="430" spans="1:19" ht="15">
      <c r="A430" s="227"/>
      <c r="B430" s="273"/>
      <c r="C430" s="227"/>
      <c r="D430" s="227"/>
      <c r="E430" s="227"/>
      <c r="F430" s="227"/>
      <c r="G430" s="227"/>
      <c r="H430" s="227"/>
      <c r="I430" s="227"/>
      <c r="J430" s="227"/>
      <c r="K430" s="227"/>
      <c r="L430" s="227"/>
      <c r="M430" s="227"/>
      <c r="N430" s="274"/>
      <c r="O430" s="227"/>
      <c r="P430" s="227"/>
      <c r="Q430" s="227"/>
      <c r="R430" s="227"/>
      <c r="S430" s="227"/>
    </row>
    <row r="431" spans="1:19" ht="15">
      <c r="A431" s="227"/>
      <c r="B431" s="273"/>
      <c r="C431" s="227"/>
      <c r="D431" s="227"/>
      <c r="E431" s="227"/>
      <c r="F431" s="227"/>
      <c r="G431" s="227"/>
      <c r="H431" s="227"/>
      <c r="I431" s="227"/>
      <c r="J431" s="227"/>
      <c r="K431" s="227"/>
      <c r="L431" s="227"/>
      <c r="M431" s="227"/>
      <c r="N431" s="274"/>
      <c r="O431" s="227"/>
      <c r="P431" s="227"/>
      <c r="Q431" s="227"/>
      <c r="R431" s="227"/>
      <c r="S431" s="227"/>
    </row>
    <row r="432" spans="1:19" ht="15">
      <c r="A432" s="227"/>
      <c r="B432" s="273"/>
      <c r="C432" s="227"/>
      <c r="D432" s="227"/>
      <c r="E432" s="227"/>
      <c r="F432" s="227"/>
      <c r="G432" s="227"/>
      <c r="H432" s="227"/>
      <c r="I432" s="227"/>
      <c r="J432" s="227"/>
      <c r="K432" s="227"/>
      <c r="L432" s="227"/>
      <c r="M432" s="227"/>
      <c r="N432" s="274"/>
      <c r="O432" s="227"/>
      <c r="P432" s="227"/>
      <c r="Q432" s="227"/>
      <c r="R432" s="227"/>
      <c r="S432" s="227"/>
    </row>
    <row r="433" spans="1:19" ht="15">
      <c r="A433" s="227"/>
      <c r="B433" s="273"/>
      <c r="C433" s="227"/>
      <c r="D433" s="227"/>
      <c r="E433" s="227"/>
      <c r="F433" s="227"/>
      <c r="G433" s="227"/>
      <c r="H433" s="227"/>
      <c r="I433" s="227"/>
      <c r="J433" s="227"/>
      <c r="K433" s="227"/>
      <c r="L433" s="227"/>
      <c r="M433" s="227"/>
      <c r="N433" s="274"/>
      <c r="O433" s="227"/>
      <c r="P433" s="227"/>
      <c r="Q433" s="227"/>
      <c r="R433" s="227"/>
      <c r="S433" s="227"/>
    </row>
    <row r="434" spans="1:19" ht="15">
      <c r="A434" s="227"/>
      <c r="B434" s="273"/>
      <c r="C434" s="227"/>
      <c r="D434" s="227"/>
      <c r="E434" s="227"/>
      <c r="F434" s="227"/>
      <c r="G434" s="227"/>
      <c r="H434" s="227"/>
      <c r="I434" s="227"/>
      <c r="J434" s="227"/>
      <c r="K434" s="227"/>
      <c r="L434" s="227"/>
      <c r="M434" s="227"/>
      <c r="N434" s="274"/>
      <c r="O434" s="227"/>
      <c r="P434" s="227"/>
      <c r="Q434" s="227"/>
      <c r="R434" s="227"/>
      <c r="S434" s="227"/>
    </row>
    <row r="435" spans="1:19" ht="15">
      <c r="A435" s="227"/>
      <c r="B435" s="273"/>
      <c r="C435" s="227"/>
      <c r="D435" s="227"/>
      <c r="E435" s="227"/>
      <c r="F435" s="227"/>
      <c r="G435" s="227"/>
      <c r="H435" s="227"/>
      <c r="I435" s="227"/>
      <c r="J435" s="227"/>
      <c r="K435" s="227"/>
      <c r="L435" s="227"/>
      <c r="M435" s="227"/>
      <c r="N435" s="274"/>
      <c r="O435" s="227"/>
      <c r="P435" s="227"/>
      <c r="Q435" s="227"/>
      <c r="R435" s="227"/>
      <c r="S435" s="227"/>
    </row>
    <row r="436" spans="1:19" ht="15">
      <c r="A436" s="227"/>
      <c r="B436" s="273"/>
      <c r="C436" s="227"/>
      <c r="D436" s="227"/>
      <c r="E436" s="227"/>
      <c r="F436" s="227"/>
      <c r="G436" s="227"/>
      <c r="H436" s="227"/>
      <c r="I436" s="227"/>
      <c r="J436" s="227"/>
      <c r="K436" s="227"/>
      <c r="L436" s="227"/>
      <c r="M436" s="227"/>
      <c r="N436" s="274"/>
      <c r="O436" s="227"/>
      <c r="P436" s="227"/>
      <c r="Q436" s="227"/>
      <c r="R436" s="227"/>
      <c r="S436" s="227"/>
    </row>
    <row r="437" spans="1:19" ht="15">
      <c r="A437" s="227"/>
      <c r="B437" s="273"/>
      <c r="C437" s="227"/>
      <c r="D437" s="227"/>
      <c r="E437" s="227"/>
      <c r="F437" s="227"/>
      <c r="G437" s="227"/>
      <c r="H437" s="227"/>
      <c r="I437" s="227"/>
      <c r="J437" s="227"/>
      <c r="K437" s="227"/>
      <c r="L437" s="227"/>
      <c r="M437" s="227"/>
      <c r="N437" s="274"/>
      <c r="O437" s="227"/>
      <c r="P437" s="227"/>
      <c r="Q437" s="227"/>
      <c r="R437" s="227"/>
      <c r="S437" s="227"/>
    </row>
    <row r="438" spans="1:19" ht="15">
      <c r="A438" s="227"/>
      <c r="B438" s="273"/>
      <c r="C438" s="227"/>
      <c r="D438" s="227"/>
      <c r="E438" s="227"/>
      <c r="F438" s="227"/>
      <c r="G438" s="227"/>
      <c r="H438" s="227"/>
      <c r="I438" s="227"/>
      <c r="J438" s="227"/>
      <c r="K438" s="227"/>
      <c r="L438" s="227"/>
      <c r="M438" s="227"/>
      <c r="N438" s="274"/>
      <c r="O438" s="227"/>
      <c r="P438" s="227"/>
      <c r="Q438" s="227"/>
      <c r="R438" s="227"/>
      <c r="S438" s="227"/>
    </row>
    <row r="439" spans="1:19" ht="15">
      <c r="A439" s="227"/>
      <c r="B439" s="273"/>
      <c r="C439" s="227"/>
      <c r="D439" s="227"/>
      <c r="E439" s="227"/>
      <c r="F439" s="227"/>
      <c r="G439" s="227"/>
      <c r="H439" s="227"/>
      <c r="I439" s="227"/>
      <c r="J439" s="227"/>
      <c r="K439" s="227"/>
      <c r="L439" s="227"/>
      <c r="M439" s="227"/>
      <c r="N439" s="274"/>
      <c r="O439" s="227"/>
      <c r="P439" s="227"/>
      <c r="Q439" s="227"/>
      <c r="R439" s="227"/>
      <c r="S439" s="227"/>
    </row>
    <row r="440" spans="1:19" ht="15">
      <c r="A440" s="227"/>
      <c r="B440" s="273"/>
      <c r="C440" s="227"/>
      <c r="D440" s="227"/>
      <c r="E440" s="227"/>
      <c r="F440" s="227"/>
      <c r="G440" s="227"/>
      <c r="H440" s="227"/>
      <c r="I440" s="227"/>
      <c r="J440" s="227"/>
      <c r="K440" s="227"/>
      <c r="L440" s="227"/>
      <c r="M440" s="227"/>
      <c r="N440" s="274"/>
      <c r="O440" s="227"/>
      <c r="P440" s="227"/>
      <c r="Q440" s="227"/>
      <c r="R440" s="227"/>
      <c r="S440" s="227"/>
    </row>
    <row r="441" spans="1:19" ht="15">
      <c r="A441" s="227"/>
      <c r="B441" s="273"/>
      <c r="C441" s="227"/>
      <c r="D441" s="227"/>
      <c r="E441" s="227"/>
      <c r="F441" s="227"/>
      <c r="G441" s="227"/>
      <c r="H441" s="227"/>
      <c r="I441" s="227"/>
      <c r="J441" s="227"/>
      <c r="K441" s="227"/>
      <c r="L441" s="227"/>
      <c r="M441" s="227"/>
      <c r="N441" s="274"/>
      <c r="O441" s="227"/>
      <c r="P441" s="227"/>
      <c r="Q441" s="227"/>
      <c r="R441" s="227"/>
      <c r="S441" s="227"/>
    </row>
    <row r="442" spans="1:19" ht="15">
      <c r="A442" s="227"/>
      <c r="B442" s="273"/>
      <c r="C442" s="227"/>
      <c r="D442" s="227"/>
      <c r="E442" s="227"/>
      <c r="F442" s="227"/>
      <c r="G442" s="227"/>
      <c r="H442" s="227"/>
      <c r="I442" s="227"/>
      <c r="J442" s="227"/>
      <c r="K442" s="227"/>
      <c r="L442" s="227"/>
      <c r="M442" s="227"/>
      <c r="N442" s="274"/>
      <c r="O442" s="227"/>
      <c r="P442" s="227"/>
      <c r="Q442" s="227"/>
      <c r="R442" s="227"/>
      <c r="S442" s="227"/>
    </row>
    <row r="443" spans="1:19" ht="15">
      <c r="A443" s="227"/>
      <c r="B443" s="273"/>
      <c r="C443" s="227"/>
      <c r="D443" s="227"/>
      <c r="E443" s="227"/>
      <c r="F443" s="227"/>
      <c r="G443" s="227"/>
      <c r="H443" s="227"/>
      <c r="I443" s="227"/>
      <c r="J443" s="227"/>
      <c r="K443" s="227"/>
      <c r="L443" s="227"/>
      <c r="M443" s="227"/>
      <c r="N443" s="274"/>
      <c r="O443" s="227"/>
      <c r="P443" s="227"/>
      <c r="Q443" s="227"/>
      <c r="R443" s="227"/>
      <c r="S443" s="227"/>
    </row>
    <row r="444" spans="1:19" ht="15">
      <c r="A444" s="227"/>
      <c r="B444" s="273"/>
      <c r="C444" s="227"/>
      <c r="D444" s="227"/>
      <c r="E444" s="227"/>
      <c r="F444" s="227"/>
      <c r="G444" s="227"/>
      <c r="H444" s="227"/>
      <c r="I444" s="227"/>
      <c r="J444" s="227"/>
      <c r="K444" s="227"/>
      <c r="L444" s="227"/>
      <c r="M444" s="227"/>
      <c r="N444" s="274"/>
      <c r="O444" s="227"/>
      <c r="P444" s="227"/>
      <c r="Q444" s="227"/>
      <c r="R444" s="227"/>
      <c r="S444" s="227"/>
    </row>
    <row r="445" spans="1:19" ht="15">
      <c r="A445" s="227"/>
      <c r="B445" s="273"/>
      <c r="C445" s="227"/>
      <c r="D445" s="227"/>
      <c r="E445" s="227"/>
      <c r="F445" s="227"/>
      <c r="G445" s="227"/>
      <c r="H445" s="227"/>
      <c r="I445" s="227"/>
      <c r="J445" s="227"/>
      <c r="K445" s="227"/>
      <c r="L445" s="227"/>
      <c r="M445" s="227"/>
      <c r="N445" s="274"/>
      <c r="O445" s="227"/>
      <c r="P445" s="227"/>
      <c r="Q445" s="227"/>
      <c r="R445" s="227"/>
      <c r="S445" s="227"/>
    </row>
    <row r="446" spans="1:19" ht="15">
      <c r="A446" s="227"/>
      <c r="B446" s="273"/>
      <c r="C446" s="227"/>
      <c r="D446" s="227"/>
      <c r="E446" s="227"/>
      <c r="F446" s="227"/>
      <c r="G446" s="227"/>
      <c r="H446" s="227"/>
      <c r="I446" s="227"/>
      <c r="J446" s="227"/>
      <c r="K446" s="227"/>
      <c r="L446" s="227"/>
      <c r="M446" s="227"/>
      <c r="N446" s="274"/>
      <c r="O446" s="227"/>
      <c r="P446" s="227"/>
      <c r="Q446" s="227"/>
      <c r="R446" s="227"/>
      <c r="S446" s="227"/>
    </row>
    <row r="447" spans="1:19" ht="15">
      <c r="A447" s="227"/>
      <c r="B447" s="273"/>
      <c r="C447" s="227"/>
      <c r="D447" s="227"/>
      <c r="E447" s="227"/>
      <c r="F447" s="227"/>
      <c r="G447" s="227"/>
      <c r="H447" s="227"/>
      <c r="I447" s="227"/>
      <c r="J447" s="227"/>
      <c r="K447" s="227"/>
      <c r="L447" s="227"/>
      <c r="M447" s="227"/>
      <c r="N447" s="274"/>
      <c r="O447" s="227"/>
      <c r="P447" s="227"/>
      <c r="Q447" s="227"/>
      <c r="R447" s="227"/>
      <c r="S447" s="227"/>
    </row>
    <row r="448" spans="1:19" ht="15">
      <c r="A448" s="227"/>
      <c r="B448" s="273"/>
      <c r="C448" s="227"/>
      <c r="D448" s="227"/>
      <c r="E448" s="227"/>
      <c r="F448" s="227"/>
      <c r="G448" s="227"/>
      <c r="H448" s="227"/>
      <c r="I448" s="227"/>
      <c r="J448" s="227"/>
      <c r="K448" s="227"/>
      <c r="L448" s="227"/>
      <c r="M448" s="227"/>
      <c r="N448" s="274"/>
      <c r="O448" s="227"/>
      <c r="P448" s="227"/>
      <c r="Q448" s="227"/>
      <c r="R448" s="227"/>
      <c r="S448" s="227"/>
    </row>
    <row r="449" spans="1:19" ht="15">
      <c r="A449" s="227"/>
      <c r="B449" s="273"/>
      <c r="C449" s="227"/>
      <c r="D449" s="227"/>
      <c r="E449" s="227"/>
      <c r="F449" s="227"/>
      <c r="G449" s="227"/>
      <c r="H449" s="227"/>
      <c r="I449" s="227"/>
      <c r="J449" s="227"/>
      <c r="K449" s="227"/>
      <c r="L449" s="227"/>
      <c r="M449" s="227"/>
      <c r="N449" s="274"/>
      <c r="O449" s="227"/>
      <c r="P449" s="227"/>
      <c r="Q449" s="227"/>
      <c r="R449" s="227"/>
      <c r="S449" s="227"/>
    </row>
    <row r="450" spans="1:19" ht="15">
      <c r="A450" s="227"/>
      <c r="B450" s="273"/>
      <c r="C450" s="227"/>
      <c r="D450" s="227"/>
      <c r="E450" s="227"/>
      <c r="F450" s="227"/>
      <c r="G450" s="227"/>
      <c r="H450" s="227"/>
      <c r="I450" s="227"/>
      <c r="J450" s="227"/>
      <c r="K450" s="227"/>
      <c r="L450" s="227"/>
      <c r="M450" s="227"/>
      <c r="N450" s="274"/>
      <c r="O450" s="227"/>
      <c r="P450" s="227"/>
      <c r="Q450" s="227"/>
      <c r="R450" s="227"/>
      <c r="S450" s="227"/>
    </row>
    <row r="451" spans="1:19" ht="15">
      <c r="A451" s="227"/>
      <c r="B451" s="273"/>
      <c r="C451" s="227"/>
      <c r="D451" s="227"/>
      <c r="E451" s="227"/>
      <c r="F451" s="227"/>
      <c r="G451" s="227"/>
      <c r="H451" s="227"/>
      <c r="I451" s="227"/>
      <c r="J451" s="227"/>
      <c r="K451" s="227"/>
      <c r="L451" s="227"/>
      <c r="M451" s="227"/>
      <c r="N451" s="274"/>
      <c r="O451" s="227"/>
      <c r="P451" s="227"/>
      <c r="Q451" s="227"/>
      <c r="R451" s="227"/>
      <c r="S451" s="227"/>
    </row>
    <row r="452" spans="1:19" ht="15">
      <c r="A452" s="227"/>
      <c r="B452" s="273"/>
      <c r="C452" s="227"/>
      <c r="D452" s="227"/>
      <c r="E452" s="227"/>
      <c r="F452" s="227"/>
      <c r="G452" s="227"/>
      <c r="H452" s="227"/>
      <c r="I452" s="227"/>
      <c r="J452" s="227"/>
      <c r="K452" s="227"/>
      <c r="L452" s="227"/>
      <c r="M452" s="227"/>
      <c r="N452" s="274"/>
      <c r="O452" s="227"/>
      <c r="P452" s="227"/>
      <c r="Q452" s="227"/>
      <c r="R452" s="227"/>
      <c r="S452" s="227"/>
    </row>
    <row r="453" spans="1:19" ht="15">
      <c r="A453" s="227"/>
      <c r="B453" s="273"/>
      <c r="C453" s="227"/>
      <c r="D453" s="227"/>
      <c r="E453" s="227"/>
      <c r="F453" s="227"/>
      <c r="G453" s="227"/>
      <c r="H453" s="227"/>
      <c r="I453" s="227"/>
      <c r="J453" s="227"/>
      <c r="K453" s="227"/>
      <c r="L453" s="227"/>
      <c r="M453" s="227"/>
      <c r="N453" s="274"/>
      <c r="O453" s="227"/>
      <c r="P453" s="227"/>
      <c r="Q453" s="227"/>
      <c r="R453" s="227"/>
      <c r="S453" s="227"/>
    </row>
    <row r="454" spans="1:19" ht="15">
      <c r="A454" s="227"/>
      <c r="B454" s="273"/>
      <c r="C454" s="227"/>
      <c r="D454" s="227"/>
      <c r="E454" s="227"/>
      <c r="F454" s="227"/>
      <c r="G454" s="227"/>
      <c r="H454" s="227"/>
      <c r="I454" s="227"/>
      <c r="J454" s="227"/>
      <c r="K454" s="227"/>
      <c r="L454" s="227"/>
      <c r="M454" s="227"/>
      <c r="N454" s="274"/>
      <c r="O454" s="227"/>
      <c r="P454" s="227"/>
      <c r="Q454" s="227"/>
      <c r="R454" s="227"/>
      <c r="S454" s="227"/>
    </row>
    <row r="455" spans="1:19" ht="15">
      <c r="A455" s="227"/>
      <c r="B455" s="273"/>
      <c r="C455" s="227"/>
      <c r="D455" s="227"/>
      <c r="E455" s="227"/>
      <c r="F455" s="227"/>
      <c r="G455" s="227"/>
      <c r="H455" s="227"/>
      <c r="I455" s="227"/>
      <c r="J455" s="227"/>
      <c r="K455" s="227"/>
      <c r="L455" s="227"/>
      <c r="M455" s="227"/>
      <c r="N455" s="274"/>
      <c r="O455" s="227"/>
      <c r="P455" s="227"/>
      <c r="Q455" s="227"/>
      <c r="R455" s="227"/>
      <c r="S455" s="227"/>
    </row>
    <row r="456" spans="1:19" ht="15">
      <c r="A456" s="227"/>
      <c r="B456" s="273"/>
      <c r="C456" s="227"/>
      <c r="D456" s="227"/>
      <c r="E456" s="227"/>
      <c r="F456" s="227"/>
      <c r="G456" s="227"/>
      <c r="H456" s="227"/>
      <c r="I456" s="227"/>
      <c r="J456" s="227"/>
      <c r="K456" s="227"/>
      <c r="L456" s="227"/>
      <c r="M456" s="227"/>
      <c r="N456" s="274"/>
      <c r="O456" s="227"/>
      <c r="P456" s="227"/>
      <c r="Q456" s="227"/>
      <c r="R456" s="227"/>
      <c r="S456" s="227"/>
    </row>
    <row r="457" spans="1:19" ht="15">
      <c r="A457" s="227"/>
      <c r="B457" s="273"/>
      <c r="C457" s="227"/>
      <c r="D457" s="227"/>
      <c r="E457" s="227"/>
      <c r="F457" s="227"/>
      <c r="G457" s="227"/>
      <c r="H457" s="227"/>
      <c r="I457" s="227"/>
      <c r="J457" s="227"/>
      <c r="K457" s="227"/>
      <c r="L457" s="227"/>
      <c r="M457" s="227"/>
      <c r="N457" s="274"/>
      <c r="O457" s="227"/>
      <c r="P457" s="227"/>
      <c r="Q457" s="227"/>
      <c r="R457" s="227"/>
      <c r="S457" s="227"/>
    </row>
    <row r="458" spans="1:19" ht="15">
      <c r="A458" s="227"/>
      <c r="B458" s="273"/>
      <c r="C458" s="227"/>
      <c r="D458" s="227"/>
      <c r="E458" s="227"/>
      <c r="F458" s="227"/>
      <c r="G458" s="227"/>
      <c r="H458" s="227"/>
      <c r="I458" s="227"/>
      <c r="J458" s="227"/>
      <c r="K458" s="227"/>
      <c r="L458" s="227"/>
      <c r="M458" s="227"/>
      <c r="N458" s="274"/>
      <c r="O458" s="227"/>
      <c r="P458" s="227"/>
      <c r="Q458" s="227"/>
      <c r="R458" s="227"/>
      <c r="S458" s="227"/>
    </row>
    <row r="459" spans="1:19" ht="15">
      <c r="A459" s="227"/>
      <c r="B459" s="273"/>
      <c r="C459" s="227"/>
      <c r="D459" s="227"/>
      <c r="E459" s="227"/>
      <c r="F459" s="227"/>
      <c r="G459" s="227"/>
      <c r="H459" s="227"/>
      <c r="I459" s="227"/>
      <c r="J459" s="227"/>
      <c r="K459" s="227"/>
      <c r="L459" s="227"/>
      <c r="M459" s="227"/>
      <c r="N459" s="274"/>
      <c r="O459" s="227"/>
      <c r="P459" s="227"/>
      <c r="Q459" s="227"/>
      <c r="R459" s="227"/>
      <c r="S459" s="227"/>
    </row>
    <row r="460" spans="1:19" ht="15">
      <c r="A460" s="227"/>
      <c r="B460" s="273"/>
      <c r="C460" s="227"/>
      <c r="D460" s="227"/>
      <c r="E460" s="227"/>
      <c r="F460" s="227"/>
      <c r="G460" s="227"/>
      <c r="H460" s="227"/>
      <c r="I460" s="227"/>
      <c r="J460" s="227"/>
      <c r="K460" s="227"/>
      <c r="L460" s="227"/>
      <c r="M460" s="227"/>
      <c r="N460" s="274"/>
      <c r="O460" s="227"/>
      <c r="P460" s="227"/>
      <c r="Q460" s="227"/>
      <c r="R460" s="227"/>
      <c r="S460" s="227"/>
    </row>
    <row r="461" spans="1:19" ht="15">
      <c r="A461" s="227"/>
      <c r="B461" s="273"/>
      <c r="C461" s="227"/>
      <c r="D461" s="227"/>
      <c r="E461" s="227"/>
      <c r="F461" s="227"/>
      <c r="G461" s="227"/>
      <c r="H461" s="227"/>
      <c r="I461" s="227"/>
      <c r="J461" s="227"/>
      <c r="K461" s="227"/>
      <c r="L461" s="227"/>
      <c r="M461" s="227"/>
      <c r="N461" s="274"/>
      <c r="O461" s="227"/>
      <c r="P461" s="227"/>
      <c r="Q461" s="227"/>
      <c r="R461" s="227"/>
      <c r="S461" s="227"/>
    </row>
    <row r="462" spans="1:19" ht="15">
      <c r="A462" s="227"/>
      <c r="B462" s="273"/>
      <c r="C462" s="227"/>
      <c r="D462" s="227"/>
      <c r="E462" s="227"/>
      <c r="F462" s="227"/>
      <c r="G462" s="227"/>
      <c r="H462" s="227"/>
      <c r="I462" s="227"/>
      <c r="J462" s="227"/>
      <c r="K462" s="227"/>
      <c r="L462" s="227"/>
      <c r="M462" s="227"/>
      <c r="N462" s="274"/>
      <c r="O462" s="227"/>
      <c r="P462" s="227"/>
      <c r="Q462" s="227"/>
      <c r="R462" s="227"/>
      <c r="S462" s="227"/>
    </row>
    <row r="463" spans="1:19" ht="15">
      <c r="A463" s="227"/>
      <c r="B463" s="273"/>
      <c r="C463" s="227"/>
      <c r="D463" s="227"/>
      <c r="E463" s="227"/>
      <c r="F463" s="227"/>
      <c r="G463" s="227"/>
      <c r="H463" s="227"/>
      <c r="I463" s="227"/>
      <c r="J463" s="227"/>
      <c r="K463" s="227"/>
      <c r="L463" s="227"/>
      <c r="M463" s="227"/>
      <c r="N463" s="274"/>
      <c r="O463" s="227"/>
      <c r="P463" s="227"/>
      <c r="Q463" s="227"/>
      <c r="R463" s="227"/>
      <c r="S463" s="227"/>
    </row>
    <row r="464" spans="1:19" ht="15">
      <c r="A464" s="227"/>
      <c r="B464" s="273"/>
      <c r="C464" s="227"/>
      <c r="D464" s="227"/>
      <c r="E464" s="227"/>
      <c r="F464" s="227"/>
      <c r="G464" s="227"/>
      <c r="H464" s="227"/>
      <c r="I464" s="227"/>
      <c r="J464" s="227"/>
      <c r="K464" s="227"/>
      <c r="L464" s="227"/>
      <c r="M464" s="227"/>
      <c r="N464" s="274"/>
      <c r="O464" s="227"/>
      <c r="P464" s="227"/>
      <c r="Q464" s="227"/>
      <c r="R464" s="227"/>
      <c r="S464" s="227"/>
    </row>
    <row r="465" spans="1:19" ht="15">
      <c r="A465" s="227"/>
      <c r="B465" s="273"/>
      <c r="C465" s="227"/>
      <c r="D465" s="227"/>
      <c r="E465" s="227"/>
      <c r="F465" s="227"/>
      <c r="G465" s="227"/>
      <c r="H465" s="227"/>
      <c r="I465" s="227"/>
      <c r="J465" s="227"/>
      <c r="K465" s="227"/>
      <c r="L465" s="227"/>
      <c r="M465" s="227"/>
      <c r="N465" s="274"/>
      <c r="O465" s="227"/>
      <c r="P465" s="227"/>
      <c r="Q465" s="227"/>
      <c r="R465" s="227"/>
      <c r="S465" s="227"/>
    </row>
    <row r="466" spans="1:19" ht="15">
      <c r="A466" s="227"/>
      <c r="B466" s="273"/>
      <c r="C466" s="227"/>
      <c r="D466" s="227"/>
      <c r="E466" s="227"/>
      <c r="F466" s="227"/>
      <c r="G466" s="227"/>
      <c r="H466" s="227"/>
      <c r="I466" s="227"/>
      <c r="J466" s="227"/>
      <c r="K466" s="227"/>
      <c r="L466" s="227"/>
      <c r="M466" s="227"/>
      <c r="N466" s="274"/>
      <c r="O466" s="227"/>
      <c r="P466" s="227"/>
      <c r="Q466" s="227"/>
      <c r="R466" s="227"/>
      <c r="S466" s="227"/>
    </row>
    <row r="467" spans="1:19" ht="15">
      <c r="A467" s="227"/>
      <c r="B467" s="273"/>
      <c r="C467" s="227"/>
      <c r="D467" s="227"/>
      <c r="E467" s="227"/>
      <c r="F467" s="227"/>
      <c r="G467" s="227"/>
      <c r="H467" s="227"/>
      <c r="I467" s="227"/>
      <c r="J467" s="227"/>
      <c r="K467" s="227"/>
      <c r="L467" s="227"/>
      <c r="M467" s="227"/>
      <c r="N467" s="274"/>
      <c r="O467" s="227"/>
      <c r="P467" s="227"/>
      <c r="Q467" s="227"/>
      <c r="R467" s="227"/>
      <c r="S467" s="227"/>
    </row>
    <row r="468" spans="1:19" ht="15">
      <c r="A468" s="227"/>
      <c r="B468" s="273"/>
      <c r="C468" s="227"/>
      <c r="D468" s="227"/>
      <c r="E468" s="227"/>
      <c r="F468" s="227"/>
      <c r="G468" s="227"/>
      <c r="H468" s="227"/>
      <c r="I468" s="227"/>
      <c r="J468" s="227"/>
      <c r="K468" s="227"/>
      <c r="L468" s="227"/>
      <c r="M468" s="227"/>
      <c r="N468" s="274"/>
      <c r="O468" s="227"/>
      <c r="P468" s="227"/>
      <c r="Q468" s="227"/>
      <c r="R468" s="227"/>
      <c r="S468" s="227"/>
    </row>
    <row r="469" spans="1:19" ht="15">
      <c r="A469" s="227"/>
      <c r="B469" s="273"/>
      <c r="C469" s="227"/>
      <c r="D469" s="227"/>
      <c r="E469" s="227"/>
      <c r="F469" s="227"/>
      <c r="G469" s="227"/>
      <c r="H469" s="227"/>
      <c r="I469" s="227"/>
      <c r="J469" s="227"/>
      <c r="K469" s="227"/>
      <c r="L469" s="227"/>
      <c r="M469" s="227"/>
      <c r="N469" s="274"/>
      <c r="O469" s="227"/>
      <c r="P469" s="227"/>
      <c r="Q469" s="227"/>
      <c r="R469" s="227"/>
      <c r="S469" s="227"/>
    </row>
    <row r="470" spans="1:19" ht="15">
      <c r="A470" s="227"/>
      <c r="B470" s="273"/>
      <c r="C470" s="227"/>
      <c r="D470" s="227"/>
      <c r="E470" s="227"/>
      <c r="F470" s="227"/>
      <c r="G470" s="227"/>
      <c r="H470" s="227"/>
      <c r="I470" s="227"/>
      <c r="J470" s="227"/>
      <c r="K470" s="227"/>
      <c r="L470" s="227"/>
      <c r="M470" s="227"/>
      <c r="N470" s="274"/>
      <c r="O470" s="227"/>
      <c r="P470" s="227"/>
      <c r="Q470" s="227"/>
      <c r="R470" s="227"/>
      <c r="S470" s="227"/>
    </row>
    <row r="471" spans="1:19" ht="15">
      <c r="A471" s="227"/>
      <c r="B471" s="273"/>
      <c r="C471" s="227"/>
      <c r="D471" s="227"/>
      <c r="E471" s="227"/>
      <c r="F471" s="227"/>
      <c r="G471" s="227"/>
      <c r="H471" s="227"/>
      <c r="I471" s="227"/>
      <c r="J471" s="227"/>
      <c r="K471" s="227"/>
      <c r="L471" s="227"/>
      <c r="M471" s="227"/>
      <c r="N471" s="274"/>
      <c r="O471" s="227"/>
      <c r="P471" s="227"/>
      <c r="Q471" s="227"/>
      <c r="R471" s="227"/>
      <c r="S471" s="227"/>
    </row>
    <row r="472" spans="1:19" ht="15">
      <c r="A472" s="227"/>
      <c r="B472" s="273"/>
      <c r="C472" s="227"/>
      <c r="D472" s="227"/>
      <c r="E472" s="227"/>
      <c r="F472" s="227"/>
      <c r="G472" s="227"/>
      <c r="H472" s="227"/>
      <c r="I472" s="227"/>
      <c r="J472" s="227"/>
      <c r="K472" s="227"/>
      <c r="L472" s="227"/>
      <c r="M472" s="227"/>
      <c r="N472" s="274"/>
      <c r="O472" s="227"/>
      <c r="P472" s="227"/>
      <c r="Q472" s="227"/>
      <c r="R472" s="227"/>
      <c r="S472" s="227"/>
    </row>
    <row r="473" spans="1:19" ht="15">
      <c r="A473" s="227"/>
      <c r="B473" s="273"/>
      <c r="C473" s="227"/>
      <c r="D473" s="227"/>
      <c r="E473" s="227"/>
      <c r="F473" s="227"/>
      <c r="G473" s="227"/>
      <c r="H473" s="227"/>
      <c r="I473" s="227"/>
      <c r="J473" s="227"/>
      <c r="K473" s="227"/>
      <c r="L473" s="227"/>
      <c r="M473" s="227"/>
      <c r="N473" s="274"/>
      <c r="O473" s="227"/>
      <c r="P473" s="227"/>
      <c r="Q473" s="227"/>
      <c r="R473" s="227"/>
      <c r="S473" s="227"/>
    </row>
    <row r="474" spans="1:19" ht="15">
      <c r="A474" s="227"/>
      <c r="B474" s="273"/>
      <c r="C474" s="227"/>
      <c r="D474" s="227"/>
      <c r="E474" s="227"/>
      <c r="F474" s="227"/>
      <c r="G474" s="227"/>
      <c r="H474" s="227"/>
      <c r="I474" s="227"/>
      <c r="J474" s="227"/>
      <c r="K474" s="227"/>
      <c r="L474" s="227"/>
      <c r="M474" s="227"/>
      <c r="N474" s="274"/>
      <c r="O474" s="227"/>
      <c r="P474" s="227"/>
      <c r="Q474" s="227"/>
      <c r="R474" s="227"/>
      <c r="S474" s="227"/>
    </row>
    <row r="475" spans="1:19" ht="15">
      <c r="A475" s="227"/>
      <c r="B475" s="273"/>
      <c r="C475" s="227"/>
      <c r="D475" s="227"/>
      <c r="E475" s="227"/>
      <c r="F475" s="227"/>
      <c r="G475" s="227"/>
      <c r="H475" s="227"/>
      <c r="I475" s="227"/>
      <c r="J475" s="227"/>
      <c r="K475" s="227"/>
      <c r="L475" s="227"/>
      <c r="M475" s="227"/>
      <c r="N475" s="274"/>
      <c r="O475" s="227"/>
      <c r="P475" s="227"/>
      <c r="Q475" s="227"/>
      <c r="R475" s="227"/>
      <c r="S475" s="227"/>
    </row>
    <row r="476" spans="1:19" ht="15">
      <c r="A476" s="227"/>
      <c r="B476" s="273"/>
      <c r="C476" s="227"/>
      <c r="D476" s="227"/>
      <c r="E476" s="227"/>
      <c r="F476" s="227"/>
      <c r="G476" s="227"/>
      <c r="H476" s="227"/>
      <c r="I476" s="227"/>
      <c r="J476" s="227"/>
      <c r="K476" s="227"/>
      <c r="L476" s="227"/>
      <c r="M476" s="227"/>
      <c r="N476" s="274"/>
      <c r="O476" s="227"/>
      <c r="P476" s="227"/>
      <c r="Q476" s="227"/>
      <c r="R476" s="227"/>
      <c r="S476" s="227"/>
    </row>
    <row r="477" spans="1:19" ht="15">
      <c r="A477" s="227"/>
      <c r="B477" s="273"/>
      <c r="C477" s="227"/>
      <c r="D477" s="227"/>
      <c r="E477" s="227"/>
      <c r="F477" s="227"/>
      <c r="G477" s="227"/>
      <c r="H477" s="227"/>
      <c r="I477" s="227"/>
      <c r="J477" s="227"/>
      <c r="K477" s="227"/>
      <c r="L477" s="227"/>
      <c r="M477" s="227"/>
      <c r="N477" s="274"/>
      <c r="O477" s="227"/>
      <c r="P477" s="227"/>
      <c r="Q477" s="227"/>
      <c r="R477" s="227"/>
      <c r="S477" s="227"/>
    </row>
    <row r="478" spans="1:19" ht="15">
      <c r="A478" s="227"/>
      <c r="B478" s="273"/>
      <c r="C478" s="227"/>
      <c r="D478" s="227"/>
      <c r="E478" s="227"/>
      <c r="F478" s="227"/>
      <c r="G478" s="227"/>
      <c r="H478" s="227"/>
      <c r="I478" s="227"/>
      <c r="J478" s="227"/>
      <c r="K478" s="227"/>
      <c r="L478" s="227"/>
      <c r="M478" s="227"/>
      <c r="N478" s="274"/>
      <c r="O478" s="227"/>
      <c r="P478" s="227"/>
      <c r="Q478" s="227"/>
      <c r="R478" s="227"/>
      <c r="S478" s="227"/>
    </row>
    <row r="479" spans="1:19" ht="15">
      <c r="A479" s="227"/>
      <c r="B479" s="273"/>
      <c r="C479" s="227"/>
      <c r="D479" s="227"/>
      <c r="E479" s="227"/>
      <c r="F479" s="227"/>
      <c r="G479" s="227"/>
      <c r="H479" s="227"/>
      <c r="I479" s="227"/>
      <c r="J479" s="227"/>
      <c r="K479" s="227"/>
      <c r="L479" s="227"/>
      <c r="M479" s="227"/>
      <c r="N479" s="274"/>
      <c r="O479" s="227"/>
      <c r="P479" s="227"/>
      <c r="Q479" s="227"/>
      <c r="R479" s="227"/>
      <c r="S479" s="227"/>
    </row>
    <row r="480" spans="1:19" ht="15">
      <c r="A480" s="227"/>
      <c r="B480" s="273"/>
      <c r="C480" s="227"/>
      <c r="D480" s="227"/>
      <c r="E480" s="227"/>
      <c r="F480" s="227"/>
      <c r="G480" s="227"/>
      <c r="H480" s="227"/>
      <c r="I480" s="227"/>
      <c r="J480" s="227"/>
      <c r="K480" s="227"/>
      <c r="L480" s="227"/>
      <c r="M480" s="227"/>
      <c r="N480" s="274"/>
      <c r="O480" s="227"/>
      <c r="P480" s="227"/>
      <c r="Q480" s="227"/>
      <c r="R480" s="227"/>
      <c r="S480" s="227"/>
    </row>
    <row r="481" spans="1:19" ht="15">
      <c r="A481" s="227"/>
      <c r="B481" s="273"/>
      <c r="C481" s="227"/>
      <c r="D481" s="227"/>
      <c r="E481" s="227"/>
      <c r="F481" s="227"/>
      <c r="G481" s="227"/>
      <c r="H481" s="227"/>
      <c r="I481" s="227"/>
      <c r="J481" s="227"/>
      <c r="K481" s="227"/>
      <c r="L481" s="227"/>
      <c r="M481" s="227"/>
      <c r="N481" s="274"/>
      <c r="O481" s="227"/>
      <c r="P481" s="227"/>
      <c r="Q481" s="227"/>
      <c r="R481" s="227"/>
      <c r="S481" s="227"/>
    </row>
    <row r="482" spans="1:19" ht="15">
      <c r="A482" s="227"/>
      <c r="B482" s="273"/>
      <c r="C482" s="227"/>
      <c r="D482" s="227"/>
      <c r="E482" s="227"/>
      <c r="F482" s="227"/>
      <c r="G482" s="227"/>
      <c r="H482" s="227"/>
      <c r="I482" s="227"/>
      <c r="J482" s="227"/>
      <c r="K482" s="227"/>
      <c r="L482" s="227"/>
      <c r="M482" s="227"/>
      <c r="N482" s="274"/>
      <c r="O482" s="227"/>
      <c r="P482" s="227"/>
      <c r="Q482" s="227"/>
      <c r="R482" s="227"/>
      <c r="S482" s="227"/>
    </row>
    <row r="483" spans="1:19" ht="15">
      <c r="A483" s="227"/>
      <c r="B483" s="273"/>
      <c r="C483" s="227"/>
      <c r="D483" s="227"/>
      <c r="E483" s="227"/>
      <c r="F483" s="227"/>
      <c r="G483" s="227"/>
      <c r="H483" s="227"/>
      <c r="I483" s="227"/>
      <c r="J483" s="227"/>
      <c r="K483" s="227"/>
      <c r="L483" s="227"/>
      <c r="M483" s="227"/>
      <c r="N483" s="274"/>
      <c r="O483" s="227"/>
      <c r="P483" s="227"/>
      <c r="Q483" s="227"/>
      <c r="R483" s="227"/>
      <c r="S483" s="227"/>
    </row>
    <row r="484" spans="1:19" ht="15">
      <c r="A484" s="227"/>
      <c r="B484" s="273"/>
      <c r="C484" s="227"/>
      <c r="D484" s="227"/>
      <c r="E484" s="227"/>
      <c r="F484" s="227"/>
      <c r="G484" s="227"/>
      <c r="H484" s="227"/>
      <c r="I484" s="227"/>
      <c r="J484" s="227"/>
      <c r="K484" s="227"/>
      <c r="L484" s="227"/>
      <c r="M484" s="227"/>
      <c r="N484" s="274"/>
      <c r="O484" s="227"/>
      <c r="P484" s="227"/>
      <c r="Q484" s="227"/>
      <c r="R484" s="227"/>
      <c r="S484" s="227"/>
    </row>
    <row r="485" spans="1:19" ht="15">
      <c r="A485" s="227"/>
      <c r="B485" s="273"/>
      <c r="C485" s="227"/>
      <c r="D485" s="227"/>
      <c r="E485" s="227"/>
      <c r="F485" s="227"/>
      <c r="G485" s="227"/>
      <c r="H485" s="227"/>
      <c r="I485" s="227"/>
      <c r="J485" s="227"/>
      <c r="K485" s="227"/>
      <c r="L485" s="227"/>
      <c r="M485" s="227"/>
      <c r="N485" s="274"/>
      <c r="O485" s="227"/>
      <c r="P485" s="227"/>
      <c r="Q485" s="227"/>
      <c r="R485" s="227"/>
      <c r="S485" s="227"/>
    </row>
    <row r="486" spans="1:19" ht="15">
      <c r="A486" s="227"/>
      <c r="B486" s="273"/>
      <c r="C486" s="227"/>
      <c r="D486" s="227"/>
      <c r="E486" s="227"/>
      <c r="F486" s="227"/>
      <c r="G486" s="227"/>
      <c r="H486" s="227"/>
      <c r="I486" s="227"/>
      <c r="J486" s="227"/>
      <c r="K486" s="227"/>
      <c r="L486" s="227"/>
      <c r="M486" s="227"/>
      <c r="N486" s="274"/>
      <c r="O486" s="227"/>
      <c r="P486" s="227"/>
      <c r="Q486" s="227"/>
      <c r="R486" s="227"/>
      <c r="S486" s="227"/>
    </row>
    <row r="487" spans="1:19" ht="15">
      <c r="A487" s="227"/>
      <c r="B487" s="273"/>
      <c r="C487" s="227"/>
      <c r="D487" s="227"/>
      <c r="E487" s="227"/>
      <c r="F487" s="227"/>
      <c r="G487" s="227"/>
      <c r="H487" s="227"/>
      <c r="I487" s="227"/>
      <c r="J487" s="227"/>
      <c r="K487" s="227"/>
      <c r="L487" s="227"/>
      <c r="M487" s="227"/>
      <c r="N487" s="274"/>
      <c r="O487" s="227"/>
      <c r="P487" s="227"/>
      <c r="Q487" s="227"/>
      <c r="R487" s="227"/>
      <c r="S487" s="227"/>
    </row>
    <row r="488" spans="1:19" ht="15">
      <c r="A488" s="227"/>
      <c r="B488" s="273"/>
      <c r="C488" s="227"/>
      <c r="D488" s="227"/>
      <c r="E488" s="227"/>
      <c r="F488" s="227"/>
      <c r="G488" s="227"/>
      <c r="H488" s="227"/>
      <c r="I488" s="227"/>
      <c r="J488" s="227"/>
      <c r="K488" s="227"/>
      <c r="L488" s="227"/>
      <c r="M488" s="227"/>
      <c r="N488" s="274"/>
      <c r="O488" s="227"/>
      <c r="P488" s="227"/>
      <c r="Q488" s="227"/>
      <c r="R488" s="227"/>
      <c r="S488" s="227"/>
    </row>
    <row r="489" spans="1:19" ht="15">
      <c r="A489" s="227"/>
      <c r="B489" s="273"/>
      <c r="C489" s="227"/>
      <c r="D489" s="227"/>
      <c r="E489" s="227"/>
      <c r="F489" s="227"/>
      <c r="G489" s="227"/>
      <c r="H489" s="227"/>
      <c r="I489" s="227"/>
      <c r="J489" s="227"/>
      <c r="K489" s="227"/>
      <c r="L489" s="227"/>
      <c r="M489" s="227"/>
      <c r="N489" s="274"/>
      <c r="O489" s="227"/>
      <c r="P489" s="227"/>
      <c r="Q489" s="227"/>
      <c r="R489" s="227"/>
      <c r="S489" s="227"/>
    </row>
    <row r="490" spans="1:19" ht="15">
      <c r="A490" s="227"/>
      <c r="B490" s="273"/>
      <c r="C490" s="227"/>
      <c r="D490" s="227"/>
      <c r="E490" s="227"/>
      <c r="F490" s="227"/>
      <c r="G490" s="227"/>
      <c r="H490" s="227"/>
      <c r="I490" s="227"/>
      <c r="J490" s="227"/>
      <c r="K490" s="227"/>
      <c r="L490" s="227"/>
      <c r="M490" s="227"/>
      <c r="N490" s="274"/>
      <c r="O490" s="227"/>
      <c r="P490" s="227"/>
      <c r="Q490" s="227"/>
      <c r="R490" s="227"/>
      <c r="S490" s="227"/>
    </row>
    <row r="491" spans="1:19" ht="15">
      <c r="A491" s="227"/>
      <c r="B491" s="273"/>
      <c r="C491" s="227"/>
      <c r="D491" s="227"/>
      <c r="E491" s="227"/>
      <c r="F491" s="227"/>
      <c r="G491" s="227"/>
      <c r="H491" s="227"/>
      <c r="I491" s="227"/>
      <c r="J491" s="227"/>
      <c r="K491" s="227"/>
      <c r="L491" s="227"/>
      <c r="M491" s="227"/>
      <c r="N491" s="274"/>
      <c r="O491" s="227"/>
      <c r="P491" s="227"/>
      <c r="Q491" s="227"/>
      <c r="R491" s="227"/>
      <c r="S491" s="227"/>
    </row>
    <row r="492" spans="1:19" ht="15">
      <c r="A492" s="227"/>
      <c r="B492" s="273"/>
      <c r="C492" s="227"/>
      <c r="D492" s="227"/>
      <c r="E492" s="227"/>
      <c r="F492" s="227"/>
      <c r="G492" s="227"/>
      <c r="H492" s="227"/>
      <c r="I492" s="227"/>
      <c r="J492" s="227"/>
      <c r="K492" s="227"/>
      <c r="L492" s="227"/>
      <c r="M492" s="227"/>
      <c r="N492" s="274"/>
      <c r="O492" s="227"/>
      <c r="P492" s="227"/>
      <c r="Q492" s="227"/>
      <c r="R492" s="227"/>
      <c r="S492" s="227"/>
    </row>
    <row r="493" spans="1:19" ht="15">
      <c r="A493" s="227"/>
      <c r="B493" s="273"/>
      <c r="C493" s="227"/>
      <c r="D493" s="227"/>
      <c r="E493" s="227"/>
      <c r="F493" s="227"/>
      <c r="G493" s="227"/>
      <c r="H493" s="227"/>
      <c r="I493" s="227"/>
      <c r="J493" s="227"/>
      <c r="K493" s="227"/>
      <c r="L493" s="227"/>
      <c r="M493" s="227"/>
      <c r="N493" s="274"/>
      <c r="O493" s="227"/>
      <c r="P493" s="227"/>
      <c r="Q493" s="227"/>
      <c r="R493" s="227"/>
      <c r="S493" s="227"/>
    </row>
    <row r="494" spans="1:19" ht="15">
      <c r="A494" s="227"/>
      <c r="B494" s="273"/>
      <c r="C494" s="227"/>
      <c r="D494" s="227"/>
      <c r="E494" s="227"/>
      <c r="F494" s="227"/>
      <c r="G494" s="227"/>
      <c r="H494" s="227"/>
      <c r="I494" s="227"/>
      <c r="J494" s="227"/>
      <c r="K494" s="227"/>
      <c r="L494" s="227"/>
      <c r="M494" s="227"/>
      <c r="N494" s="274"/>
      <c r="O494" s="227"/>
      <c r="P494" s="227"/>
      <c r="Q494" s="227"/>
      <c r="R494" s="227"/>
      <c r="S494" s="227"/>
    </row>
    <row r="495" spans="1:19" ht="15">
      <c r="A495" s="227"/>
      <c r="B495" s="273"/>
      <c r="C495" s="227"/>
      <c r="D495" s="227"/>
      <c r="E495" s="227"/>
      <c r="F495" s="227"/>
      <c r="G495" s="227"/>
      <c r="H495" s="227"/>
      <c r="I495" s="227"/>
      <c r="J495" s="227"/>
      <c r="K495" s="227"/>
      <c r="L495" s="227"/>
      <c r="M495" s="227"/>
      <c r="N495" s="274"/>
      <c r="O495" s="227"/>
      <c r="P495" s="227"/>
      <c r="Q495" s="227"/>
      <c r="R495" s="227"/>
      <c r="S495" s="227"/>
    </row>
    <row r="496" spans="1:19" ht="15">
      <c r="A496" s="227"/>
      <c r="B496" s="273"/>
      <c r="C496" s="227"/>
      <c r="D496" s="227"/>
      <c r="E496" s="227"/>
      <c r="F496" s="227"/>
      <c r="G496" s="227"/>
      <c r="H496" s="227"/>
      <c r="I496" s="227"/>
      <c r="J496" s="227"/>
      <c r="K496" s="227"/>
      <c r="L496" s="227"/>
      <c r="M496" s="227"/>
      <c r="N496" s="274"/>
      <c r="O496" s="227"/>
      <c r="P496" s="227"/>
      <c r="Q496" s="227"/>
      <c r="R496" s="227"/>
      <c r="S496" s="227"/>
    </row>
    <row r="497" spans="1:19" ht="15">
      <c r="A497" s="227"/>
      <c r="B497" s="273"/>
      <c r="C497" s="227"/>
      <c r="D497" s="227"/>
      <c r="E497" s="227"/>
      <c r="F497" s="227"/>
      <c r="G497" s="227"/>
      <c r="H497" s="227"/>
      <c r="I497" s="227"/>
      <c r="J497" s="227"/>
      <c r="K497" s="227"/>
      <c r="L497" s="227"/>
      <c r="M497" s="227"/>
      <c r="N497" s="274"/>
      <c r="O497" s="227"/>
      <c r="P497" s="227"/>
      <c r="Q497" s="227"/>
      <c r="R497" s="227"/>
      <c r="S497" s="227"/>
    </row>
    <row r="498" spans="1:19" ht="15">
      <c r="A498" s="227"/>
      <c r="B498" s="273"/>
      <c r="C498" s="227"/>
      <c r="D498" s="227"/>
      <c r="E498" s="227"/>
      <c r="F498" s="227"/>
      <c r="G498" s="227"/>
      <c r="H498" s="227"/>
      <c r="I498" s="227"/>
      <c r="J498" s="227"/>
      <c r="K498" s="227"/>
      <c r="L498" s="227"/>
      <c r="M498" s="227"/>
      <c r="N498" s="274"/>
      <c r="O498" s="227"/>
      <c r="P498" s="227"/>
      <c r="Q498" s="227"/>
      <c r="R498" s="227"/>
      <c r="S498" s="227"/>
    </row>
    <row r="499" spans="1:19" ht="15">
      <c r="A499" s="227"/>
      <c r="B499" s="273"/>
      <c r="C499" s="227"/>
      <c r="D499" s="227"/>
      <c r="E499" s="227"/>
      <c r="F499" s="227"/>
      <c r="G499" s="227"/>
      <c r="H499" s="227"/>
      <c r="I499" s="227"/>
      <c r="J499" s="227"/>
      <c r="K499" s="227"/>
      <c r="L499" s="227"/>
      <c r="M499" s="227"/>
      <c r="N499" s="274"/>
      <c r="O499" s="227"/>
      <c r="P499" s="227"/>
      <c r="Q499" s="227"/>
      <c r="R499" s="227"/>
      <c r="S499" s="227"/>
    </row>
    <row r="500" spans="1:19" ht="15">
      <c r="A500" s="227"/>
      <c r="B500" s="273"/>
      <c r="C500" s="227"/>
      <c r="D500" s="227"/>
      <c r="E500" s="227"/>
      <c r="F500" s="227"/>
      <c r="G500" s="227"/>
      <c r="H500" s="227"/>
      <c r="I500" s="227"/>
      <c r="J500" s="227"/>
      <c r="K500" s="227"/>
      <c r="L500" s="227"/>
      <c r="M500" s="227"/>
      <c r="N500" s="274"/>
      <c r="O500" s="227"/>
      <c r="P500" s="227"/>
      <c r="Q500" s="227"/>
      <c r="R500" s="227"/>
      <c r="S500" s="227"/>
    </row>
    <row r="501" spans="1:19" ht="15">
      <c r="A501" s="227"/>
      <c r="B501" s="273"/>
      <c r="C501" s="227"/>
      <c r="D501" s="227"/>
      <c r="E501" s="227"/>
      <c r="F501" s="227"/>
      <c r="G501" s="227"/>
      <c r="H501" s="227"/>
      <c r="I501" s="227"/>
      <c r="J501" s="227"/>
      <c r="K501" s="227"/>
      <c r="L501" s="227"/>
      <c r="M501" s="227"/>
      <c r="N501" s="274"/>
      <c r="O501" s="227"/>
      <c r="P501" s="227"/>
      <c r="Q501" s="227"/>
      <c r="R501" s="227"/>
      <c r="S501" s="227"/>
    </row>
    <row r="502" spans="1:19" ht="15">
      <c r="A502" s="227"/>
      <c r="B502" s="273"/>
      <c r="C502" s="227"/>
      <c r="D502" s="227"/>
      <c r="E502" s="227"/>
      <c r="F502" s="227"/>
      <c r="G502" s="227"/>
      <c r="H502" s="227"/>
      <c r="I502" s="227"/>
      <c r="J502" s="227"/>
      <c r="K502" s="227"/>
      <c r="L502" s="227"/>
      <c r="M502" s="227"/>
      <c r="N502" s="274"/>
      <c r="O502" s="227"/>
      <c r="P502" s="227"/>
      <c r="Q502" s="227"/>
      <c r="R502" s="227"/>
      <c r="S502" s="227"/>
    </row>
    <row r="503" spans="1:19" ht="15">
      <c r="A503" s="227"/>
      <c r="B503" s="273"/>
      <c r="C503" s="227"/>
      <c r="D503" s="227"/>
      <c r="E503" s="227"/>
      <c r="F503" s="227"/>
      <c r="G503" s="227"/>
      <c r="H503" s="227"/>
      <c r="I503" s="227"/>
      <c r="J503" s="227"/>
      <c r="K503" s="227"/>
      <c r="L503" s="227"/>
      <c r="M503" s="227"/>
      <c r="N503" s="274"/>
      <c r="O503" s="227"/>
      <c r="P503" s="227"/>
      <c r="Q503" s="227"/>
      <c r="R503" s="227"/>
      <c r="S503" s="227"/>
    </row>
    <row r="504" spans="1:19" ht="15">
      <c r="A504" s="227"/>
      <c r="B504" s="273"/>
      <c r="C504" s="227"/>
      <c r="D504" s="227"/>
      <c r="E504" s="227"/>
      <c r="F504" s="227"/>
      <c r="G504" s="227"/>
      <c r="H504" s="227"/>
      <c r="I504" s="227"/>
      <c r="J504" s="227"/>
      <c r="K504" s="227"/>
      <c r="L504" s="227"/>
      <c r="M504" s="227"/>
      <c r="N504" s="274"/>
      <c r="O504" s="227"/>
      <c r="P504" s="227"/>
      <c r="Q504" s="227"/>
      <c r="R504" s="227"/>
      <c r="S504" s="227"/>
    </row>
    <row r="505" spans="1:19" ht="15">
      <c r="A505" s="227"/>
      <c r="B505" s="273"/>
      <c r="C505" s="227"/>
      <c r="D505" s="227"/>
      <c r="E505" s="227"/>
      <c r="F505" s="227"/>
      <c r="G505" s="227"/>
      <c r="H505" s="227"/>
      <c r="I505" s="227"/>
      <c r="J505" s="227"/>
      <c r="K505" s="227"/>
      <c r="L505" s="227"/>
      <c r="M505" s="227"/>
      <c r="N505" s="274"/>
      <c r="O505" s="227"/>
      <c r="P505" s="227"/>
      <c r="Q505" s="227"/>
      <c r="R505" s="227"/>
      <c r="S505" s="227"/>
    </row>
    <row r="506" spans="1:19" ht="15">
      <c r="A506" s="227"/>
      <c r="B506" s="273"/>
      <c r="C506" s="227"/>
      <c r="D506" s="227"/>
      <c r="E506" s="227"/>
      <c r="F506" s="227"/>
      <c r="G506" s="227"/>
      <c r="H506" s="227"/>
      <c r="I506" s="227"/>
      <c r="J506" s="227"/>
      <c r="K506" s="227"/>
      <c r="L506" s="227"/>
      <c r="M506" s="227"/>
      <c r="N506" s="274"/>
      <c r="O506" s="227"/>
      <c r="P506" s="227"/>
      <c r="Q506" s="227"/>
      <c r="R506" s="227"/>
      <c r="S506" s="227"/>
    </row>
    <row r="507" spans="1:19" ht="15">
      <c r="A507" s="227"/>
      <c r="B507" s="273"/>
      <c r="C507" s="227"/>
      <c r="D507" s="227"/>
      <c r="E507" s="227"/>
      <c r="F507" s="227"/>
      <c r="G507" s="227"/>
      <c r="H507" s="227"/>
      <c r="I507" s="227"/>
      <c r="J507" s="227"/>
      <c r="K507" s="227"/>
      <c r="L507" s="227"/>
      <c r="M507" s="227"/>
      <c r="N507" s="274"/>
      <c r="O507" s="227"/>
      <c r="P507" s="227"/>
      <c r="Q507" s="227"/>
      <c r="R507" s="227"/>
      <c r="S507" s="227"/>
    </row>
    <row r="508" spans="1:19" ht="15">
      <c r="A508" s="227"/>
      <c r="B508" s="273"/>
      <c r="C508" s="227"/>
      <c r="D508" s="227"/>
      <c r="E508" s="227"/>
      <c r="F508" s="227"/>
      <c r="G508" s="227"/>
      <c r="H508" s="227"/>
      <c r="I508" s="227"/>
      <c r="J508" s="227"/>
      <c r="K508" s="227"/>
      <c r="L508" s="227"/>
      <c r="M508" s="227"/>
      <c r="N508" s="274"/>
      <c r="O508" s="227"/>
      <c r="P508" s="227"/>
      <c r="Q508" s="227"/>
      <c r="R508" s="227"/>
      <c r="S508" s="227"/>
    </row>
    <row r="509" spans="1:19" ht="15">
      <c r="A509" s="227"/>
      <c r="B509" s="273"/>
      <c r="C509" s="227"/>
      <c r="D509" s="227"/>
      <c r="E509" s="227"/>
      <c r="F509" s="227"/>
      <c r="G509" s="227"/>
      <c r="H509" s="227"/>
      <c r="I509" s="227"/>
      <c r="J509" s="227"/>
      <c r="K509" s="227"/>
      <c r="L509" s="227"/>
      <c r="M509" s="227"/>
      <c r="N509" s="274"/>
      <c r="O509" s="227"/>
      <c r="P509" s="227"/>
      <c r="Q509" s="227"/>
      <c r="R509" s="227"/>
      <c r="S509" s="227"/>
    </row>
    <row r="510" spans="1:19" ht="15">
      <c r="A510" s="227"/>
      <c r="B510" s="273"/>
      <c r="C510" s="227"/>
      <c r="D510" s="227"/>
      <c r="E510" s="227"/>
      <c r="F510" s="227"/>
      <c r="G510" s="227"/>
      <c r="H510" s="227"/>
      <c r="I510" s="227"/>
      <c r="J510" s="227"/>
      <c r="K510" s="227"/>
      <c r="L510" s="227"/>
      <c r="M510" s="227"/>
      <c r="N510" s="274"/>
      <c r="O510" s="227"/>
      <c r="P510" s="227"/>
      <c r="Q510" s="227"/>
      <c r="R510" s="227"/>
      <c r="S510" s="227"/>
    </row>
    <row r="511" spans="1:19" ht="15">
      <c r="A511" s="227"/>
      <c r="B511" s="273"/>
      <c r="C511" s="227"/>
      <c r="D511" s="227"/>
      <c r="E511" s="227"/>
      <c r="F511" s="227"/>
      <c r="G511" s="227"/>
      <c r="H511" s="227"/>
      <c r="I511" s="227"/>
      <c r="J511" s="227"/>
      <c r="K511" s="227"/>
      <c r="L511" s="227"/>
      <c r="M511" s="227"/>
      <c r="N511" s="274"/>
      <c r="O511" s="227"/>
      <c r="P511" s="227"/>
      <c r="Q511" s="227"/>
      <c r="R511" s="227"/>
      <c r="S511" s="227"/>
    </row>
    <row r="512" spans="1:19" ht="15">
      <c r="A512" s="227"/>
      <c r="B512" s="273"/>
      <c r="C512" s="227"/>
      <c r="D512" s="227"/>
      <c r="E512" s="227"/>
      <c r="F512" s="227"/>
      <c r="G512" s="227"/>
      <c r="H512" s="227"/>
      <c r="I512" s="227"/>
      <c r="J512" s="227"/>
      <c r="K512" s="227"/>
      <c r="L512" s="227"/>
      <c r="M512" s="227"/>
      <c r="N512" s="274"/>
      <c r="O512" s="227"/>
      <c r="P512" s="227"/>
      <c r="Q512" s="227"/>
      <c r="R512" s="227"/>
      <c r="S512" s="227"/>
    </row>
    <row r="513" spans="1:19" ht="15">
      <c r="A513" s="227"/>
      <c r="B513" s="273"/>
      <c r="C513" s="227"/>
      <c r="D513" s="227"/>
      <c r="E513" s="227"/>
      <c r="F513" s="227"/>
      <c r="G513" s="227"/>
      <c r="H513" s="227"/>
      <c r="I513" s="227"/>
      <c r="J513" s="227"/>
      <c r="K513" s="227"/>
      <c r="L513" s="227"/>
      <c r="M513" s="227"/>
      <c r="N513" s="274"/>
      <c r="O513" s="227"/>
      <c r="P513" s="227"/>
      <c r="Q513" s="227"/>
      <c r="R513" s="227"/>
      <c r="S513" s="227"/>
    </row>
    <row r="514" spans="1:19" ht="15">
      <c r="A514" s="227"/>
      <c r="B514" s="273"/>
      <c r="C514" s="227"/>
      <c r="D514" s="227"/>
      <c r="E514" s="227"/>
      <c r="F514" s="227"/>
      <c r="G514" s="227"/>
      <c r="H514" s="227"/>
      <c r="I514" s="227"/>
      <c r="J514" s="227"/>
      <c r="K514" s="227"/>
      <c r="L514" s="227"/>
      <c r="M514" s="227"/>
      <c r="N514" s="274"/>
      <c r="O514" s="227"/>
      <c r="P514" s="227"/>
      <c r="Q514" s="227"/>
      <c r="R514" s="227"/>
      <c r="S514" s="227"/>
    </row>
    <row r="515" spans="1:19" ht="15">
      <c r="A515" s="227"/>
      <c r="B515" s="273"/>
      <c r="C515" s="227"/>
      <c r="D515" s="227"/>
      <c r="E515" s="227"/>
      <c r="F515" s="227"/>
      <c r="G515" s="227"/>
      <c r="H515" s="227"/>
      <c r="I515" s="227"/>
      <c r="J515" s="227"/>
      <c r="K515" s="227"/>
      <c r="L515" s="227"/>
      <c r="M515" s="227"/>
      <c r="N515" s="274"/>
      <c r="O515" s="227"/>
      <c r="P515" s="227"/>
      <c r="Q515" s="227"/>
      <c r="R515" s="227"/>
      <c r="S515" s="227"/>
    </row>
    <row r="516" spans="1:19" ht="15">
      <c r="A516" s="227"/>
      <c r="B516" s="273"/>
      <c r="C516" s="227"/>
      <c r="D516" s="227"/>
      <c r="E516" s="227"/>
      <c r="F516" s="227"/>
      <c r="G516" s="227"/>
      <c r="H516" s="227"/>
      <c r="I516" s="227"/>
      <c r="J516" s="227"/>
      <c r="K516" s="227"/>
      <c r="L516" s="227"/>
      <c r="M516" s="227"/>
      <c r="N516" s="274"/>
      <c r="O516" s="227"/>
      <c r="P516" s="227"/>
      <c r="Q516" s="227"/>
      <c r="R516" s="227"/>
      <c r="S516" s="227"/>
    </row>
    <row r="517" spans="1:19" ht="15">
      <c r="A517" s="227"/>
      <c r="B517" s="273"/>
      <c r="C517" s="227"/>
      <c r="D517" s="227"/>
      <c r="E517" s="227"/>
      <c r="F517" s="227"/>
      <c r="G517" s="227"/>
      <c r="H517" s="227"/>
      <c r="I517" s="227"/>
      <c r="J517" s="227"/>
      <c r="K517" s="227"/>
      <c r="L517" s="227"/>
      <c r="M517" s="227"/>
      <c r="N517" s="274"/>
      <c r="O517" s="227"/>
      <c r="P517" s="227"/>
      <c r="Q517" s="227"/>
      <c r="R517" s="227"/>
      <c r="S517" s="227"/>
    </row>
    <row r="518" spans="1:19" ht="15">
      <c r="A518" s="227"/>
      <c r="B518" s="273"/>
      <c r="C518" s="227"/>
      <c r="D518" s="227"/>
      <c r="E518" s="227"/>
      <c r="F518" s="227"/>
      <c r="G518" s="227"/>
      <c r="H518" s="227"/>
      <c r="I518" s="227"/>
      <c r="J518" s="227"/>
      <c r="K518" s="227"/>
      <c r="L518" s="227"/>
      <c r="M518" s="227"/>
      <c r="N518" s="274"/>
      <c r="O518" s="227"/>
      <c r="P518" s="227"/>
      <c r="Q518" s="227"/>
      <c r="R518" s="227"/>
      <c r="S518" s="227"/>
    </row>
    <row r="519" spans="1:19" ht="15">
      <c r="A519" s="227"/>
      <c r="B519" s="273"/>
      <c r="C519" s="227"/>
      <c r="D519" s="227"/>
      <c r="E519" s="227"/>
      <c r="F519" s="227"/>
      <c r="G519" s="227"/>
      <c r="H519" s="227"/>
      <c r="I519" s="227"/>
      <c r="J519" s="227"/>
      <c r="K519" s="227"/>
      <c r="L519" s="227"/>
      <c r="M519" s="227"/>
      <c r="N519" s="274"/>
      <c r="O519" s="227"/>
      <c r="P519" s="227"/>
      <c r="Q519" s="227"/>
      <c r="R519" s="227"/>
      <c r="S519" s="227"/>
    </row>
    <row r="520" spans="1:19" ht="15">
      <c r="A520" s="227"/>
      <c r="B520" s="273"/>
      <c r="C520" s="227"/>
      <c r="D520" s="227"/>
      <c r="E520" s="227"/>
      <c r="F520" s="227"/>
      <c r="G520" s="227"/>
      <c r="H520" s="227"/>
      <c r="I520" s="227"/>
      <c r="J520" s="227"/>
      <c r="K520" s="227"/>
      <c r="L520" s="227"/>
      <c r="M520" s="227"/>
      <c r="N520" s="274"/>
      <c r="O520" s="227"/>
      <c r="P520" s="227"/>
      <c r="Q520" s="227"/>
      <c r="R520" s="227"/>
      <c r="S520" s="227"/>
    </row>
    <row r="521" spans="1:19" ht="15">
      <c r="A521" s="227"/>
      <c r="B521" s="273"/>
      <c r="C521" s="227"/>
      <c r="D521" s="227"/>
      <c r="E521" s="227"/>
      <c r="F521" s="227"/>
      <c r="G521" s="227"/>
      <c r="H521" s="227"/>
      <c r="I521" s="227"/>
      <c r="J521" s="227"/>
      <c r="K521" s="227"/>
      <c r="L521" s="227"/>
      <c r="M521" s="227"/>
      <c r="N521" s="274"/>
      <c r="O521" s="227"/>
      <c r="P521" s="227"/>
      <c r="Q521" s="227"/>
      <c r="R521" s="227"/>
      <c r="S521" s="227"/>
    </row>
    <row r="522" spans="1:19" ht="15">
      <c r="A522" s="227"/>
      <c r="B522" s="273"/>
      <c r="C522" s="227"/>
      <c r="D522" s="227"/>
      <c r="E522" s="227"/>
      <c r="F522" s="227"/>
      <c r="G522" s="227"/>
      <c r="H522" s="227"/>
      <c r="I522" s="227"/>
      <c r="J522" s="227"/>
      <c r="K522" s="227"/>
      <c r="L522" s="227"/>
      <c r="M522" s="227"/>
      <c r="N522" s="274"/>
      <c r="O522" s="227"/>
      <c r="P522" s="227"/>
      <c r="Q522" s="227"/>
      <c r="R522" s="227"/>
      <c r="S522" s="227"/>
    </row>
    <row r="523" spans="1:19" ht="15">
      <c r="A523" s="227"/>
      <c r="B523" s="273"/>
      <c r="C523" s="227"/>
      <c r="D523" s="227"/>
      <c r="E523" s="227"/>
      <c r="F523" s="227"/>
      <c r="G523" s="227"/>
      <c r="H523" s="227"/>
      <c r="I523" s="227"/>
      <c r="J523" s="227"/>
      <c r="K523" s="227"/>
      <c r="L523" s="227"/>
      <c r="M523" s="227"/>
      <c r="N523" s="274"/>
      <c r="O523" s="227"/>
      <c r="P523" s="227"/>
      <c r="Q523" s="227"/>
      <c r="R523" s="227"/>
      <c r="S523" s="227"/>
    </row>
    <row r="524" spans="1:19" ht="15">
      <c r="A524" s="227"/>
      <c r="B524" s="273"/>
      <c r="C524" s="227"/>
      <c r="D524" s="227"/>
      <c r="E524" s="227"/>
      <c r="F524" s="227"/>
      <c r="G524" s="227"/>
      <c r="H524" s="227"/>
      <c r="I524" s="227"/>
      <c r="J524" s="227"/>
      <c r="K524" s="227"/>
      <c r="L524" s="227"/>
      <c r="M524" s="227"/>
      <c r="N524" s="274"/>
      <c r="O524" s="227"/>
      <c r="P524" s="227"/>
      <c r="Q524" s="227"/>
      <c r="R524" s="227"/>
      <c r="S524" s="227"/>
    </row>
    <row r="525" spans="1:19" ht="15">
      <c r="A525" s="227"/>
      <c r="B525" s="273"/>
      <c r="C525" s="227"/>
      <c r="D525" s="227"/>
      <c r="E525" s="227"/>
      <c r="F525" s="227"/>
      <c r="G525" s="227"/>
      <c r="H525" s="227"/>
      <c r="I525" s="227"/>
      <c r="J525" s="227"/>
      <c r="K525" s="227"/>
      <c r="L525" s="227"/>
      <c r="M525" s="227"/>
      <c r="N525" s="274"/>
      <c r="O525" s="227"/>
      <c r="P525" s="227"/>
      <c r="Q525" s="227"/>
      <c r="R525" s="227"/>
      <c r="S525" s="227"/>
    </row>
    <row r="526" spans="1:19" ht="15">
      <c r="A526" s="227"/>
      <c r="B526" s="273"/>
      <c r="C526" s="227"/>
      <c r="D526" s="227"/>
      <c r="E526" s="227"/>
      <c r="F526" s="227"/>
      <c r="G526" s="227"/>
      <c r="H526" s="227"/>
      <c r="I526" s="227"/>
      <c r="J526" s="227"/>
      <c r="K526" s="227"/>
      <c r="L526" s="227"/>
      <c r="M526" s="227"/>
      <c r="N526" s="274"/>
      <c r="O526" s="227"/>
      <c r="P526" s="227"/>
      <c r="Q526" s="227"/>
      <c r="R526" s="227"/>
      <c r="S526" s="227"/>
    </row>
    <row r="527" spans="1:19" ht="15">
      <c r="A527" s="227"/>
      <c r="B527" s="273"/>
      <c r="C527" s="227"/>
      <c r="D527" s="227"/>
      <c r="E527" s="227"/>
      <c r="F527" s="227"/>
      <c r="G527" s="227"/>
      <c r="H527" s="227"/>
      <c r="I527" s="227"/>
      <c r="J527" s="227"/>
      <c r="K527" s="227"/>
      <c r="L527" s="227"/>
      <c r="M527" s="227"/>
      <c r="N527" s="274"/>
      <c r="O527" s="227"/>
      <c r="P527" s="227"/>
      <c r="Q527" s="227"/>
      <c r="R527" s="227"/>
      <c r="S527" s="227"/>
    </row>
    <row r="528" spans="1:19" ht="15">
      <c r="A528" s="227"/>
      <c r="B528" s="273"/>
      <c r="C528" s="227"/>
      <c r="D528" s="227"/>
      <c r="E528" s="227"/>
      <c r="F528" s="227"/>
      <c r="G528" s="227"/>
      <c r="H528" s="227"/>
      <c r="I528" s="227"/>
      <c r="J528" s="227"/>
      <c r="K528" s="227"/>
      <c r="L528" s="227"/>
      <c r="M528" s="227"/>
      <c r="N528" s="274"/>
      <c r="O528" s="227"/>
      <c r="P528" s="227"/>
      <c r="Q528" s="227"/>
      <c r="R528" s="227"/>
      <c r="S528" s="227"/>
    </row>
    <row r="529" spans="1:19" ht="15">
      <c r="A529" s="227"/>
      <c r="B529" s="273"/>
      <c r="C529" s="227"/>
      <c r="D529" s="227"/>
      <c r="E529" s="227"/>
      <c r="F529" s="227"/>
      <c r="G529" s="227"/>
      <c r="H529" s="227"/>
      <c r="I529" s="227"/>
      <c r="J529" s="227"/>
      <c r="K529" s="227"/>
      <c r="L529" s="227"/>
      <c r="M529" s="227"/>
      <c r="N529" s="274"/>
      <c r="O529" s="227"/>
      <c r="P529" s="227"/>
      <c r="Q529" s="227"/>
      <c r="R529" s="227"/>
      <c r="S529" s="227"/>
    </row>
    <row r="530" spans="1:19" ht="15">
      <c r="A530" s="227"/>
      <c r="B530" s="273"/>
      <c r="C530" s="227"/>
      <c r="D530" s="227"/>
      <c r="E530" s="227"/>
      <c r="F530" s="227"/>
      <c r="G530" s="227"/>
      <c r="H530" s="227"/>
      <c r="I530" s="227"/>
      <c r="J530" s="227"/>
      <c r="K530" s="227"/>
      <c r="L530" s="227"/>
      <c r="M530" s="227"/>
      <c r="N530" s="274"/>
      <c r="O530" s="227"/>
      <c r="P530" s="227"/>
      <c r="Q530" s="227"/>
      <c r="R530" s="227"/>
      <c r="S530" s="227"/>
    </row>
    <row r="531" spans="1:19" ht="15">
      <c r="A531" s="227"/>
      <c r="B531" s="273"/>
      <c r="C531" s="227"/>
      <c r="D531" s="227"/>
      <c r="E531" s="227"/>
      <c r="F531" s="227"/>
      <c r="G531" s="227"/>
      <c r="H531" s="227"/>
      <c r="I531" s="227"/>
      <c r="J531" s="227"/>
      <c r="K531" s="227"/>
      <c r="L531" s="227"/>
      <c r="M531" s="227"/>
      <c r="N531" s="274"/>
      <c r="O531" s="227"/>
      <c r="P531" s="227"/>
      <c r="Q531" s="227"/>
      <c r="R531" s="227"/>
      <c r="S531" s="227"/>
    </row>
    <row r="532" spans="1:19" ht="15">
      <c r="A532" s="227"/>
      <c r="B532" s="273"/>
      <c r="C532" s="227"/>
      <c r="D532" s="227"/>
      <c r="E532" s="227"/>
      <c r="F532" s="227"/>
      <c r="G532" s="227"/>
      <c r="H532" s="227"/>
      <c r="I532" s="227"/>
      <c r="J532" s="227"/>
      <c r="K532" s="227"/>
      <c r="L532" s="227"/>
      <c r="M532" s="227"/>
      <c r="N532" s="274"/>
      <c r="O532" s="227"/>
      <c r="P532" s="227"/>
      <c r="Q532" s="227"/>
      <c r="R532" s="227"/>
      <c r="S532" s="227"/>
    </row>
    <row r="533" spans="1:19" ht="15">
      <c r="A533" s="227"/>
      <c r="B533" s="273"/>
      <c r="C533" s="227"/>
      <c r="D533" s="227"/>
      <c r="E533" s="227"/>
      <c r="F533" s="227"/>
      <c r="G533" s="227"/>
      <c r="H533" s="227"/>
      <c r="I533" s="227"/>
      <c r="J533" s="227"/>
      <c r="K533" s="227"/>
      <c r="L533" s="227"/>
      <c r="M533" s="227"/>
      <c r="N533" s="274"/>
      <c r="O533" s="227"/>
      <c r="P533" s="227"/>
      <c r="Q533" s="227"/>
      <c r="R533" s="227"/>
      <c r="S533" s="227"/>
    </row>
    <row r="534" spans="1:19" ht="15">
      <c r="A534" s="227"/>
      <c r="B534" s="273"/>
      <c r="C534" s="227"/>
      <c r="D534" s="227"/>
      <c r="E534" s="227"/>
      <c r="F534" s="227"/>
      <c r="G534" s="227"/>
      <c r="H534" s="227"/>
      <c r="I534" s="227"/>
      <c r="J534" s="227"/>
      <c r="K534" s="227"/>
      <c r="L534" s="227"/>
      <c r="M534" s="227"/>
      <c r="N534" s="274"/>
      <c r="O534" s="227"/>
      <c r="P534" s="227"/>
      <c r="Q534" s="227"/>
      <c r="R534" s="227"/>
      <c r="S534" s="227"/>
    </row>
    <row r="535" spans="1:19" ht="15">
      <c r="A535" s="227"/>
      <c r="B535" s="273"/>
      <c r="C535" s="227"/>
      <c r="D535" s="227"/>
      <c r="E535" s="227"/>
      <c r="F535" s="227"/>
      <c r="G535" s="227"/>
      <c r="H535" s="227"/>
      <c r="I535" s="227"/>
      <c r="J535" s="227"/>
      <c r="K535" s="227"/>
      <c r="L535" s="227"/>
      <c r="M535" s="227"/>
      <c r="N535" s="274"/>
      <c r="O535" s="227"/>
      <c r="P535" s="227"/>
      <c r="Q535" s="227"/>
      <c r="R535" s="227"/>
      <c r="S535" s="227"/>
    </row>
    <row r="536" spans="1:19" ht="15">
      <c r="A536" s="227"/>
      <c r="B536" s="273"/>
      <c r="C536" s="227"/>
      <c r="D536" s="227"/>
      <c r="E536" s="227"/>
      <c r="F536" s="227"/>
      <c r="G536" s="227"/>
      <c r="H536" s="227"/>
      <c r="I536" s="227"/>
      <c r="J536" s="227"/>
      <c r="K536" s="227"/>
      <c r="L536" s="227"/>
      <c r="M536" s="227"/>
      <c r="N536" s="274"/>
      <c r="O536" s="227"/>
      <c r="P536" s="227"/>
      <c r="Q536" s="227"/>
      <c r="R536" s="227"/>
      <c r="S536" s="227"/>
    </row>
    <row r="537" spans="1:19" ht="15">
      <c r="A537" s="227"/>
      <c r="B537" s="273"/>
      <c r="C537" s="227"/>
      <c r="D537" s="227"/>
      <c r="E537" s="227"/>
      <c r="F537" s="227"/>
      <c r="G537" s="227"/>
      <c r="H537" s="227"/>
      <c r="I537" s="227"/>
      <c r="J537" s="227"/>
      <c r="K537" s="227"/>
      <c r="L537" s="227"/>
      <c r="M537" s="227"/>
      <c r="N537" s="274"/>
      <c r="O537" s="227"/>
      <c r="P537" s="227"/>
      <c r="Q537" s="227"/>
      <c r="R537" s="227"/>
      <c r="S537" s="227"/>
    </row>
    <row r="538" spans="1:19" ht="15">
      <c r="A538" s="227"/>
      <c r="B538" s="273"/>
      <c r="C538" s="227"/>
      <c r="D538" s="227"/>
      <c r="E538" s="227"/>
      <c r="F538" s="227"/>
      <c r="G538" s="227"/>
      <c r="H538" s="227"/>
      <c r="I538" s="227"/>
      <c r="J538" s="227"/>
      <c r="K538" s="227"/>
      <c r="L538" s="227"/>
      <c r="M538" s="227"/>
      <c r="N538" s="274"/>
      <c r="O538" s="227"/>
      <c r="P538" s="227"/>
      <c r="Q538" s="227"/>
      <c r="R538" s="227"/>
      <c r="S538" s="227"/>
    </row>
    <row r="539" spans="1:19" ht="15">
      <c r="A539" s="227"/>
      <c r="B539" s="273"/>
      <c r="C539" s="227"/>
      <c r="D539" s="227"/>
      <c r="E539" s="227"/>
      <c r="F539" s="227"/>
      <c r="G539" s="227"/>
      <c r="H539" s="227"/>
      <c r="I539" s="227"/>
      <c r="J539" s="227"/>
      <c r="K539" s="227"/>
      <c r="L539" s="227"/>
      <c r="M539" s="227"/>
      <c r="N539" s="274"/>
      <c r="O539" s="227"/>
      <c r="P539" s="227"/>
      <c r="Q539" s="227"/>
      <c r="R539" s="227"/>
      <c r="S539" s="227"/>
    </row>
    <row r="540" spans="1:19" ht="15">
      <c r="A540" s="227"/>
      <c r="B540" s="273"/>
      <c r="C540" s="227"/>
      <c r="D540" s="227"/>
      <c r="E540" s="227"/>
      <c r="F540" s="227"/>
      <c r="G540" s="227"/>
      <c r="H540" s="227"/>
      <c r="I540" s="227"/>
      <c r="J540" s="227"/>
      <c r="K540" s="227"/>
      <c r="L540" s="227"/>
      <c r="M540" s="227"/>
      <c r="N540" s="274"/>
      <c r="O540" s="227"/>
      <c r="P540" s="227"/>
      <c r="Q540" s="227"/>
      <c r="R540" s="227"/>
      <c r="S540" s="227"/>
    </row>
    <row r="541" spans="1:19" ht="15">
      <c r="A541" s="227"/>
      <c r="B541" s="273"/>
      <c r="C541" s="227"/>
      <c r="D541" s="227"/>
      <c r="E541" s="227"/>
      <c r="F541" s="227"/>
      <c r="G541" s="227"/>
      <c r="H541" s="227"/>
      <c r="I541" s="227"/>
      <c r="J541" s="227"/>
      <c r="K541" s="227"/>
      <c r="L541" s="227"/>
      <c r="M541" s="227"/>
      <c r="N541" s="274"/>
      <c r="O541" s="227"/>
      <c r="P541" s="227"/>
      <c r="Q541" s="227"/>
      <c r="R541" s="227"/>
      <c r="S541" s="227"/>
    </row>
    <row r="542" spans="1:19" ht="15">
      <c r="A542" s="227"/>
      <c r="B542" s="273"/>
      <c r="C542" s="227"/>
      <c r="D542" s="227"/>
      <c r="E542" s="227"/>
      <c r="F542" s="227"/>
      <c r="G542" s="227"/>
      <c r="H542" s="227"/>
      <c r="I542" s="227"/>
      <c r="J542" s="227"/>
      <c r="K542" s="227"/>
      <c r="L542" s="227"/>
      <c r="M542" s="227"/>
      <c r="N542" s="274"/>
      <c r="O542" s="227"/>
      <c r="P542" s="227"/>
      <c r="Q542" s="227"/>
      <c r="R542" s="227"/>
      <c r="S542" s="227"/>
    </row>
    <row r="543" spans="1:19" ht="15">
      <c r="A543" s="227"/>
      <c r="B543" s="273"/>
      <c r="C543" s="227"/>
      <c r="D543" s="227"/>
      <c r="E543" s="227"/>
      <c r="F543" s="227"/>
      <c r="G543" s="227"/>
      <c r="H543" s="227"/>
      <c r="I543" s="227"/>
      <c r="J543" s="227"/>
      <c r="K543" s="227"/>
      <c r="L543" s="227"/>
      <c r="M543" s="227"/>
      <c r="N543" s="274"/>
      <c r="O543" s="227"/>
      <c r="P543" s="227"/>
      <c r="Q543" s="227"/>
      <c r="R543" s="227"/>
      <c r="S543" s="227"/>
    </row>
    <row r="544" spans="1:19" ht="15">
      <c r="A544" s="227"/>
      <c r="B544" s="273"/>
      <c r="C544" s="227"/>
      <c r="D544" s="227"/>
      <c r="E544" s="227"/>
      <c r="F544" s="227"/>
      <c r="G544" s="227"/>
      <c r="H544" s="227"/>
      <c r="I544" s="227"/>
      <c r="J544" s="227"/>
      <c r="K544" s="227"/>
      <c r="L544" s="227"/>
      <c r="M544" s="227"/>
      <c r="N544" s="274"/>
      <c r="O544" s="227"/>
      <c r="P544" s="227"/>
      <c r="Q544" s="227"/>
      <c r="R544" s="227"/>
      <c r="S544" s="227"/>
    </row>
    <row r="545" spans="1:19" ht="15">
      <c r="A545" s="227"/>
      <c r="B545" s="273"/>
      <c r="C545" s="227"/>
      <c r="D545" s="227"/>
      <c r="E545" s="227"/>
      <c r="F545" s="227"/>
      <c r="G545" s="227"/>
      <c r="H545" s="227"/>
      <c r="I545" s="227"/>
      <c r="J545" s="227"/>
      <c r="K545" s="227"/>
      <c r="L545" s="227"/>
      <c r="M545" s="227"/>
      <c r="N545" s="274"/>
      <c r="O545" s="227"/>
      <c r="P545" s="227"/>
      <c r="Q545" s="227"/>
      <c r="R545" s="227"/>
      <c r="S545" s="227"/>
    </row>
    <row r="546" spans="1:19" ht="15">
      <c r="A546" s="227"/>
      <c r="B546" s="273"/>
      <c r="C546" s="227"/>
      <c r="D546" s="227"/>
      <c r="E546" s="227"/>
      <c r="F546" s="227"/>
      <c r="G546" s="227"/>
      <c r="H546" s="227"/>
      <c r="I546" s="227"/>
      <c r="J546" s="227"/>
      <c r="K546" s="227"/>
      <c r="L546" s="227"/>
      <c r="M546" s="227"/>
      <c r="N546" s="274"/>
      <c r="O546" s="227"/>
      <c r="P546" s="227"/>
      <c r="Q546" s="227"/>
      <c r="R546" s="227"/>
      <c r="S546" s="227"/>
    </row>
    <row r="547" spans="1:19" ht="15">
      <c r="A547" s="227"/>
      <c r="B547" s="273"/>
      <c r="C547" s="227"/>
      <c r="D547" s="227"/>
      <c r="E547" s="227"/>
      <c r="F547" s="227"/>
      <c r="G547" s="227"/>
      <c r="H547" s="227"/>
      <c r="I547" s="227"/>
      <c r="J547" s="227"/>
      <c r="K547" s="227"/>
      <c r="L547" s="227"/>
      <c r="M547" s="227"/>
      <c r="N547" s="274"/>
      <c r="O547" s="227"/>
      <c r="P547" s="227"/>
      <c r="Q547" s="227"/>
      <c r="R547" s="227"/>
      <c r="S547" s="227"/>
    </row>
    <row r="548" spans="1:19" ht="15">
      <c r="A548" s="227"/>
      <c r="B548" s="273"/>
      <c r="C548" s="227"/>
      <c r="D548" s="227"/>
      <c r="E548" s="227"/>
      <c r="F548" s="227"/>
      <c r="G548" s="227"/>
      <c r="H548" s="227"/>
      <c r="I548" s="227"/>
      <c r="J548" s="227"/>
      <c r="K548" s="227"/>
      <c r="L548" s="227"/>
      <c r="M548" s="227"/>
      <c r="N548" s="274"/>
      <c r="O548" s="227"/>
      <c r="P548" s="227"/>
      <c r="Q548" s="227"/>
      <c r="R548" s="227"/>
      <c r="S548" s="227"/>
    </row>
    <row r="549" spans="1:19" ht="15">
      <c r="A549" s="227"/>
      <c r="B549" s="273"/>
      <c r="C549" s="227"/>
      <c r="D549" s="227"/>
      <c r="E549" s="227"/>
      <c r="F549" s="227"/>
      <c r="G549" s="227"/>
      <c r="H549" s="227"/>
      <c r="I549" s="227"/>
      <c r="J549" s="227"/>
      <c r="K549" s="227"/>
      <c r="L549" s="227"/>
      <c r="M549" s="227"/>
      <c r="N549" s="274"/>
      <c r="O549" s="227"/>
      <c r="P549" s="227"/>
      <c r="Q549" s="227"/>
      <c r="R549" s="227"/>
      <c r="S549" s="227"/>
    </row>
    <row r="550" spans="1:19" ht="15">
      <c r="A550" s="227"/>
      <c r="B550" s="273"/>
      <c r="C550" s="227"/>
      <c r="D550" s="227"/>
      <c r="E550" s="227"/>
      <c r="F550" s="227"/>
      <c r="G550" s="227"/>
      <c r="H550" s="227"/>
      <c r="I550" s="227"/>
      <c r="J550" s="227"/>
      <c r="K550" s="227"/>
      <c r="L550" s="227"/>
      <c r="M550" s="227"/>
      <c r="N550" s="274"/>
      <c r="O550" s="227"/>
      <c r="P550" s="227"/>
      <c r="Q550" s="227"/>
      <c r="R550" s="227"/>
      <c r="S550" s="227"/>
    </row>
    <row r="551" spans="1:19" ht="15">
      <c r="A551" s="227"/>
      <c r="B551" s="273"/>
      <c r="C551" s="227"/>
      <c r="D551" s="227"/>
      <c r="E551" s="227"/>
      <c r="F551" s="227"/>
      <c r="G551" s="227"/>
      <c r="H551" s="227"/>
      <c r="I551" s="227"/>
      <c r="J551" s="227"/>
      <c r="K551" s="227"/>
      <c r="L551" s="227"/>
      <c r="M551" s="227"/>
      <c r="N551" s="274"/>
      <c r="O551" s="227"/>
      <c r="P551" s="227"/>
      <c r="Q551" s="227"/>
      <c r="R551" s="227"/>
      <c r="S551" s="227"/>
    </row>
    <row r="552" spans="1:19" ht="15">
      <c r="A552" s="227"/>
      <c r="B552" s="273"/>
      <c r="C552" s="227"/>
      <c r="D552" s="227"/>
      <c r="E552" s="227"/>
      <c r="F552" s="227"/>
      <c r="G552" s="227"/>
      <c r="H552" s="227"/>
      <c r="I552" s="227"/>
      <c r="J552" s="227"/>
      <c r="K552" s="227"/>
      <c r="L552" s="227"/>
      <c r="M552" s="227"/>
      <c r="N552" s="274"/>
      <c r="O552" s="227"/>
      <c r="P552" s="227"/>
      <c r="Q552" s="227"/>
      <c r="R552" s="227"/>
      <c r="S552" s="227"/>
    </row>
    <row r="553" spans="1:19" ht="15">
      <c r="A553" s="227"/>
      <c r="B553" s="273"/>
      <c r="C553" s="227"/>
      <c r="D553" s="227"/>
      <c r="E553" s="227"/>
      <c r="F553" s="227"/>
      <c r="G553" s="227"/>
      <c r="H553" s="227"/>
      <c r="I553" s="227"/>
      <c r="J553" s="227"/>
      <c r="K553" s="227"/>
      <c r="L553" s="227"/>
      <c r="M553" s="227"/>
      <c r="N553" s="274"/>
      <c r="O553" s="227"/>
      <c r="P553" s="227"/>
      <c r="Q553" s="227"/>
      <c r="R553" s="227"/>
      <c r="S553" s="227"/>
    </row>
    <row r="554" spans="1:19" ht="15">
      <c r="A554" s="227"/>
      <c r="B554" s="273"/>
      <c r="C554" s="227"/>
      <c r="D554" s="227"/>
      <c r="E554" s="227"/>
      <c r="F554" s="227"/>
      <c r="G554" s="227"/>
      <c r="H554" s="227"/>
      <c r="I554" s="227"/>
      <c r="J554" s="227"/>
      <c r="K554" s="227"/>
      <c r="L554" s="227"/>
      <c r="M554" s="227"/>
      <c r="N554" s="274"/>
      <c r="O554" s="227"/>
      <c r="P554" s="227"/>
      <c r="Q554" s="227"/>
      <c r="R554" s="227"/>
      <c r="S554" s="227"/>
    </row>
    <row r="555" spans="1:19" ht="15">
      <c r="A555" s="227"/>
      <c r="B555" s="273"/>
      <c r="C555" s="227"/>
      <c r="D555" s="227"/>
      <c r="E555" s="227"/>
      <c r="F555" s="227"/>
      <c r="G555" s="227"/>
      <c r="H555" s="227"/>
      <c r="I555" s="227"/>
      <c r="J555" s="227"/>
      <c r="K555" s="227"/>
      <c r="L555" s="227"/>
      <c r="M555" s="227"/>
      <c r="N555" s="274"/>
      <c r="O555" s="227"/>
      <c r="P555" s="227"/>
      <c r="Q555" s="227"/>
      <c r="R555" s="227"/>
      <c r="S555" s="227"/>
    </row>
    <row r="556" spans="1:19" ht="15">
      <c r="A556" s="227"/>
      <c r="B556" s="273"/>
      <c r="C556" s="227"/>
      <c r="D556" s="227"/>
      <c r="E556" s="227"/>
      <c r="F556" s="227"/>
      <c r="G556" s="227"/>
      <c r="H556" s="227"/>
      <c r="I556" s="227"/>
      <c r="J556" s="227"/>
      <c r="K556" s="227"/>
      <c r="L556" s="227"/>
      <c r="M556" s="227"/>
      <c r="N556" s="274"/>
      <c r="O556" s="227"/>
      <c r="P556" s="227"/>
      <c r="Q556" s="227"/>
      <c r="R556" s="227"/>
      <c r="S556" s="227"/>
    </row>
    <row r="557" spans="1:19" ht="15">
      <c r="A557" s="227"/>
      <c r="B557" s="273"/>
      <c r="C557" s="227"/>
      <c r="D557" s="227"/>
      <c r="E557" s="227"/>
      <c r="F557" s="227"/>
      <c r="G557" s="227"/>
      <c r="H557" s="227"/>
      <c r="I557" s="227"/>
      <c r="J557" s="227"/>
      <c r="K557" s="227"/>
      <c r="L557" s="227"/>
      <c r="M557" s="227"/>
      <c r="N557" s="274"/>
      <c r="O557" s="227"/>
      <c r="P557" s="227"/>
      <c r="Q557" s="227"/>
      <c r="R557" s="227"/>
      <c r="S557" s="227"/>
    </row>
    <row r="558" spans="1:19" ht="15">
      <c r="A558" s="227"/>
      <c r="B558" s="273"/>
      <c r="C558" s="227"/>
      <c r="D558" s="227"/>
      <c r="E558" s="227"/>
      <c r="F558" s="227"/>
      <c r="G558" s="227"/>
      <c r="H558" s="227"/>
      <c r="I558" s="227"/>
      <c r="J558" s="227"/>
      <c r="K558" s="227"/>
      <c r="L558" s="227"/>
      <c r="M558" s="227"/>
      <c r="N558" s="274"/>
      <c r="O558" s="227"/>
      <c r="P558" s="227"/>
      <c r="Q558" s="227"/>
      <c r="R558" s="227"/>
      <c r="S558" s="227"/>
    </row>
    <row r="559" spans="1:19" ht="15">
      <c r="A559" s="227"/>
      <c r="B559" s="273"/>
      <c r="C559" s="227"/>
      <c r="D559" s="227"/>
      <c r="E559" s="227"/>
      <c r="F559" s="227"/>
      <c r="G559" s="227"/>
      <c r="H559" s="227"/>
      <c r="I559" s="227"/>
      <c r="J559" s="227"/>
      <c r="K559" s="227"/>
      <c r="L559" s="227"/>
      <c r="M559" s="227"/>
      <c r="N559" s="274"/>
      <c r="O559" s="227"/>
      <c r="P559" s="227"/>
      <c r="Q559" s="227"/>
      <c r="R559" s="227"/>
      <c r="S559" s="227"/>
    </row>
    <row r="560" spans="1:19" ht="15">
      <c r="A560" s="227"/>
      <c r="B560" s="273"/>
      <c r="C560" s="227"/>
      <c r="D560" s="227"/>
      <c r="E560" s="227"/>
      <c r="F560" s="227"/>
      <c r="G560" s="227"/>
      <c r="H560" s="227"/>
      <c r="I560" s="227"/>
      <c r="J560" s="227"/>
      <c r="K560" s="227"/>
      <c r="L560" s="227"/>
      <c r="M560" s="227"/>
      <c r="N560" s="274"/>
      <c r="O560" s="227"/>
      <c r="P560" s="227"/>
      <c r="Q560" s="227"/>
      <c r="R560" s="227"/>
      <c r="S560" s="227"/>
    </row>
    <row r="561" spans="1:19" ht="15">
      <c r="A561" s="227"/>
      <c r="B561" s="273"/>
      <c r="C561" s="227"/>
      <c r="D561" s="227"/>
      <c r="E561" s="227"/>
      <c r="F561" s="227"/>
      <c r="G561" s="227"/>
      <c r="H561" s="227"/>
      <c r="I561" s="227"/>
      <c r="J561" s="227"/>
      <c r="K561" s="227"/>
      <c r="L561" s="227"/>
      <c r="M561" s="227"/>
      <c r="N561" s="274"/>
      <c r="O561" s="227"/>
      <c r="P561" s="227"/>
      <c r="Q561" s="227"/>
      <c r="R561" s="227"/>
      <c r="S561" s="227"/>
    </row>
    <row r="562" spans="1:19" ht="15">
      <c r="A562" s="227"/>
      <c r="B562" s="273"/>
      <c r="C562" s="227"/>
      <c r="D562" s="227"/>
      <c r="E562" s="227"/>
      <c r="F562" s="227"/>
      <c r="G562" s="227"/>
      <c r="H562" s="227"/>
      <c r="I562" s="227"/>
      <c r="J562" s="227"/>
      <c r="K562" s="227"/>
      <c r="L562" s="227"/>
      <c r="M562" s="227"/>
      <c r="N562" s="274"/>
      <c r="O562" s="227"/>
      <c r="P562" s="227"/>
      <c r="Q562" s="227"/>
      <c r="R562" s="227"/>
      <c r="S562" s="227"/>
    </row>
    <row r="563" spans="1:19" ht="15">
      <c r="A563" s="227"/>
      <c r="B563" s="273"/>
      <c r="C563" s="227"/>
      <c r="D563" s="227"/>
      <c r="E563" s="227"/>
      <c r="F563" s="227"/>
      <c r="G563" s="227"/>
      <c r="H563" s="227"/>
      <c r="I563" s="227"/>
      <c r="J563" s="227"/>
      <c r="K563" s="227"/>
      <c r="L563" s="227"/>
      <c r="M563" s="227"/>
      <c r="N563" s="274"/>
      <c r="O563" s="227"/>
      <c r="P563" s="227"/>
      <c r="Q563" s="227"/>
      <c r="R563" s="227"/>
      <c r="S563" s="227"/>
    </row>
    <row r="564" spans="1:19" ht="15">
      <c r="A564" s="227"/>
      <c r="B564" s="273"/>
      <c r="C564" s="227"/>
      <c r="D564" s="227"/>
      <c r="E564" s="227"/>
      <c r="F564" s="227"/>
      <c r="G564" s="227"/>
      <c r="H564" s="227"/>
      <c r="I564" s="227"/>
      <c r="J564" s="227"/>
      <c r="K564" s="227"/>
      <c r="L564" s="227"/>
      <c r="M564" s="227"/>
      <c r="N564" s="274"/>
      <c r="O564" s="227"/>
      <c r="P564" s="227"/>
      <c r="Q564" s="227"/>
      <c r="R564" s="227"/>
      <c r="S564" s="227"/>
    </row>
    <row r="565" spans="1:19" ht="15">
      <c r="A565" s="227"/>
      <c r="B565" s="273"/>
      <c r="C565" s="227"/>
      <c r="D565" s="227"/>
      <c r="E565" s="227"/>
      <c r="F565" s="227"/>
      <c r="G565" s="227"/>
      <c r="H565" s="227"/>
      <c r="I565" s="227"/>
      <c r="J565" s="227"/>
      <c r="K565" s="227"/>
      <c r="L565" s="227"/>
      <c r="M565" s="227"/>
      <c r="N565" s="274"/>
      <c r="O565" s="227"/>
      <c r="P565" s="227"/>
      <c r="Q565" s="227"/>
      <c r="R565" s="227"/>
      <c r="S565" s="227"/>
    </row>
    <row r="566" spans="1:19" ht="15">
      <c r="A566" s="227"/>
      <c r="B566" s="273"/>
      <c r="C566" s="227"/>
      <c r="D566" s="227"/>
      <c r="E566" s="227"/>
      <c r="F566" s="227"/>
      <c r="G566" s="227"/>
      <c r="H566" s="227"/>
      <c r="I566" s="227"/>
      <c r="J566" s="227"/>
      <c r="K566" s="227"/>
      <c r="L566" s="227"/>
      <c r="M566" s="227"/>
      <c r="N566" s="274"/>
      <c r="O566" s="227"/>
      <c r="P566" s="227"/>
      <c r="Q566" s="227"/>
      <c r="R566" s="227"/>
      <c r="S566" s="227"/>
    </row>
    <row r="567" spans="1:19" ht="15">
      <c r="A567" s="227"/>
      <c r="B567" s="273"/>
      <c r="C567" s="227"/>
      <c r="D567" s="227"/>
      <c r="E567" s="227"/>
      <c r="F567" s="227"/>
      <c r="G567" s="227"/>
      <c r="H567" s="227"/>
      <c r="I567" s="227"/>
      <c r="J567" s="227"/>
      <c r="K567" s="227"/>
      <c r="L567" s="227"/>
      <c r="M567" s="227"/>
      <c r="N567" s="274"/>
      <c r="O567" s="227"/>
      <c r="P567" s="227"/>
      <c r="Q567" s="227"/>
      <c r="R567" s="227"/>
      <c r="S567" s="227"/>
    </row>
    <row r="568" spans="1:19" ht="15">
      <c r="A568" s="227"/>
      <c r="B568" s="273"/>
      <c r="C568" s="227"/>
      <c r="D568" s="227"/>
      <c r="E568" s="227"/>
      <c r="F568" s="227"/>
      <c r="G568" s="227"/>
      <c r="H568" s="227"/>
      <c r="I568" s="227"/>
      <c r="J568" s="227"/>
      <c r="K568" s="227"/>
      <c r="L568" s="227"/>
      <c r="M568" s="227"/>
      <c r="N568" s="274"/>
      <c r="O568" s="227"/>
      <c r="P568" s="227"/>
      <c r="Q568" s="227"/>
      <c r="R568" s="227"/>
      <c r="S568" s="227"/>
    </row>
    <row r="569" spans="1:19" ht="15">
      <c r="A569" s="227"/>
      <c r="B569" s="273"/>
      <c r="C569" s="227"/>
      <c r="D569" s="227"/>
      <c r="E569" s="227"/>
      <c r="F569" s="227"/>
      <c r="G569" s="227"/>
      <c r="H569" s="227"/>
      <c r="I569" s="227"/>
      <c r="J569" s="227"/>
      <c r="K569" s="227"/>
      <c r="L569" s="227"/>
      <c r="M569" s="227"/>
      <c r="N569" s="274"/>
      <c r="O569" s="227"/>
      <c r="P569" s="227"/>
      <c r="Q569" s="227"/>
      <c r="R569" s="227"/>
      <c r="S569" s="227"/>
    </row>
    <row r="570" spans="1:19" ht="15">
      <c r="A570" s="227"/>
      <c r="B570" s="273"/>
      <c r="C570" s="227"/>
      <c r="D570" s="227"/>
      <c r="E570" s="227"/>
      <c r="F570" s="227"/>
      <c r="G570" s="227"/>
      <c r="H570" s="227"/>
      <c r="I570" s="227"/>
      <c r="J570" s="227"/>
      <c r="K570" s="227"/>
      <c r="L570" s="227"/>
      <c r="M570" s="227"/>
      <c r="N570" s="274"/>
      <c r="O570" s="227"/>
      <c r="P570" s="227"/>
      <c r="Q570" s="227"/>
      <c r="R570" s="227"/>
      <c r="S570" s="227"/>
    </row>
    <row r="571" spans="1:19" ht="15">
      <c r="A571" s="227"/>
      <c r="B571" s="273"/>
      <c r="C571" s="227"/>
      <c r="D571" s="227"/>
      <c r="E571" s="227"/>
      <c r="F571" s="227"/>
      <c r="G571" s="227"/>
      <c r="H571" s="227"/>
      <c r="I571" s="227"/>
      <c r="J571" s="227"/>
      <c r="K571" s="227"/>
      <c r="L571" s="227"/>
      <c r="M571" s="227"/>
      <c r="N571" s="274"/>
      <c r="O571" s="227"/>
      <c r="P571" s="227"/>
      <c r="Q571" s="227"/>
      <c r="R571" s="227"/>
      <c r="S571" s="227"/>
    </row>
    <row r="572" spans="1:19" ht="15">
      <c r="A572" s="227"/>
      <c r="B572" s="273"/>
      <c r="C572" s="227"/>
      <c r="D572" s="227"/>
      <c r="E572" s="227"/>
      <c r="F572" s="227"/>
      <c r="G572" s="227"/>
      <c r="H572" s="227"/>
      <c r="I572" s="227"/>
      <c r="J572" s="227"/>
      <c r="K572" s="227"/>
      <c r="L572" s="227"/>
      <c r="M572" s="227"/>
      <c r="N572" s="274"/>
      <c r="O572" s="227"/>
      <c r="P572" s="227"/>
      <c r="Q572" s="227"/>
      <c r="R572" s="227"/>
      <c r="S572" s="227"/>
    </row>
    <row r="573" spans="1:19" ht="15">
      <c r="A573" s="227"/>
      <c r="B573" s="273"/>
      <c r="C573" s="227"/>
      <c r="D573" s="227"/>
      <c r="E573" s="227"/>
      <c r="F573" s="227"/>
      <c r="G573" s="227"/>
      <c r="H573" s="227"/>
      <c r="I573" s="227"/>
      <c r="J573" s="227"/>
      <c r="K573" s="227"/>
      <c r="L573" s="227"/>
      <c r="M573" s="227"/>
      <c r="N573" s="274"/>
      <c r="O573" s="227"/>
      <c r="P573" s="227"/>
      <c r="Q573" s="227"/>
      <c r="R573" s="227"/>
      <c r="S573" s="227"/>
    </row>
    <row r="574" spans="1:19" ht="15">
      <c r="A574" s="227"/>
      <c r="B574" s="273"/>
      <c r="C574" s="227"/>
      <c r="D574" s="227"/>
      <c r="E574" s="227"/>
      <c r="F574" s="227"/>
      <c r="G574" s="227"/>
      <c r="H574" s="227"/>
      <c r="I574" s="227"/>
      <c r="J574" s="227"/>
      <c r="K574" s="227"/>
      <c r="L574" s="227"/>
      <c r="M574" s="227"/>
      <c r="N574" s="274"/>
      <c r="O574" s="227"/>
      <c r="P574" s="227"/>
      <c r="Q574" s="227"/>
      <c r="R574" s="227"/>
      <c r="S574" s="227"/>
    </row>
    <row r="575" spans="1:19" ht="15">
      <c r="A575" s="227"/>
      <c r="B575" s="273"/>
      <c r="C575" s="227"/>
      <c r="D575" s="227"/>
      <c r="E575" s="227"/>
      <c r="F575" s="227"/>
      <c r="G575" s="227"/>
      <c r="H575" s="227"/>
      <c r="I575" s="227"/>
      <c r="J575" s="227"/>
      <c r="K575" s="227"/>
      <c r="L575" s="227"/>
      <c r="M575" s="227"/>
      <c r="N575" s="274"/>
      <c r="O575" s="227"/>
      <c r="P575" s="227"/>
      <c r="Q575" s="227"/>
      <c r="R575" s="227"/>
      <c r="S575" s="227"/>
    </row>
    <row r="576" spans="1:19" ht="15">
      <c r="A576" s="227"/>
      <c r="B576" s="273"/>
      <c r="C576" s="227"/>
      <c r="D576" s="227"/>
      <c r="E576" s="227"/>
      <c r="F576" s="227"/>
      <c r="G576" s="227"/>
      <c r="H576" s="227"/>
      <c r="I576" s="227"/>
      <c r="J576" s="227"/>
      <c r="K576" s="227"/>
      <c r="L576" s="227"/>
      <c r="M576" s="227"/>
      <c r="N576" s="274"/>
      <c r="O576" s="227"/>
      <c r="P576" s="227"/>
      <c r="Q576" s="227"/>
      <c r="R576" s="227"/>
      <c r="S576" s="227"/>
    </row>
    <row r="577" spans="1:19" ht="15">
      <c r="A577" s="227"/>
      <c r="B577" s="273"/>
      <c r="C577" s="227"/>
      <c r="D577" s="227"/>
      <c r="E577" s="227"/>
      <c r="F577" s="227"/>
      <c r="G577" s="227"/>
      <c r="H577" s="227"/>
      <c r="I577" s="227"/>
      <c r="J577" s="227"/>
      <c r="K577" s="227"/>
      <c r="L577" s="227"/>
      <c r="M577" s="227"/>
      <c r="N577" s="274"/>
      <c r="O577" s="227"/>
      <c r="P577" s="227"/>
      <c r="Q577" s="227"/>
      <c r="R577" s="227"/>
      <c r="S577" s="227"/>
    </row>
    <row r="578" spans="1:19" ht="15">
      <c r="A578" s="227"/>
      <c r="B578" s="273"/>
      <c r="C578" s="227"/>
      <c r="D578" s="227"/>
      <c r="E578" s="227"/>
      <c r="F578" s="227"/>
      <c r="G578" s="227"/>
      <c r="H578" s="227"/>
      <c r="I578" s="227"/>
      <c r="J578" s="227"/>
      <c r="K578" s="227"/>
      <c r="L578" s="227"/>
      <c r="M578" s="227"/>
      <c r="N578" s="274"/>
      <c r="O578" s="227"/>
      <c r="P578" s="227"/>
      <c r="Q578" s="227"/>
      <c r="R578" s="227"/>
      <c r="S578" s="227"/>
    </row>
    <row r="579" spans="1:19" ht="15">
      <c r="A579" s="227"/>
      <c r="B579" s="273"/>
      <c r="C579" s="227"/>
      <c r="D579" s="227"/>
      <c r="E579" s="227"/>
      <c r="F579" s="227"/>
      <c r="G579" s="227"/>
      <c r="H579" s="227"/>
      <c r="I579" s="227"/>
      <c r="J579" s="227"/>
      <c r="K579" s="227"/>
      <c r="L579" s="227"/>
      <c r="M579" s="227"/>
      <c r="N579" s="274"/>
      <c r="O579" s="227"/>
      <c r="P579" s="227"/>
      <c r="Q579" s="227"/>
      <c r="R579" s="227"/>
      <c r="S579" s="227"/>
    </row>
    <row r="580" spans="1:19" ht="15">
      <c r="A580" s="227"/>
      <c r="B580" s="273"/>
      <c r="C580" s="227"/>
      <c r="D580" s="227"/>
      <c r="E580" s="227"/>
      <c r="F580" s="227"/>
      <c r="G580" s="227"/>
      <c r="H580" s="227"/>
      <c r="I580" s="227"/>
      <c r="J580" s="227"/>
      <c r="K580" s="227"/>
      <c r="L580" s="227"/>
      <c r="M580" s="227"/>
      <c r="N580" s="274"/>
      <c r="O580" s="227"/>
      <c r="P580" s="227"/>
      <c r="Q580" s="227"/>
      <c r="R580" s="227"/>
      <c r="S580" s="227"/>
    </row>
    <row r="581" spans="1:19" ht="15">
      <c r="A581" s="227"/>
      <c r="B581" s="273"/>
      <c r="C581" s="227"/>
      <c r="D581" s="227"/>
      <c r="E581" s="227"/>
      <c r="F581" s="227"/>
      <c r="G581" s="227"/>
      <c r="H581" s="227"/>
      <c r="I581" s="227"/>
      <c r="J581" s="227"/>
      <c r="K581" s="227"/>
      <c r="L581" s="227"/>
      <c r="M581" s="227"/>
      <c r="N581" s="274"/>
      <c r="O581" s="227"/>
      <c r="P581" s="227"/>
      <c r="Q581" s="227"/>
      <c r="R581" s="227"/>
      <c r="S581" s="227"/>
    </row>
    <row r="582" spans="1:19" ht="15">
      <c r="A582" s="227"/>
      <c r="B582" s="273"/>
      <c r="C582" s="227"/>
      <c r="D582" s="227"/>
      <c r="E582" s="227"/>
      <c r="F582" s="227"/>
      <c r="G582" s="227"/>
      <c r="H582" s="227"/>
      <c r="I582" s="227"/>
      <c r="J582" s="227"/>
      <c r="K582" s="227"/>
      <c r="L582" s="227"/>
      <c r="M582" s="227"/>
      <c r="N582" s="274"/>
      <c r="O582" s="227"/>
      <c r="P582" s="227"/>
      <c r="Q582" s="227"/>
      <c r="R582" s="227"/>
      <c r="S582" s="227"/>
    </row>
    <row r="583" spans="1:19" ht="15">
      <c r="A583" s="227"/>
      <c r="B583" s="273"/>
      <c r="C583" s="227"/>
      <c r="D583" s="227"/>
      <c r="E583" s="227"/>
      <c r="F583" s="227"/>
      <c r="G583" s="227"/>
      <c r="H583" s="227"/>
      <c r="I583" s="227"/>
      <c r="J583" s="227"/>
      <c r="K583" s="227"/>
      <c r="L583" s="227"/>
      <c r="M583" s="227"/>
      <c r="N583" s="274"/>
      <c r="O583" s="227"/>
      <c r="P583" s="227"/>
      <c r="Q583" s="227"/>
      <c r="R583" s="227"/>
      <c r="S583" s="227"/>
    </row>
    <row r="584" spans="1:19" ht="15">
      <c r="A584" s="227"/>
      <c r="B584" s="273"/>
      <c r="C584" s="227"/>
      <c r="D584" s="227"/>
      <c r="E584" s="227"/>
      <c r="F584" s="227"/>
      <c r="G584" s="227"/>
      <c r="H584" s="227"/>
      <c r="I584" s="227"/>
      <c r="J584" s="227"/>
      <c r="K584" s="227"/>
      <c r="L584" s="227"/>
      <c r="M584" s="227"/>
      <c r="N584" s="274"/>
      <c r="O584" s="227"/>
      <c r="P584" s="227"/>
      <c r="Q584" s="227"/>
      <c r="R584" s="227"/>
      <c r="S584" s="227"/>
    </row>
    <row r="585" spans="1:19" ht="15">
      <c r="A585" s="227"/>
      <c r="B585" s="273"/>
      <c r="C585" s="227"/>
      <c r="D585" s="227"/>
      <c r="E585" s="227"/>
      <c r="F585" s="227"/>
      <c r="G585" s="227"/>
      <c r="H585" s="227"/>
      <c r="I585" s="227"/>
      <c r="J585" s="227"/>
      <c r="K585" s="227"/>
      <c r="L585" s="227"/>
      <c r="M585" s="227"/>
      <c r="N585" s="274"/>
      <c r="O585" s="227"/>
      <c r="P585" s="227"/>
      <c r="Q585" s="227"/>
      <c r="R585" s="227"/>
      <c r="S585" s="227"/>
    </row>
    <row r="586" spans="1:19" ht="15">
      <c r="A586" s="227"/>
      <c r="B586" s="273"/>
      <c r="C586" s="227"/>
      <c r="D586" s="227"/>
      <c r="E586" s="227"/>
      <c r="F586" s="227"/>
      <c r="G586" s="227"/>
      <c r="H586" s="227"/>
      <c r="I586" s="227"/>
      <c r="J586" s="227"/>
      <c r="K586" s="227"/>
      <c r="L586" s="227"/>
      <c r="M586" s="227"/>
      <c r="N586" s="274"/>
      <c r="O586" s="227"/>
      <c r="P586" s="227"/>
      <c r="Q586" s="227"/>
      <c r="R586" s="227"/>
      <c r="S586" s="227"/>
    </row>
    <row r="587" spans="1:19" ht="15">
      <c r="A587" s="227"/>
      <c r="B587" s="273"/>
      <c r="C587" s="227"/>
      <c r="D587" s="227"/>
      <c r="E587" s="227"/>
      <c r="F587" s="227"/>
      <c r="G587" s="227"/>
      <c r="H587" s="227"/>
      <c r="I587" s="227"/>
      <c r="J587" s="227"/>
      <c r="K587" s="227"/>
      <c r="L587" s="227"/>
      <c r="M587" s="227"/>
      <c r="N587" s="274"/>
      <c r="O587" s="227"/>
      <c r="P587" s="227"/>
      <c r="Q587" s="227"/>
      <c r="R587" s="227"/>
      <c r="S587" s="227"/>
    </row>
    <row r="588" spans="1:19" ht="15">
      <c r="A588" s="227"/>
      <c r="B588" s="273"/>
      <c r="C588" s="227"/>
      <c r="D588" s="227"/>
      <c r="E588" s="227"/>
      <c r="F588" s="227"/>
      <c r="G588" s="227"/>
      <c r="H588" s="227"/>
      <c r="I588" s="227"/>
      <c r="J588" s="227"/>
      <c r="K588" s="227"/>
      <c r="L588" s="227"/>
      <c r="M588" s="227"/>
      <c r="N588" s="274"/>
      <c r="O588" s="227"/>
      <c r="P588" s="227"/>
      <c r="Q588" s="227"/>
      <c r="R588" s="227"/>
      <c r="S588" s="227"/>
    </row>
    <row r="589" spans="1:19" ht="15">
      <c r="A589" s="227"/>
      <c r="B589" s="273"/>
      <c r="C589" s="227"/>
      <c r="D589" s="227"/>
      <c r="E589" s="227"/>
      <c r="F589" s="227"/>
      <c r="G589" s="227"/>
      <c r="H589" s="227"/>
      <c r="I589" s="227"/>
      <c r="J589" s="227"/>
      <c r="K589" s="227"/>
      <c r="L589" s="227"/>
      <c r="M589" s="227"/>
      <c r="N589" s="274"/>
      <c r="O589" s="227"/>
      <c r="P589" s="227"/>
      <c r="Q589" s="227"/>
      <c r="R589" s="227"/>
      <c r="S589" s="227"/>
    </row>
    <row r="590" spans="1:19" ht="15">
      <c r="A590" s="227"/>
      <c r="B590" s="273"/>
      <c r="C590" s="227"/>
      <c r="D590" s="227"/>
      <c r="E590" s="227"/>
      <c r="F590" s="227"/>
      <c r="G590" s="227"/>
      <c r="H590" s="227"/>
      <c r="I590" s="227"/>
      <c r="J590" s="227"/>
      <c r="K590" s="227"/>
      <c r="L590" s="227"/>
      <c r="M590" s="227"/>
      <c r="N590" s="274"/>
      <c r="O590" s="227"/>
      <c r="P590" s="227"/>
      <c r="Q590" s="227"/>
      <c r="R590" s="227"/>
      <c r="S590" s="227"/>
    </row>
    <row r="591" spans="1:19" ht="15">
      <c r="A591" s="227"/>
      <c r="B591" s="273"/>
      <c r="C591" s="227"/>
      <c r="D591" s="227"/>
      <c r="E591" s="227"/>
      <c r="F591" s="227"/>
      <c r="G591" s="227"/>
      <c r="H591" s="227"/>
      <c r="I591" s="227"/>
      <c r="J591" s="227"/>
      <c r="K591" s="227"/>
      <c r="L591" s="227"/>
      <c r="M591" s="227"/>
      <c r="N591" s="274"/>
      <c r="O591" s="227"/>
      <c r="P591" s="227"/>
      <c r="Q591" s="227"/>
      <c r="R591" s="227"/>
      <c r="S591" s="227"/>
    </row>
    <row r="592" spans="1:19" ht="15">
      <c r="A592" s="227"/>
      <c r="B592" s="273"/>
      <c r="C592" s="227"/>
      <c r="D592" s="227"/>
      <c r="E592" s="227"/>
      <c r="F592" s="227"/>
      <c r="G592" s="227"/>
      <c r="H592" s="227"/>
      <c r="I592" s="227"/>
      <c r="J592" s="227"/>
      <c r="K592" s="227"/>
      <c r="L592" s="227"/>
      <c r="M592" s="227"/>
      <c r="N592" s="274"/>
      <c r="O592" s="227"/>
      <c r="P592" s="227"/>
      <c r="Q592" s="227"/>
      <c r="R592" s="227"/>
      <c r="S592" s="227"/>
    </row>
    <row r="593" spans="1:19" ht="15">
      <c r="A593" s="227"/>
      <c r="B593" s="273"/>
      <c r="C593" s="227"/>
      <c r="D593" s="227"/>
      <c r="E593" s="227"/>
      <c r="F593" s="227"/>
      <c r="G593" s="227"/>
      <c r="H593" s="227"/>
      <c r="I593" s="227"/>
      <c r="J593" s="227"/>
      <c r="K593" s="227"/>
      <c r="L593" s="227"/>
      <c r="M593" s="227"/>
      <c r="N593" s="274"/>
      <c r="O593" s="227"/>
      <c r="P593" s="227"/>
      <c r="Q593" s="227"/>
      <c r="R593" s="227"/>
      <c r="S593" s="227"/>
    </row>
    <row r="594" spans="1:19" ht="15">
      <c r="A594" s="227"/>
      <c r="B594" s="273"/>
      <c r="C594" s="227"/>
      <c r="D594" s="227"/>
      <c r="E594" s="227"/>
      <c r="F594" s="227"/>
      <c r="G594" s="227"/>
      <c r="H594" s="227"/>
      <c r="I594" s="227"/>
      <c r="J594" s="227"/>
      <c r="K594" s="227"/>
      <c r="L594" s="227"/>
      <c r="M594" s="227"/>
      <c r="N594" s="274"/>
      <c r="O594" s="227"/>
      <c r="P594" s="227"/>
      <c r="Q594" s="227"/>
      <c r="R594" s="227"/>
      <c r="S594" s="227"/>
    </row>
    <row r="595" spans="1:19" ht="15">
      <c r="A595" s="227"/>
      <c r="B595" s="273"/>
      <c r="C595" s="227"/>
      <c r="D595" s="227"/>
      <c r="E595" s="227"/>
      <c r="F595" s="227"/>
      <c r="G595" s="227"/>
      <c r="H595" s="227"/>
      <c r="I595" s="227"/>
      <c r="J595" s="227"/>
      <c r="K595" s="227"/>
      <c r="L595" s="227"/>
      <c r="M595" s="227"/>
      <c r="N595" s="274"/>
      <c r="O595" s="227"/>
      <c r="P595" s="227"/>
      <c r="Q595" s="227"/>
      <c r="R595" s="227"/>
      <c r="S595" s="227"/>
    </row>
    <row r="596" spans="1:19" ht="15">
      <c r="A596" s="227"/>
      <c r="B596" s="273"/>
      <c r="C596" s="227"/>
      <c r="D596" s="227"/>
      <c r="E596" s="227"/>
      <c r="F596" s="227"/>
      <c r="G596" s="227"/>
      <c r="H596" s="227"/>
      <c r="I596" s="227"/>
      <c r="J596" s="227"/>
      <c r="K596" s="227"/>
      <c r="L596" s="227"/>
      <c r="M596" s="227"/>
      <c r="N596" s="274"/>
      <c r="O596" s="227"/>
      <c r="P596" s="227"/>
      <c r="Q596" s="227"/>
      <c r="R596" s="227"/>
      <c r="S596" s="227"/>
    </row>
    <row r="597" spans="1:19" ht="15">
      <c r="A597" s="227"/>
      <c r="B597" s="273"/>
      <c r="C597" s="227"/>
      <c r="D597" s="227"/>
      <c r="E597" s="227"/>
      <c r="F597" s="227"/>
      <c r="G597" s="227"/>
      <c r="H597" s="227"/>
      <c r="I597" s="227"/>
      <c r="J597" s="227"/>
      <c r="K597" s="227"/>
      <c r="L597" s="227"/>
      <c r="M597" s="227"/>
      <c r="N597" s="274"/>
      <c r="O597" s="227"/>
      <c r="P597" s="227"/>
      <c r="Q597" s="227"/>
      <c r="R597" s="227"/>
      <c r="S597" s="227"/>
    </row>
    <row r="598" spans="1:19" ht="15">
      <c r="A598" s="227"/>
      <c r="B598" s="273"/>
      <c r="C598" s="227"/>
      <c r="D598" s="227"/>
      <c r="E598" s="227"/>
      <c r="F598" s="227"/>
      <c r="G598" s="227"/>
      <c r="H598" s="227"/>
      <c r="I598" s="227"/>
      <c r="J598" s="227"/>
      <c r="K598" s="227"/>
      <c r="L598" s="227"/>
      <c r="M598" s="227"/>
      <c r="N598" s="274"/>
      <c r="O598" s="227"/>
      <c r="P598" s="227"/>
      <c r="Q598" s="227"/>
      <c r="R598" s="227"/>
      <c r="S598" s="227"/>
    </row>
    <row r="599" spans="1:19" ht="15">
      <c r="A599" s="227"/>
      <c r="B599" s="273"/>
      <c r="C599" s="227"/>
      <c r="D599" s="227"/>
      <c r="E599" s="227"/>
      <c r="F599" s="227"/>
      <c r="G599" s="227"/>
      <c r="H599" s="227"/>
      <c r="I599" s="227"/>
      <c r="J599" s="227"/>
      <c r="K599" s="227"/>
      <c r="L599" s="227"/>
      <c r="M599" s="227"/>
      <c r="N599" s="274"/>
      <c r="O599" s="227"/>
      <c r="P599" s="227"/>
      <c r="Q599" s="227"/>
      <c r="R599" s="227"/>
      <c r="S599" s="227"/>
    </row>
    <row r="600" spans="1:19" ht="15">
      <c r="A600" s="227"/>
      <c r="B600" s="273"/>
      <c r="C600" s="227"/>
      <c r="D600" s="227"/>
      <c r="E600" s="227"/>
      <c r="F600" s="227"/>
      <c r="G600" s="227"/>
      <c r="H600" s="227"/>
      <c r="I600" s="227"/>
      <c r="J600" s="227"/>
      <c r="K600" s="227"/>
      <c r="L600" s="227"/>
      <c r="M600" s="227"/>
      <c r="N600" s="274"/>
      <c r="O600" s="227"/>
      <c r="P600" s="227"/>
      <c r="Q600" s="227"/>
      <c r="R600" s="227"/>
      <c r="S600" s="227"/>
    </row>
    <row r="601" spans="1:19" ht="15">
      <c r="A601" s="227"/>
      <c r="B601" s="273"/>
      <c r="C601" s="227"/>
      <c r="D601" s="227"/>
      <c r="E601" s="227"/>
      <c r="F601" s="227"/>
      <c r="G601" s="227"/>
      <c r="H601" s="227"/>
      <c r="I601" s="227"/>
      <c r="J601" s="227"/>
      <c r="K601" s="227"/>
      <c r="L601" s="227"/>
      <c r="M601" s="227"/>
      <c r="N601" s="274"/>
      <c r="O601" s="227"/>
      <c r="P601" s="227"/>
      <c r="Q601" s="227"/>
      <c r="R601" s="227"/>
      <c r="S601" s="227"/>
    </row>
    <row r="602" spans="1:19" ht="15">
      <c r="A602" s="227"/>
      <c r="B602" s="273"/>
      <c r="C602" s="227"/>
      <c r="D602" s="227"/>
      <c r="E602" s="227"/>
      <c r="F602" s="227"/>
      <c r="G602" s="227"/>
      <c r="H602" s="227"/>
      <c r="I602" s="227"/>
      <c r="J602" s="227"/>
      <c r="K602" s="227"/>
      <c r="L602" s="227"/>
      <c r="M602" s="227"/>
      <c r="N602" s="274"/>
      <c r="O602" s="227"/>
      <c r="P602" s="227"/>
      <c r="Q602" s="227"/>
      <c r="R602" s="227"/>
      <c r="S602" s="227"/>
    </row>
    <row r="603" spans="1:19" ht="15">
      <c r="A603" s="227"/>
      <c r="B603" s="273"/>
      <c r="C603" s="227"/>
      <c r="D603" s="227"/>
      <c r="E603" s="227"/>
      <c r="F603" s="227"/>
      <c r="G603" s="227"/>
      <c r="H603" s="227"/>
      <c r="I603" s="227"/>
      <c r="J603" s="227"/>
      <c r="K603" s="227"/>
      <c r="L603" s="227"/>
      <c r="M603" s="227"/>
      <c r="N603" s="274"/>
      <c r="O603" s="227"/>
      <c r="P603" s="227"/>
      <c r="Q603" s="227"/>
      <c r="R603" s="227"/>
      <c r="S603" s="227"/>
    </row>
    <row r="604" spans="1:19" ht="15">
      <c r="A604" s="227"/>
      <c r="B604" s="273"/>
      <c r="C604" s="227"/>
      <c r="D604" s="227"/>
      <c r="E604" s="227"/>
      <c r="F604" s="227"/>
      <c r="G604" s="227"/>
      <c r="H604" s="227"/>
      <c r="I604" s="227"/>
      <c r="J604" s="227"/>
      <c r="K604" s="227"/>
      <c r="L604" s="227"/>
      <c r="M604" s="227"/>
      <c r="N604" s="274"/>
      <c r="O604" s="227"/>
      <c r="P604" s="227"/>
      <c r="Q604" s="227"/>
      <c r="R604" s="227"/>
      <c r="S604" s="227"/>
    </row>
    <row r="605" spans="1:19" ht="15">
      <c r="A605" s="227"/>
      <c r="B605" s="273"/>
      <c r="C605" s="227"/>
      <c r="D605" s="227"/>
      <c r="E605" s="227"/>
      <c r="F605" s="227"/>
      <c r="G605" s="227"/>
      <c r="H605" s="227"/>
      <c r="I605" s="227"/>
      <c r="J605" s="227"/>
      <c r="K605" s="227"/>
      <c r="L605" s="227"/>
      <c r="M605" s="227"/>
      <c r="N605" s="274"/>
      <c r="O605" s="227"/>
      <c r="P605" s="227"/>
      <c r="Q605" s="227"/>
      <c r="R605" s="227"/>
      <c r="S605" s="227"/>
    </row>
    <row r="606" spans="1:19" ht="15">
      <c r="A606" s="227"/>
      <c r="B606" s="273"/>
      <c r="C606" s="227"/>
      <c r="D606" s="227"/>
      <c r="E606" s="227"/>
      <c r="F606" s="227"/>
      <c r="G606" s="227"/>
      <c r="H606" s="227"/>
      <c r="I606" s="227"/>
      <c r="J606" s="227"/>
      <c r="K606" s="227"/>
      <c r="L606" s="227"/>
      <c r="M606" s="227"/>
      <c r="N606" s="274"/>
      <c r="O606" s="227"/>
      <c r="P606" s="227"/>
      <c r="Q606" s="227"/>
      <c r="R606" s="227"/>
      <c r="S606" s="227"/>
    </row>
    <row r="607" spans="1:19" ht="15">
      <c r="A607" s="227"/>
      <c r="B607" s="273"/>
      <c r="C607" s="227"/>
      <c r="D607" s="227"/>
      <c r="E607" s="227"/>
      <c r="F607" s="227"/>
      <c r="G607" s="227"/>
      <c r="H607" s="227"/>
      <c r="I607" s="227"/>
      <c r="J607" s="227"/>
      <c r="K607" s="227"/>
      <c r="L607" s="227"/>
      <c r="M607" s="227"/>
      <c r="N607" s="274"/>
      <c r="O607" s="227"/>
      <c r="P607" s="227"/>
      <c r="Q607" s="227"/>
      <c r="R607" s="227"/>
      <c r="S607" s="227"/>
    </row>
    <row r="608" spans="1:19" ht="15">
      <c r="A608" s="227"/>
      <c r="B608" s="273"/>
      <c r="C608" s="227"/>
      <c r="D608" s="227"/>
      <c r="E608" s="227"/>
      <c r="F608" s="227"/>
      <c r="G608" s="227"/>
      <c r="H608" s="227"/>
      <c r="I608" s="227"/>
      <c r="J608" s="227"/>
      <c r="K608" s="227"/>
      <c r="L608" s="227"/>
      <c r="M608" s="227"/>
      <c r="N608" s="274"/>
      <c r="O608" s="227"/>
      <c r="P608" s="227"/>
      <c r="Q608" s="227"/>
      <c r="R608" s="227"/>
      <c r="S608" s="227"/>
    </row>
    <row r="609" spans="1:19" ht="15">
      <c r="A609" s="227"/>
      <c r="B609" s="273"/>
      <c r="C609" s="227"/>
      <c r="D609" s="227"/>
      <c r="E609" s="227"/>
      <c r="F609" s="227"/>
      <c r="G609" s="227"/>
      <c r="H609" s="227"/>
      <c r="I609" s="227"/>
      <c r="J609" s="227"/>
      <c r="K609" s="227"/>
      <c r="L609" s="227"/>
      <c r="M609" s="227"/>
      <c r="N609" s="274"/>
      <c r="O609" s="227"/>
      <c r="P609" s="227"/>
      <c r="Q609" s="227"/>
      <c r="R609" s="227"/>
      <c r="S609" s="227"/>
    </row>
    <row r="610" spans="1:19" ht="15">
      <c r="A610" s="227"/>
      <c r="B610" s="273"/>
      <c r="C610" s="227"/>
      <c r="D610" s="227"/>
      <c r="E610" s="227"/>
      <c r="F610" s="227"/>
      <c r="G610" s="227"/>
      <c r="H610" s="227"/>
      <c r="I610" s="227"/>
      <c r="J610" s="227"/>
      <c r="K610" s="227"/>
      <c r="L610" s="227"/>
      <c r="M610" s="227"/>
      <c r="N610" s="274"/>
      <c r="O610" s="227"/>
      <c r="P610" s="227"/>
      <c r="Q610" s="227"/>
      <c r="R610" s="227"/>
      <c r="S610" s="227"/>
    </row>
    <row r="611" spans="1:19" ht="15">
      <c r="A611" s="227"/>
      <c r="B611" s="273"/>
      <c r="C611" s="227"/>
      <c r="D611" s="227"/>
      <c r="E611" s="227"/>
      <c r="F611" s="227"/>
      <c r="G611" s="227"/>
      <c r="H611" s="227"/>
      <c r="I611" s="227"/>
      <c r="J611" s="227"/>
      <c r="K611" s="227"/>
      <c r="L611" s="227"/>
      <c r="M611" s="227"/>
      <c r="N611" s="274"/>
      <c r="O611" s="227"/>
      <c r="P611" s="227"/>
      <c r="Q611" s="227"/>
      <c r="R611" s="227"/>
      <c r="S611" s="227"/>
    </row>
    <row r="612" spans="1:19" ht="15">
      <c r="A612" s="227"/>
      <c r="B612" s="273"/>
      <c r="C612" s="227"/>
      <c r="D612" s="227"/>
      <c r="E612" s="227"/>
      <c r="F612" s="227"/>
      <c r="G612" s="227"/>
      <c r="H612" s="227"/>
      <c r="I612" s="227"/>
      <c r="J612" s="227"/>
      <c r="K612" s="227"/>
      <c r="L612" s="227"/>
      <c r="M612" s="227"/>
      <c r="N612" s="274"/>
      <c r="O612" s="227"/>
      <c r="P612" s="227"/>
      <c r="Q612" s="227"/>
      <c r="R612" s="227"/>
      <c r="S612" s="227"/>
    </row>
    <row r="613" spans="1:19" ht="15">
      <c r="A613" s="227"/>
      <c r="B613" s="273"/>
      <c r="C613" s="227"/>
      <c r="D613" s="227"/>
      <c r="E613" s="227"/>
      <c r="F613" s="227"/>
      <c r="G613" s="227"/>
      <c r="H613" s="227"/>
      <c r="I613" s="227"/>
      <c r="J613" s="227"/>
      <c r="K613" s="227"/>
      <c r="L613" s="227"/>
      <c r="M613" s="227"/>
      <c r="N613" s="274"/>
      <c r="O613" s="227"/>
      <c r="P613" s="227"/>
      <c r="Q613" s="227"/>
      <c r="R613" s="227"/>
      <c r="S613" s="227"/>
    </row>
    <row r="614" spans="1:19" ht="15">
      <c r="A614" s="227"/>
      <c r="B614" s="273"/>
      <c r="C614" s="227"/>
      <c r="D614" s="227"/>
      <c r="E614" s="227"/>
      <c r="F614" s="227"/>
      <c r="G614" s="227"/>
      <c r="H614" s="227"/>
      <c r="I614" s="227"/>
      <c r="J614" s="227"/>
      <c r="K614" s="227"/>
      <c r="L614" s="227"/>
      <c r="M614" s="227"/>
      <c r="N614" s="274"/>
      <c r="O614" s="227"/>
      <c r="P614" s="227"/>
      <c r="Q614" s="227"/>
      <c r="R614" s="227"/>
      <c r="S614" s="227"/>
    </row>
    <row r="615" spans="1:19" ht="15">
      <c r="A615" s="227"/>
      <c r="B615" s="273"/>
      <c r="C615" s="227"/>
      <c r="D615" s="227"/>
      <c r="E615" s="227"/>
      <c r="F615" s="227"/>
      <c r="G615" s="227"/>
      <c r="H615" s="227"/>
      <c r="I615" s="227"/>
      <c r="J615" s="227"/>
      <c r="K615" s="227"/>
      <c r="L615" s="227"/>
      <c r="M615" s="227"/>
      <c r="N615" s="274"/>
      <c r="O615" s="227"/>
      <c r="P615" s="227"/>
      <c r="Q615" s="227"/>
      <c r="R615" s="227"/>
      <c r="S615" s="227"/>
    </row>
    <row r="616" spans="1:19" ht="15">
      <c r="A616" s="227"/>
      <c r="B616" s="273"/>
      <c r="C616" s="227"/>
      <c r="D616" s="227"/>
      <c r="E616" s="227"/>
      <c r="F616" s="227"/>
      <c r="G616" s="227"/>
      <c r="H616" s="227"/>
      <c r="I616" s="227"/>
      <c r="J616" s="227"/>
      <c r="K616" s="227"/>
      <c r="L616" s="227"/>
      <c r="M616" s="227"/>
      <c r="N616" s="274"/>
      <c r="O616" s="227"/>
      <c r="P616" s="227"/>
      <c r="Q616" s="227"/>
      <c r="R616" s="227"/>
      <c r="S616" s="227"/>
    </row>
    <row r="617" spans="1:19" ht="15">
      <c r="A617" s="227"/>
      <c r="B617" s="273"/>
      <c r="C617" s="227"/>
      <c r="D617" s="227"/>
      <c r="E617" s="227"/>
      <c r="F617" s="227"/>
      <c r="G617" s="227"/>
      <c r="H617" s="227"/>
      <c r="I617" s="227"/>
      <c r="J617" s="227"/>
      <c r="K617" s="227"/>
      <c r="L617" s="227"/>
      <c r="M617" s="227"/>
      <c r="N617" s="274"/>
      <c r="O617" s="227"/>
      <c r="P617" s="227"/>
      <c r="Q617" s="227"/>
      <c r="R617" s="227"/>
      <c r="S617" s="227"/>
    </row>
    <row r="618" spans="1:19" ht="15">
      <c r="A618" s="227"/>
      <c r="B618" s="273"/>
      <c r="C618" s="227"/>
      <c r="D618" s="227"/>
      <c r="E618" s="227"/>
      <c r="F618" s="227"/>
      <c r="G618" s="227"/>
      <c r="H618" s="227"/>
      <c r="I618" s="227"/>
      <c r="J618" s="227"/>
      <c r="K618" s="227"/>
      <c r="L618" s="227"/>
      <c r="M618" s="227"/>
      <c r="N618" s="274"/>
      <c r="O618" s="227"/>
      <c r="P618" s="227"/>
      <c r="Q618" s="227"/>
      <c r="R618" s="227"/>
      <c r="S618" s="227"/>
    </row>
    <row r="619" spans="1:19" ht="15">
      <c r="A619" s="227"/>
      <c r="B619" s="273"/>
      <c r="C619" s="227"/>
      <c r="D619" s="227"/>
      <c r="E619" s="227"/>
      <c r="F619" s="227"/>
      <c r="G619" s="227"/>
      <c r="H619" s="227"/>
      <c r="I619" s="227"/>
      <c r="J619" s="227"/>
      <c r="K619" s="227"/>
      <c r="L619" s="227"/>
      <c r="M619" s="227"/>
      <c r="N619" s="274"/>
      <c r="O619" s="227"/>
      <c r="P619" s="227"/>
      <c r="Q619" s="227"/>
      <c r="R619" s="227"/>
      <c r="S619" s="227"/>
    </row>
    <row r="620" spans="1:19" ht="15">
      <c r="A620" s="227"/>
      <c r="B620" s="273"/>
      <c r="C620" s="227"/>
      <c r="D620" s="227"/>
      <c r="E620" s="227"/>
      <c r="F620" s="227"/>
      <c r="G620" s="227"/>
      <c r="H620" s="227"/>
      <c r="I620" s="227"/>
      <c r="J620" s="227"/>
      <c r="K620" s="227"/>
      <c r="L620" s="227"/>
      <c r="M620" s="227"/>
      <c r="N620" s="274"/>
      <c r="O620" s="227"/>
      <c r="P620" s="227"/>
      <c r="Q620" s="227"/>
      <c r="R620" s="227"/>
      <c r="S620" s="227"/>
    </row>
    <row r="621" spans="1:19" ht="15">
      <c r="A621" s="227"/>
      <c r="B621" s="273"/>
      <c r="C621" s="227"/>
      <c r="D621" s="227"/>
      <c r="E621" s="227"/>
      <c r="F621" s="227"/>
      <c r="G621" s="227"/>
      <c r="H621" s="227"/>
      <c r="I621" s="227"/>
      <c r="J621" s="227"/>
      <c r="K621" s="227"/>
      <c r="L621" s="227"/>
      <c r="M621" s="227"/>
      <c r="N621" s="274"/>
      <c r="O621" s="227"/>
      <c r="P621" s="227"/>
      <c r="Q621" s="227"/>
      <c r="R621" s="227"/>
      <c r="S621" s="227"/>
    </row>
    <row r="622" spans="1:19" ht="15">
      <c r="A622" s="227"/>
      <c r="B622" s="273"/>
      <c r="C622" s="227"/>
      <c r="D622" s="227"/>
      <c r="E622" s="227"/>
      <c r="F622" s="227"/>
      <c r="G622" s="227"/>
      <c r="H622" s="227"/>
      <c r="I622" s="227"/>
      <c r="J622" s="227"/>
      <c r="K622" s="227"/>
      <c r="L622" s="227"/>
      <c r="M622" s="227"/>
      <c r="N622" s="274"/>
      <c r="O622" s="227"/>
      <c r="P622" s="227"/>
      <c r="Q622" s="227"/>
      <c r="R622" s="227"/>
      <c r="S622" s="227"/>
    </row>
    <row r="623" spans="1:19" ht="15">
      <c r="A623" s="227"/>
      <c r="B623" s="273"/>
      <c r="C623" s="227"/>
      <c r="D623" s="227"/>
      <c r="E623" s="227"/>
      <c r="F623" s="227"/>
      <c r="G623" s="227"/>
      <c r="H623" s="227"/>
      <c r="I623" s="227"/>
      <c r="J623" s="227"/>
      <c r="K623" s="227"/>
      <c r="L623" s="227"/>
      <c r="M623" s="227"/>
      <c r="N623" s="274"/>
      <c r="O623" s="227"/>
      <c r="P623" s="227"/>
      <c r="Q623" s="227"/>
      <c r="R623" s="227"/>
      <c r="S623" s="227"/>
    </row>
    <row r="624" spans="1:19" ht="15">
      <c r="A624" s="227"/>
      <c r="B624" s="273"/>
      <c r="C624" s="227"/>
      <c r="D624" s="227"/>
      <c r="E624" s="227"/>
      <c r="F624" s="227"/>
      <c r="G624" s="227"/>
      <c r="H624" s="227"/>
      <c r="I624" s="227"/>
      <c r="J624" s="227"/>
      <c r="K624" s="227"/>
      <c r="L624" s="227"/>
      <c r="M624" s="227"/>
      <c r="N624" s="274"/>
      <c r="O624" s="227"/>
      <c r="P624" s="227"/>
      <c r="Q624" s="227"/>
      <c r="R624" s="227"/>
      <c r="S624" s="227"/>
    </row>
    <row r="625" spans="1:19" ht="15">
      <c r="A625" s="227"/>
      <c r="B625" s="273"/>
      <c r="C625" s="227"/>
      <c r="D625" s="227"/>
      <c r="E625" s="227"/>
      <c r="F625" s="227"/>
      <c r="G625" s="227"/>
      <c r="H625" s="227"/>
      <c r="I625" s="227"/>
      <c r="J625" s="227"/>
      <c r="K625" s="227"/>
      <c r="L625" s="227"/>
      <c r="M625" s="227"/>
      <c r="N625" s="274"/>
      <c r="O625" s="227"/>
      <c r="P625" s="227"/>
      <c r="Q625" s="227"/>
      <c r="R625" s="227"/>
      <c r="S625" s="227"/>
    </row>
    <row r="626" spans="1:19" ht="15">
      <c r="A626" s="227"/>
      <c r="B626" s="273"/>
      <c r="C626" s="227"/>
      <c r="D626" s="227"/>
      <c r="E626" s="227"/>
      <c r="F626" s="227"/>
      <c r="G626" s="227"/>
      <c r="H626" s="227"/>
      <c r="I626" s="227"/>
      <c r="J626" s="227"/>
      <c r="K626" s="227"/>
      <c r="L626" s="227"/>
      <c r="M626" s="227"/>
      <c r="N626" s="274"/>
      <c r="O626" s="227"/>
      <c r="P626" s="227"/>
      <c r="Q626" s="227"/>
      <c r="R626" s="227"/>
      <c r="S626" s="227"/>
    </row>
    <row r="627" spans="1:19" ht="15">
      <c r="A627" s="227"/>
      <c r="B627" s="273"/>
      <c r="C627" s="227"/>
      <c r="D627" s="227"/>
      <c r="E627" s="227"/>
      <c r="F627" s="227"/>
      <c r="G627" s="227"/>
      <c r="H627" s="227"/>
      <c r="I627" s="227"/>
      <c r="J627" s="227"/>
      <c r="K627" s="227"/>
      <c r="L627" s="227"/>
      <c r="M627" s="227"/>
      <c r="N627" s="274"/>
      <c r="O627" s="227"/>
      <c r="P627" s="227"/>
      <c r="Q627" s="227"/>
      <c r="R627" s="227"/>
      <c r="S627" s="227"/>
    </row>
    <row r="628" spans="1:19" ht="15">
      <c r="A628" s="227"/>
      <c r="B628" s="273"/>
      <c r="C628" s="227"/>
      <c r="D628" s="227"/>
      <c r="E628" s="227"/>
      <c r="F628" s="227"/>
      <c r="G628" s="227"/>
      <c r="H628" s="227"/>
      <c r="I628" s="227"/>
      <c r="J628" s="227"/>
      <c r="K628" s="227"/>
      <c r="L628" s="227"/>
      <c r="M628" s="227"/>
      <c r="N628" s="274"/>
      <c r="O628" s="227"/>
      <c r="P628" s="227"/>
      <c r="Q628" s="227"/>
      <c r="R628" s="227"/>
      <c r="S628" s="227"/>
    </row>
    <row r="629" spans="1:19" ht="15">
      <c r="A629" s="227"/>
      <c r="B629" s="273"/>
      <c r="C629" s="227"/>
      <c r="D629" s="227"/>
      <c r="E629" s="227"/>
      <c r="F629" s="227"/>
      <c r="G629" s="227"/>
      <c r="H629" s="227"/>
      <c r="I629" s="227"/>
      <c r="J629" s="227"/>
      <c r="K629" s="227"/>
      <c r="L629" s="227"/>
      <c r="M629" s="227"/>
      <c r="N629" s="274"/>
      <c r="O629" s="227"/>
      <c r="P629" s="227"/>
      <c r="Q629" s="227"/>
      <c r="R629" s="227"/>
      <c r="S629" s="227"/>
    </row>
    <row r="630" spans="1:19" ht="15">
      <c r="A630" s="227"/>
      <c r="B630" s="273"/>
      <c r="C630" s="227"/>
      <c r="D630" s="227"/>
      <c r="E630" s="227"/>
      <c r="F630" s="227"/>
      <c r="G630" s="227"/>
      <c r="H630" s="227"/>
      <c r="I630" s="227"/>
      <c r="J630" s="227"/>
      <c r="K630" s="227"/>
      <c r="L630" s="227"/>
      <c r="M630" s="227"/>
      <c r="N630" s="274"/>
      <c r="O630" s="227"/>
      <c r="P630" s="227"/>
      <c r="Q630" s="227"/>
      <c r="R630" s="227"/>
      <c r="S630" s="227"/>
    </row>
    <row r="631" spans="1:19" ht="15">
      <c r="A631" s="227"/>
      <c r="B631" s="273"/>
      <c r="C631" s="227"/>
      <c r="D631" s="227"/>
      <c r="E631" s="227"/>
      <c r="F631" s="227"/>
      <c r="G631" s="227"/>
      <c r="H631" s="227"/>
      <c r="I631" s="227"/>
      <c r="J631" s="227"/>
      <c r="K631" s="227"/>
      <c r="L631" s="227"/>
      <c r="M631" s="227"/>
      <c r="N631" s="274"/>
      <c r="O631" s="227"/>
      <c r="P631" s="227"/>
      <c r="Q631" s="227"/>
      <c r="R631" s="227"/>
      <c r="S631" s="227"/>
    </row>
    <row r="632" spans="1:19" ht="15">
      <c r="A632" s="227"/>
      <c r="B632" s="273"/>
      <c r="C632" s="227"/>
      <c r="D632" s="227"/>
      <c r="E632" s="227"/>
      <c r="F632" s="227"/>
      <c r="G632" s="227"/>
      <c r="H632" s="227"/>
      <c r="I632" s="227"/>
      <c r="J632" s="227"/>
      <c r="K632" s="227"/>
      <c r="L632" s="227"/>
      <c r="M632" s="227"/>
      <c r="N632" s="274"/>
      <c r="O632" s="227"/>
      <c r="P632" s="227"/>
      <c r="Q632" s="227"/>
      <c r="R632" s="227"/>
      <c r="S632" s="227"/>
    </row>
    <row r="633" spans="1:19" ht="15">
      <c r="A633" s="227"/>
      <c r="B633" s="273"/>
      <c r="C633" s="227"/>
      <c r="D633" s="227"/>
      <c r="E633" s="227"/>
      <c r="F633" s="227"/>
      <c r="G633" s="227"/>
      <c r="H633" s="227"/>
      <c r="I633" s="227"/>
      <c r="J633" s="227"/>
      <c r="K633" s="227"/>
      <c r="L633" s="227"/>
      <c r="M633" s="227"/>
      <c r="N633" s="274"/>
      <c r="O633" s="227"/>
      <c r="P633" s="227"/>
      <c r="Q633" s="227"/>
      <c r="R633" s="227"/>
      <c r="S633" s="227"/>
    </row>
    <row r="634" spans="1:19" ht="15">
      <c r="A634" s="227"/>
      <c r="B634" s="273"/>
      <c r="C634" s="227"/>
      <c r="D634" s="227"/>
      <c r="E634" s="227"/>
      <c r="F634" s="227"/>
      <c r="G634" s="227"/>
      <c r="H634" s="227"/>
      <c r="I634" s="227"/>
      <c r="J634" s="227"/>
      <c r="K634" s="227"/>
      <c r="L634" s="227"/>
      <c r="M634" s="227"/>
      <c r="N634" s="274"/>
      <c r="O634" s="227"/>
      <c r="P634" s="227"/>
      <c r="Q634" s="227"/>
      <c r="R634" s="227"/>
      <c r="S634" s="227"/>
    </row>
    <row r="635" spans="1:19" ht="15">
      <c r="A635" s="227"/>
      <c r="B635" s="273"/>
      <c r="C635" s="227"/>
      <c r="D635" s="227"/>
      <c r="E635" s="227"/>
      <c r="F635" s="227"/>
      <c r="G635" s="227"/>
      <c r="H635" s="227"/>
      <c r="I635" s="227"/>
      <c r="J635" s="227"/>
      <c r="K635" s="227"/>
      <c r="L635" s="227"/>
      <c r="M635" s="227"/>
      <c r="N635" s="274"/>
      <c r="O635" s="227"/>
      <c r="P635" s="227"/>
      <c r="Q635" s="227"/>
      <c r="R635" s="227"/>
      <c r="S635" s="227"/>
    </row>
    <row r="636" spans="1:19" ht="15">
      <c r="A636" s="227"/>
      <c r="B636" s="273"/>
      <c r="C636" s="227"/>
      <c r="D636" s="227"/>
      <c r="E636" s="227"/>
      <c r="F636" s="227"/>
      <c r="G636" s="227"/>
      <c r="H636" s="227"/>
      <c r="I636" s="227"/>
      <c r="J636" s="227"/>
      <c r="K636" s="227"/>
      <c r="L636" s="227"/>
      <c r="M636" s="227"/>
      <c r="N636" s="274"/>
      <c r="O636" s="227"/>
      <c r="P636" s="227"/>
      <c r="Q636" s="227"/>
      <c r="R636" s="227"/>
      <c r="S636" s="227"/>
    </row>
    <row r="637" spans="1:19" ht="15">
      <c r="A637" s="227"/>
      <c r="B637" s="273"/>
      <c r="C637" s="227"/>
      <c r="D637" s="227"/>
      <c r="E637" s="227"/>
      <c r="F637" s="227"/>
      <c r="G637" s="227"/>
      <c r="H637" s="227"/>
      <c r="I637" s="227"/>
      <c r="J637" s="227"/>
      <c r="K637" s="227"/>
      <c r="L637" s="227"/>
      <c r="M637" s="227"/>
      <c r="N637" s="274"/>
      <c r="O637" s="227"/>
      <c r="P637" s="227"/>
      <c r="Q637" s="227"/>
      <c r="R637" s="227"/>
      <c r="S637" s="227"/>
    </row>
    <row r="638" spans="1:19" ht="15">
      <c r="A638" s="227"/>
      <c r="B638" s="273"/>
      <c r="C638" s="227"/>
      <c r="D638" s="227"/>
      <c r="E638" s="227"/>
      <c r="F638" s="227"/>
      <c r="G638" s="227"/>
      <c r="H638" s="227"/>
      <c r="I638" s="227"/>
      <c r="J638" s="227"/>
      <c r="K638" s="227"/>
      <c r="L638" s="227"/>
      <c r="M638" s="227"/>
      <c r="N638" s="274"/>
      <c r="O638" s="227"/>
      <c r="P638" s="227"/>
      <c r="Q638" s="227"/>
      <c r="R638" s="227"/>
      <c r="S638" s="227"/>
    </row>
    <row r="639" spans="1:19" ht="15">
      <c r="A639" s="227"/>
      <c r="B639" s="273"/>
      <c r="C639" s="227"/>
      <c r="D639" s="227"/>
      <c r="E639" s="227"/>
      <c r="F639" s="227"/>
      <c r="G639" s="227"/>
      <c r="H639" s="227"/>
      <c r="I639" s="227"/>
      <c r="J639" s="227"/>
      <c r="K639" s="227"/>
      <c r="L639" s="227"/>
      <c r="M639" s="227"/>
      <c r="N639" s="274"/>
      <c r="O639" s="227"/>
      <c r="P639" s="227"/>
      <c r="Q639" s="227"/>
      <c r="R639" s="227"/>
      <c r="S639" s="227"/>
    </row>
    <row r="640" spans="1:19" ht="15">
      <c r="A640" s="227"/>
      <c r="B640" s="273"/>
      <c r="C640" s="227"/>
      <c r="D640" s="227"/>
      <c r="E640" s="227"/>
      <c r="F640" s="227"/>
      <c r="G640" s="227"/>
      <c r="H640" s="227"/>
      <c r="I640" s="227"/>
      <c r="J640" s="227"/>
      <c r="K640" s="227"/>
      <c r="L640" s="227"/>
      <c r="M640" s="227"/>
      <c r="N640" s="274"/>
      <c r="O640" s="227"/>
      <c r="P640" s="227"/>
      <c r="Q640" s="227"/>
      <c r="R640" s="227"/>
      <c r="S640" s="227"/>
    </row>
    <row r="641" spans="1:19" ht="15">
      <c r="A641" s="227"/>
      <c r="B641" s="273"/>
      <c r="C641" s="227"/>
      <c r="D641" s="227"/>
      <c r="E641" s="227"/>
      <c r="F641" s="227"/>
      <c r="G641" s="227"/>
      <c r="H641" s="227"/>
      <c r="I641" s="227"/>
      <c r="J641" s="227"/>
      <c r="K641" s="227"/>
      <c r="L641" s="227"/>
      <c r="M641" s="227"/>
      <c r="N641" s="274"/>
      <c r="O641" s="227"/>
      <c r="P641" s="227"/>
      <c r="Q641" s="227"/>
      <c r="R641" s="227"/>
      <c r="S641" s="227"/>
    </row>
    <row r="642" spans="1:19" ht="15">
      <c r="A642" s="227"/>
      <c r="B642" s="273"/>
      <c r="C642" s="227"/>
      <c r="D642" s="227"/>
      <c r="E642" s="227"/>
      <c r="F642" s="227"/>
      <c r="G642" s="227"/>
      <c r="H642" s="227"/>
      <c r="I642" s="227"/>
      <c r="J642" s="227"/>
      <c r="K642" s="227"/>
      <c r="L642" s="227"/>
      <c r="M642" s="227"/>
      <c r="N642" s="274"/>
      <c r="O642" s="227"/>
      <c r="P642" s="227"/>
      <c r="Q642" s="227"/>
      <c r="R642" s="227"/>
      <c r="S642" s="227"/>
    </row>
    <row r="643" spans="1:19" ht="15">
      <c r="A643" s="227"/>
      <c r="B643" s="273"/>
      <c r="C643" s="227"/>
      <c r="D643" s="227"/>
      <c r="E643" s="227"/>
      <c r="F643" s="227"/>
      <c r="G643" s="227"/>
      <c r="H643" s="227"/>
      <c r="I643" s="227"/>
      <c r="J643" s="227"/>
      <c r="K643" s="227"/>
      <c r="L643" s="227"/>
      <c r="M643" s="227"/>
      <c r="N643" s="274"/>
      <c r="O643" s="227"/>
      <c r="P643" s="227"/>
      <c r="Q643" s="227"/>
      <c r="R643" s="227"/>
      <c r="S643" s="227"/>
    </row>
    <row r="644" spans="1:19" ht="15">
      <c r="A644" s="227"/>
      <c r="B644" s="273"/>
      <c r="C644" s="227"/>
      <c r="D644" s="227"/>
      <c r="E644" s="227"/>
      <c r="F644" s="227"/>
      <c r="G644" s="227"/>
      <c r="H644" s="227"/>
      <c r="I644" s="227"/>
      <c r="J644" s="227"/>
      <c r="K644" s="227"/>
      <c r="L644" s="227"/>
      <c r="M644" s="227"/>
      <c r="N644" s="274"/>
      <c r="O644" s="227"/>
      <c r="P644" s="227"/>
      <c r="Q644" s="227"/>
      <c r="R644" s="227"/>
      <c r="S644" s="227"/>
    </row>
    <row r="645" spans="1:19" ht="15">
      <c r="A645" s="227"/>
      <c r="B645" s="273"/>
      <c r="C645" s="227"/>
      <c r="D645" s="227"/>
      <c r="E645" s="227"/>
      <c r="F645" s="227"/>
      <c r="G645" s="227"/>
      <c r="H645" s="227"/>
      <c r="I645" s="227"/>
      <c r="J645" s="227"/>
      <c r="K645" s="227"/>
      <c r="L645" s="227"/>
      <c r="M645" s="227"/>
      <c r="N645" s="274"/>
      <c r="O645" s="227"/>
      <c r="P645" s="227"/>
      <c r="Q645" s="227"/>
      <c r="R645" s="227"/>
      <c r="S645" s="227"/>
    </row>
    <row r="646" spans="1:19" ht="15">
      <c r="A646" s="227"/>
      <c r="B646" s="273"/>
      <c r="C646" s="227"/>
      <c r="D646" s="227"/>
      <c r="E646" s="227"/>
      <c r="F646" s="227"/>
      <c r="G646" s="227"/>
      <c r="H646" s="227"/>
      <c r="I646" s="227"/>
      <c r="J646" s="227"/>
      <c r="K646" s="227"/>
      <c r="L646" s="227"/>
      <c r="M646" s="227"/>
      <c r="N646" s="274"/>
      <c r="O646" s="227"/>
      <c r="P646" s="227"/>
      <c r="Q646" s="227"/>
      <c r="R646" s="227"/>
      <c r="S646" s="227"/>
    </row>
    <row r="647" spans="1:19" ht="15">
      <c r="A647" s="227"/>
      <c r="B647" s="273"/>
      <c r="C647" s="227"/>
      <c r="D647" s="227"/>
      <c r="E647" s="227"/>
      <c r="F647" s="227"/>
      <c r="G647" s="227"/>
      <c r="H647" s="227"/>
      <c r="I647" s="227"/>
      <c r="J647" s="227"/>
      <c r="K647" s="227"/>
      <c r="L647" s="227"/>
      <c r="M647" s="227"/>
      <c r="N647" s="274"/>
      <c r="O647" s="227"/>
      <c r="P647" s="227"/>
      <c r="Q647" s="227"/>
      <c r="R647" s="227"/>
      <c r="S647" s="227"/>
    </row>
    <row r="648" spans="1:19" ht="15">
      <c r="A648" s="227"/>
      <c r="B648" s="273"/>
      <c r="C648" s="227"/>
      <c r="D648" s="227"/>
      <c r="E648" s="227"/>
      <c r="F648" s="227"/>
      <c r="G648" s="227"/>
      <c r="H648" s="227"/>
      <c r="I648" s="227"/>
      <c r="J648" s="227"/>
      <c r="K648" s="227"/>
      <c r="L648" s="227"/>
      <c r="M648" s="227"/>
      <c r="N648" s="274"/>
      <c r="O648" s="227"/>
      <c r="P648" s="227"/>
      <c r="Q648" s="227"/>
      <c r="R648" s="227"/>
      <c r="S648" s="227"/>
    </row>
    <row r="649" spans="1:19" ht="15">
      <c r="A649" s="227"/>
      <c r="B649" s="273"/>
      <c r="C649" s="227"/>
      <c r="D649" s="227"/>
      <c r="E649" s="227"/>
      <c r="F649" s="227"/>
      <c r="G649" s="227"/>
      <c r="H649" s="227"/>
      <c r="I649" s="227"/>
      <c r="J649" s="227"/>
      <c r="K649" s="227"/>
      <c r="L649" s="227"/>
      <c r="M649" s="227"/>
      <c r="N649" s="274"/>
      <c r="O649" s="227"/>
      <c r="P649" s="227"/>
      <c r="Q649" s="227"/>
      <c r="R649" s="227"/>
      <c r="S649" s="227"/>
    </row>
    <row r="650" spans="1:19" ht="15">
      <c r="A650" s="227"/>
      <c r="B650" s="273"/>
      <c r="C650" s="227"/>
      <c r="D650" s="227"/>
      <c r="E650" s="227"/>
      <c r="F650" s="227"/>
      <c r="G650" s="227"/>
      <c r="H650" s="227"/>
      <c r="I650" s="227"/>
      <c r="J650" s="227"/>
      <c r="K650" s="227"/>
      <c r="L650" s="227"/>
      <c r="M650" s="227"/>
      <c r="N650" s="274"/>
      <c r="O650" s="227"/>
      <c r="P650" s="227"/>
      <c r="Q650" s="227"/>
      <c r="R650" s="227"/>
      <c r="S650" s="227"/>
    </row>
    <row r="651" spans="1:19" ht="15">
      <c r="A651" s="227"/>
      <c r="B651" s="273"/>
      <c r="C651" s="227"/>
      <c r="D651" s="227"/>
      <c r="E651" s="227"/>
      <c r="F651" s="227"/>
      <c r="G651" s="227"/>
      <c r="H651" s="227"/>
      <c r="I651" s="227"/>
      <c r="J651" s="227"/>
      <c r="K651" s="227"/>
      <c r="L651" s="227"/>
      <c r="M651" s="227"/>
      <c r="N651" s="274"/>
      <c r="O651" s="227"/>
      <c r="P651" s="227"/>
      <c r="Q651" s="227"/>
      <c r="R651" s="227"/>
      <c r="S651" s="227"/>
    </row>
    <row r="652" spans="1:19" ht="15">
      <c r="A652" s="227"/>
      <c r="B652" s="273"/>
      <c r="C652" s="227"/>
      <c r="D652" s="227"/>
      <c r="E652" s="227"/>
      <c r="F652" s="227"/>
      <c r="G652" s="227"/>
      <c r="H652" s="227"/>
      <c r="I652" s="227"/>
      <c r="J652" s="227"/>
      <c r="K652" s="227"/>
      <c r="L652" s="227"/>
      <c r="M652" s="227"/>
      <c r="N652" s="274"/>
      <c r="O652" s="227"/>
      <c r="P652" s="227"/>
      <c r="Q652" s="227"/>
      <c r="R652" s="227"/>
      <c r="S652" s="227"/>
    </row>
    <row r="653" spans="1:19" ht="15">
      <c r="A653" s="227"/>
      <c r="B653" s="273"/>
      <c r="C653" s="227"/>
      <c r="D653" s="227"/>
      <c r="E653" s="227"/>
      <c r="F653" s="227"/>
      <c r="G653" s="227"/>
      <c r="H653" s="227"/>
      <c r="I653" s="227"/>
      <c r="J653" s="227"/>
      <c r="K653" s="227"/>
      <c r="L653" s="227"/>
      <c r="M653" s="227"/>
      <c r="N653" s="274"/>
      <c r="O653" s="227"/>
      <c r="P653" s="227"/>
      <c r="Q653" s="227"/>
      <c r="R653" s="227"/>
      <c r="S653" s="227"/>
    </row>
    <row r="654" spans="1:19" ht="15">
      <c r="A654" s="227"/>
      <c r="B654" s="273"/>
      <c r="C654" s="227"/>
      <c r="D654" s="227"/>
      <c r="E654" s="227"/>
      <c r="F654" s="227"/>
      <c r="G654" s="227"/>
      <c r="H654" s="227"/>
      <c r="I654" s="227"/>
      <c r="J654" s="227"/>
      <c r="K654" s="227"/>
      <c r="L654" s="227"/>
      <c r="M654" s="227"/>
      <c r="N654" s="274"/>
      <c r="O654" s="227"/>
      <c r="P654" s="227"/>
      <c r="Q654" s="227"/>
      <c r="R654" s="227"/>
      <c r="S654" s="227"/>
    </row>
    <row r="655" spans="1:19" ht="15">
      <c r="A655" s="227"/>
      <c r="B655" s="273"/>
      <c r="C655" s="227"/>
      <c r="D655" s="227"/>
      <c r="E655" s="227"/>
      <c r="F655" s="227"/>
      <c r="G655" s="227"/>
      <c r="H655" s="227"/>
      <c r="I655" s="227"/>
      <c r="J655" s="227"/>
      <c r="K655" s="227"/>
      <c r="L655" s="227"/>
      <c r="M655" s="227"/>
      <c r="N655" s="274"/>
      <c r="O655" s="227"/>
      <c r="P655" s="227"/>
      <c r="Q655" s="227"/>
      <c r="R655" s="227"/>
      <c r="S655" s="227"/>
    </row>
    <row r="656" spans="1:19" ht="15">
      <c r="A656" s="227"/>
      <c r="B656" s="273"/>
      <c r="C656" s="227"/>
      <c r="D656" s="227"/>
      <c r="E656" s="227"/>
      <c r="F656" s="227"/>
      <c r="G656" s="227"/>
      <c r="H656" s="227"/>
      <c r="I656" s="227"/>
      <c r="J656" s="227"/>
      <c r="K656" s="227"/>
      <c r="L656" s="227"/>
      <c r="M656" s="227"/>
      <c r="N656" s="274"/>
      <c r="O656" s="227"/>
      <c r="P656" s="227"/>
      <c r="Q656" s="227"/>
      <c r="R656" s="227"/>
      <c r="S656" s="227"/>
    </row>
    <row r="657" spans="1:19" ht="15">
      <c r="A657" s="227"/>
      <c r="B657" s="273"/>
      <c r="C657" s="227"/>
      <c r="D657" s="227"/>
      <c r="E657" s="227"/>
      <c r="F657" s="227"/>
      <c r="G657" s="227"/>
      <c r="H657" s="227"/>
      <c r="I657" s="227"/>
      <c r="J657" s="227"/>
      <c r="K657" s="227"/>
      <c r="L657" s="227"/>
      <c r="M657" s="227"/>
      <c r="N657" s="274"/>
      <c r="O657" s="227"/>
      <c r="P657" s="227"/>
      <c r="Q657" s="227"/>
      <c r="R657" s="227"/>
      <c r="S657" s="227"/>
    </row>
    <row r="658" spans="1:19" ht="15">
      <c r="A658" s="227"/>
      <c r="B658" s="273"/>
      <c r="C658" s="227"/>
      <c r="D658" s="227"/>
      <c r="E658" s="227"/>
      <c r="F658" s="227"/>
      <c r="G658" s="227"/>
      <c r="H658" s="227"/>
      <c r="I658" s="227"/>
      <c r="J658" s="227"/>
      <c r="K658" s="227"/>
      <c r="L658" s="227"/>
      <c r="M658" s="227"/>
      <c r="N658" s="274"/>
      <c r="O658" s="227"/>
      <c r="P658" s="227"/>
      <c r="Q658" s="227"/>
      <c r="R658" s="227"/>
      <c r="S658" s="227"/>
    </row>
    <row r="659" spans="1:19" ht="15">
      <c r="A659" s="227"/>
      <c r="B659" s="273"/>
      <c r="C659" s="227"/>
      <c r="D659" s="227"/>
      <c r="E659" s="227"/>
      <c r="F659" s="227"/>
      <c r="G659" s="227"/>
      <c r="H659" s="227"/>
      <c r="I659" s="227"/>
      <c r="J659" s="227"/>
      <c r="K659" s="227"/>
      <c r="L659" s="227"/>
      <c r="M659" s="227"/>
      <c r="N659" s="274"/>
      <c r="O659" s="227"/>
      <c r="P659" s="227"/>
      <c r="Q659" s="227"/>
      <c r="R659" s="227"/>
      <c r="S659" s="227"/>
    </row>
    <row r="660" spans="1:19" ht="15">
      <c r="A660" s="227"/>
      <c r="B660" s="273"/>
      <c r="C660" s="227"/>
      <c r="D660" s="227"/>
      <c r="E660" s="227"/>
      <c r="F660" s="227"/>
      <c r="G660" s="227"/>
      <c r="H660" s="227"/>
      <c r="I660" s="227"/>
      <c r="J660" s="227"/>
      <c r="K660" s="227"/>
      <c r="L660" s="227"/>
      <c r="M660" s="227"/>
      <c r="N660" s="274"/>
      <c r="O660" s="227"/>
      <c r="P660" s="227"/>
      <c r="Q660" s="227"/>
      <c r="R660" s="227"/>
      <c r="S660" s="227"/>
    </row>
    <row r="661" spans="1:19" ht="15">
      <c r="A661" s="227"/>
      <c r="B661" s="273"/>
      <c r="C661" s="227"/>
      <c r="D661" s="227"/>
      <c r="E661" s="227"/>
      <c r="F661" s="227"/>
      <c r="G661" s="227"/>
      <c r="H661" s="227"/>
      <c r="I661" s="227"/>
      <c r="J661" s="227"/>
      <c r="K661" s="227"/>
      <c r="L661" s="227"/>
      <c r="M661" s="227"/>
      <c r="N661" s="274"/>
      <c r="O661" s="227"/>
      <c r="P661" s="227"/>
      <c r="Q661" s="227"/>
      <c r="R661" s="227"/>
      <c r="S661" s="227"/>
    </row>
    <row r="662" spans="1:19" ht="15">
      <c r="A662" s="227"/>
      <c r="B662" s="273"/>
      <c r="C662" s="227"/>
      <c r="D662" s="227"/>
      <c r="E662" s="227"/>
      <c r="F662" s="227"/>
      <c r="G662" s="227"/>
      <c r="H662" s="227"/>
      <c r="I662" s="227"/>
      <c r="J662" s="227"/>
      <c r="K662" s="227"/>
      <c r="L662" s="227"/>
      <c r="M662" s="227"/>
      <c r="N662" s="274"/>
      <c r="O662" s="227"/>
      <c r="P662" s="227"/>
      <c r="Q662" s="227"/>
      <c r="R662" s="227"/>
      <c r="S662" s="227"/>
    </row>
    <row r="663" spans="1:19" ht="15">
      <c r="A663" s="227"/>
      <c r="B663" s="273"/>
      <c r="C663" s="227"/>
      <c r="D663" s="227"/>
      <c r="E663" s="227"/>
      <c r="F663" s="227"/>
      <c r="G663" s="227"/>
      <c r="H663" s="227"/>
      <c r="I663" s="227"/>
      <c r="J663" s="227"/>
      <c r="K663" s="227"/>
      <c r="L663" s="227"/>
      <c r="M663" s="227"/>
      <c r="N663" s="274"/>
      <c r="O663" s="227"/>
      <c r="P663" s="227"/>
      <c r="Q663" s="227"/>
      <c r="R663" s="227"/>
      <c r="S663" s="227"/>
    </row>
    <row r="664" spans="1:19" ht="15">
      <c r="A664" s="227"/>
      <c r="B664" s="273"/>
      <c r="C664" s="227"/>
      <c r="D664" s="227"/>
      <c r="E664" s="227"/>
      <c r="F664" s="227"/>
      <c r="G664" s="227"/>
      <c r="H664" s="227"/>
      <c r="I664" s="227"/>
      <c r="J664" s="227"/>
      <c r="K664" s="227"/>
      <c r="L664" s="227"/>
      <c r="M664" s="227"/>
      <c r="N664" s="274"/>
      <c r="O664" s="227"/>
      <c r="P664" s="227"/>
      <c r="Q664" s="227"/>
      <c r="R664" s="227"/>
      <c r="S664" s="227"/>
    </row>
    <row r="665" spans="1:19" ht="15">
      <c r="A665" s="227"/>
      <c r="B665" s="273"/>
      <c r="C665" s="227"/>
      <c r="D665" s="227"/>
      <c r="E665" s="227"/>
      <c r="F665" s="227"/>
      <c r="G665" s="227"/>
      <c r="H665" s="227"/>
      <c r="I665" s="227"/>
      <c r="J665" s="227"/>
      <c r="K665" s="227"/>
      <c r="L665" s="227"/>
      <c r="M665" s="227"/>
      <c r="N665" s="274"/>
      <c r="O665" s="227"/>
      <c r="P665" s="227"/>
      <c r="Q665" s="227"/>
      <c r="R665" s="227"/>
      <c r="S665" s="227"/>
    </row>
    <row r="666" spans="1:19" ht="15">
      <c r="A666" s="227"/>
      <c r="B666" s="273"/>
      <c r="C666" s="227"/>
      <c r="D666" s="227"/>
      <c r="E666" s="227"/>
      <c r="F666" s="227"/>
      <c r="G666" s="227"/>
      <c r="H666" s="227"/>
      <c r="I666" s="227"/>
      <c r="J666" s="227"/>
      <c r="K666" s="227"/>
      <c r="L666" s="227"/>
      <c r="M666" s="227"/>
      <c r="N666" s="274"/>
      <c r="O666" s="227"/>
      <c r="P666" s="227"/>
      <c r="Q666" s="227"/>
      <c r="R666" s="227"/>
      <c r="S666" s="227"/>
    </row>
    <row r="667" spans="1:19" ht="15">
      <c r="A667" s="227"/>
      <c r="B667" s="273"/>
      <c r="C667" s="227"/>
      <c r="D667" s="227"/>
      <c r="E667" s="227"/>
      <c r="F667" s="227"/>
      <c r="G667" s="227"/>
      <c r="H667" s="227"/>
      <c r="I667" s="227"/>
      <c r="J667" s="227"/>
      <c r="K667" s="227"/>
      <c r="L667" s="227"/>
      <c r="M667" s="227"/>
      <c r="N667" s="274"/>
      <c r="O667" s="227"/>
      <c r="P667" s="227"/>
      <c r="Q667" s="227"/>
      <c r="R667" s="227"/>
      <c r="S667" s="227"/>
    </row>
    <row r="668" spans="1:19" ht="15">
      <c r="A668" s="227"/>
      <c r="B668" s="273"/>
      <c r="C668" s="227"/>
      <c r="D668" s="227"/>
      <c r="E668" s="227"/>
      <c r="F668" s="227"/>
      <c r="G668" s="227"/>
      <c r="H668" s="227"/>
      <c r="I668" s="227"/>
      <c r="J668" s="227"/>
      <c r="K668" s="227"/>
      <c r="L668" s="227"/>
      <c r="M668" s="227"/>
      <c r="N668" s="274"/>
      <c r="O668" s="227"/>
      <c r="P668" s="227"/>
      <c r="Q668" s="227"/>
      <c r="R668" s="227"/>
      <c r="S668" s="227"/>
    </row>
    <row r="669" spans="1:19" ht="15">
      <c r="A669" s="227"/>
      <c r="B669" s="273"/>
      <c r="C669" s="227"/>
      <c r="D669" s="227"/>
      <c r="E669" s="227"/>
      <c r="F669" s="227"/>
      <c r="G669" s="227"/>
      <c r="H669" s="227"/>
      <c r="I669" s="227"/>
      <c r="J669" s="227"/>
      <c r="K669" s="227"/>
      <c r="L669" s="227"/>
      <c r="M669" s="227"/>
      <c r="N669" s="274"/>
      <c r="O669" s="227"/>
      <c r="P669" s="227"/>
      <c r="Q669" s="227"/>
      <c r="R669" s="227"/>
      <c r="S669" s="227"/>
    </row>
    <row r="670" spans="1:19" ht="15">
      <c r="A670" s="227"/>
      <c r="B670" s="273"/>
      <c r="C670" s="227"/>
      <c r="D670" s="227"/>
      <c r="E670" s="227"/>
      <c r="F670" s="227"/>
      <c r="G670" s="227"/>
      <c r="H670" s="227"/>
      <c r="I670" s="227"/>
      <c r="J670" s="227"/>
      <c r="K670" s="227"/>
      <c r="L670" s="227"/>
      <c r="M670" s="227"/>
      <c r="N670" s="274"/>
      <c r="O670" s="227"/>
      <c r="P670" s="227"/>
      <c r="Q670" s="227"/>
      <c r="R670" s="227"/>
      <c r="S670" s="227"/>
    </row>
    <row r="671" spans="1:19" ht="15">
      <c r="A671" s="227"/>
      <c r="B671" s="273"/>
      <c r="C671" s="227"/>
      <c r="D671" s="227"/>
      <c r="E671" s="227"/>
      <c r="F671" s="227"/>
      <c r="G671" s="227"/>
      <c r="H671" s="227"/>
      <c r="I671" s="227"/>
      <c r="J671" s="227"/>
      <c r="K671" s="227"/>
      <c r="L671" s="227"/>
      <c r="M671" s="227"/>
      <c r="N671" s="274"/>
      <c r="O671" s="227"/>
      <c r="P671" s="227"/>
      <c r="Q671" s="227"/>
      <c r="R671" s="227"/>
      <c r="S671" s="227"/>
    </row>
    <row r="672" spans="1:19" ht="15">
      <c r="A672" s="227"/>
      <c r="B672" s="273"/>
      <c r="C672" s="227"/>
      <c r="D672" s="227"/>
      <c r="E672" s="227"/>
      <c r="F672" s="227"/>
      <c r="G672" s="227"/>
      <c r="H672" s="227"/>
      <c r="I672" s="227"/>
      <c r="J672" s="227"/>
      <c r="K672" s="227"/>
      <c r="L672" s="227"/>
      <c r="M672" s="227"/>
      <c r="N672" s="274"/>
      <c r="O672" s="227"/>
      <c r="P672" s="227"/>
      <c r="Q672" s="227"/>
      <c r="R672" s="227"/>
      <c r="S672" s="227"/>
    </row>
    <row r="673" spans="1:19" ht="15">
      <c r="A673" s="227"/>
      <c r="B673" s="273"/>
      <c r="C673" s="227"/>
      <c r="D673" s="227"/>
      <c r="E673" s="227"/>
      <c r="F673" s="227"/>
      <c r="G673" s="227"/>
      <c r="H673" s="227"/>
      <c r="I673" s="227"/>
      <c r="J673" s="227"/>
      <c r="K673" s="227"/>
      <c r="L673" s="227"/>
      <c r="M673" s="227"/>
      <c r="N673" s="274"/>
      <c r="O673" s="227"/>
      <c r="P673" s="227"/>
      <c r="Q673" s="227"/>
      <c r="R673" s="227"/>
      <c r="S673" s="227"/>
    </row>
    <row r="674" spans="1:19" ht="15">
      <c r="A674" s="227"/>
      <c r="B674" s="273"/>
      <c r="C674" s="227"/>
      <c r="D674" s="227"/>
      <c r="E674" s="227"/>
      <c r="F674" s="227"/>
      <c r="G674" s="227"/>
      <c r="H674" s="227"/>
      <c r="I674" s="227"/>
      <c r="J674" s="227"/>
      <c r="K674" s="227"/>
      <c r="L674" s="227"/>
      <c r="M674" s="227"/>
      <c r="N674" s="274"/>
      <c r="O674" s="227"/>
      <c r="P674" s="227"/>
      <c r="Q674" s="227"/>
      <c r="R674" s="227"/>
      <c r="S674" s="227"/>
    </row>
    <row r="675" spans="1:19" ht="15">
      <c r="A675" s="227"/>
      <c r="B675" s="273"/>
      <c r="C675" s="227"/>
      <c r="D675" s="227"/>
      <c r="E675" s="227"/>
      <c r="F675" s="227"/>
      <c r="G675" s="227"/>
      <c r="H675" s="227"/>
      <c r="I675" s="227"/>
      <c r="J675" s="227"/>
      <c r="K675" s="227"/>
      <c r="L675" s="227"/>
      <c r="M675" s="227"/>
      <c r="N675" s="274"/>
      <c r="O675" s="227"/>
      <c r="P675" s="227"/>
      <c r="Q675" s="227"/>
      <c r="R675" s="227"/>
      <c r="S675" s="227"/>
    </row>
    <row r="676" spans="1:19" ht="15">
      <c r="A676" s="227"/>
      <c r="B676" s="273"/>
      <c r="C676" s="227"/>
      <c r="D676" s="227"/>
      <c r="E676" s="227"/>
      <c r="F676" s="227"/>
      <c r="G676" s="227"/>
      <c r="H676" s="227"/>
      <c r="I676" s="227"/>
      <c r="J676" s="227"/>
      <c r="K676" s="227"/>
      <c r="L676" s="227"/>
      <c r="M676" s="227"/>
      <c r="N676" s="274"/>
      <c r="O676" s="227"/>
      <c r="P676" s="227"/>
      <c r="Q676" s="227"/>
      <c r="R676" s="227"/>
      <c r="S676" s="227"/>
    </row>
    <row r="677" spans="1:19" ht="15">
      <c r="A677" s="227"/>
      <c r="B677" s="273"/>
      <c r="C677" s="227"/>
      <c r="D677" s="227"/>
      <c r="E677" s="227"/>
      <c r="F677" s="227"/>
      <c r="G677" s="227"/>
      <c r="H677" s="227"/>
      <c r="I677" s="227"/>
      <c r="J677" s="227"/>
      <c r="K677" s="227"/>
      <c r="L677" s="227"/>
      <c r="M677" s="227"/>
      <c r="N677" s="274"/>
      <c r="O677" s="227"/>
      <c r="P677" s="227"/>
      <c r="Q677" s="227"/>
      <c r="R677" s="227"/>
      <c r="S677" s="227"/>
    </row>
    <row r="678" spans="1:19" ht="15">
      <c r="A678" s="227"/>
      <c r="B678" s="273"/>
      <c r="C678" s="227"/>
      <c r="D678" s="227"/>
      <c r="E678" s="227"/>
      <c r="F678" s="227"/>
      <c r="G678" s="227"/>
      <c r="H678" s="227"/>
      <c r="I678" s="227"/>
      <c r="J678" s="227"/>
      <c r="K678" s="227"/>
      <c r="L678" s="227"/>
      <c r="M678" s="227"/>
      <c r="N678" s="274"/>
      <c r="O678" s="227"/>
      <c r="P678" s="227"/>
      <c r="Q678" s="227"/>
      <c r="R678" s="227"/>
      <c r="S678" s="227"/>
    </row>
    <row r="679" spans="1:19" ht="15">
      <c r="A679" s="227"/>
      <c r="B679" s="273"/>
      <c r="C679" s="227"/>
      <c r="D679" s="227"/>
      <c r="E679" s="227"/>
      <c r="F679" s="227"/>
      <c r="G679" s="227"/>
      <c r="H679" s="227"/>
      <c r="I679" s="227"/>
      <c r="J679" s="227"/>
      <c r="K679" s="227"/>
      <c r="L679" s="227"/>
      <c r="M679" s="227"/>
      <c r="N679" s="274"/>
      <c r="O679" s="227"/>
      <c r="P679" s="227"/>
      <c r="Q679" s="227"/>
      <c r="R679" s="227"/>
      <c r="S679" s="227"/>
    </row>
    <row r="680" spans="1:19" ht="15">
      <c r="A680" s="227"/>
      <c r="B680" s="273"/>
      <c r="C680" s="227"/>
      <c r="D680" s="227"/>
      <c r="E680" s="227"/>
      <c r="F680" s="227"/>
      <c r="G680" s="227"/>
      <c r="H680" s="227"/>
      <c r="I680" s="227"/>
      <c r="J680" s="227"/>
      <c r="K680" s="227"/>
      <c r="L680" s="227"/>
      <c r="M680" s="227"/>
      <c r="N680" s="274"/>
      <c r="O680" s="227"/>
      <c r="P680" s="227"/>
      <c r="Q680" s="227"/>
      <c r="R680" s="227"/>
      <c r="S680" s="227"/>
    </row>
    <row r="681" spans="1:19" ht="15">
      <c r="A681" s="227"/>
      <c r="B681" s="273"/>
      <c r="C681" s="227"/>
      <c r="D681" s="227"/>
      <c r="E681" s="227"/>
      <c r="F681" s="227"/>
      <c r="G681" s="227"/>
      <c r="H681" s="227"/>
      <c r="I681" s="227"/>
      <c r="J681" s="227"/>
      <c r="K681" s="227"/>
      <c r="L681" s="227"/>
      <c r="M681" s="227"/>
      <c r="N681" s="274"/>
      <c r="O681" s="227"/>
      <c r="P681" s="227"/>
      <c r="Q681" s="227"/>
      <c r="R681" s="227"/>
      <c r="S681" s="227"/>
    </row>
    <row r="682" spans="1:19" ht="15">
      <c r="A682" s="227"/>
      <c r="B682" s="273"/>
      <c r="C682" s="227"/>
      <c r="D682" s="227"/>
      <c r="E682" s="227"/>
      <c r="F682" s="227"/>
      <c r="G682" s="227"/>
      <c r="H682" s="227"/>
      <c r="I682" s="227"/>
      <c r="J682" s="227"/>
      <c r="K682" s="227"/>
      <c r="L682" s="227"/>
      <c r="M682" s="227"/>
      <c r="N682" s="274"/>
      <c r="O682" s="227"/>
      <c r="P682" s="227"/>
      <c r="Q682" s="227"/>
      <c r="R682" s="227"/>
      <c r="S682" s="227"/>
    </row>
    <row r="683" spans="1:19" ht="15">
      <c r="A683" s="227"/>
      <c r="B683" s="273"/>
      <c r="C683" s="227"/>
      <c r="D683" s="227"/>
      <c r="E683" s="227"/>
      <c r="F683" s="227"/>
      <c r="G683" s="227"/>
      <c r="H683" s="227"/>
      <c r="I683" s="227"/>
      <c r="J683" s="227"/>
      <c r="K683" s="227"/>
      <c r="L683" s="227"/>
      <c r="M683" s="227"/>
      <c r="N683" s="274"/>
      <c r="O683" s="227"/>
      <c r="P683" s="227"/>
      <c r="Q683" s="227"/>
      <c r="R683" s="227"/>
      <c r="S683" s="227"/>
    </row>
    <row r="684" spans="1:19" ht="15">
      <c r="A684" s="227"/>
      <c r="B684" s="273"/>
      <c r="C684" s="227"/>
      <c r="D684" s="227"/>
      <c r="E684" s="227"/>
      <c r="F684" s="227"/>
      <c r="G684" s="227"/>
      <c r="H684" s="227"/>
      <c r="I684" s="227"/>
      <c r="J684" s="227"/>
      <c r="K684" s="227"/>
      <c r="L684" s="227"/>
      <c r="M684" s="227"/>
      <c r="N684" s="274"/>
      <c r="O684" s="227"/>
      <c r="P684" s="227"/>
      <c r="Q684" s="227"/>
      <c r="R684" s="227"/>
      <c r="S684" s="227"/>
    </row>
    <row r="685" spans="1:19" ht="15">
      <c r="A685" s="227"/>
      <c r="B685" s="273"/>
      <c r="C685" s="227"/>
      <c r="D685" s="227"/>
      <c r="E685" s="227"/>
      <c r="F685" s="227"/>
      <c r="G685" s="227"/>
      <c r="H685" s="227"/>
      <c r="I685" s="227"/>
      <c r="J685" s="227"/>
      <c r="K685" s="227"/>
      <c r="L685" s="227"/>
      <c r="M685" s="227"/>
      <c r="N685" s="274"/>
      <c r="O685" s="227"/>
      <c r="P685" s="227"/>
      <c r="Q685" s="227"/>
      <c r="R685" s="227"/>
      <c r="S685" s="227"/>
    </row>
    <row r="686" spans="1:19" ht="15">
      <c r="A686" s="227"/>
      <c r="B686" s="273"/>
      <c r="C686" s="227"/>
      <c r="D686" s="227"/>
      <c r="E686" s="227"/>
      <c r="F686" s="227"/>
      <c r="G686" s="227"/>
      <c r="H686" s="227"/>
      <c r="I686" s="227"/>
      <c r="J686" s="227"/>
      <c r="K686" s="227"/>
      <c r="L686" s="227"/>
      <c r="M686" s="227"/>
      <c r="N686" s="274"/>
      <c r="O686" s="227"/>
      <c r="P686" s="227"/>
      <c r="Q686" s="227"/>
      <c r="R686" s="227"/>
      <c r="S686" s="227"/>
    </row>
    <row r="687" spans="1:19" ht="15">
      <c r="A687" s="227"/>
      <c r="B687" s="273"/>
      <c r="C687" s="227"/>
      <c r="D687" s="227"/>
      <c r="E687" s="227"/>
      <c r="F687" s="227"/>
      <c r="G687" s="227"/>
      <c r="H687" s="227"/>
      <c r="I687" s="227"/>
      <c r="J687" s="227"/>
      <c r="K687" s="227"/>
      <c r="L687" s="227"/>
      <c r="M687" s="227"/>
      <c r="N687" s="274"/>
      <c r="O687" s="227"/>
      <c r="P687" s="227"/>
      <c r="Q687" s="227"/>
      <c r="R687" s="227"/>
      <c r="S687" s="227"/>
    </row>
    <row r="688" spans="1:19" ht="15">
      <c r="A688" s="227"/>
      <c r="B688" s="273"/>
      <c r="C688" s="227"/>
      <c r="D688" s="227"/>
      <c r="E688" s="227"/>
      <c r="F688" s="227"/>
      <c r="G688" s="227"/>
      <c r="H688" s="227"/>
      <c r="I688" s="227"/>
      <c r="J688" s="227"/>
      <c r="K688" s="227"/>
      <c r="L688" s="227"/>
      <c r="M688" s="227"/>
      <c r="N688" s="274"/>
      <c r="O688" s="227"/>
      <c r="P688" s="227"/>
      <c r="Q688" s="227"/>
      <c r="R688" s="227"/>
      <c r="S688" s="227"/>
    </row>
    <row r="689" spans="1:19" ht="15">
      <c r="A689" s="227"/>
      <c r="B689" s="273"/>
      <c r="C689" s="227"/>
      <c r="D689" s="227"/>
      <c r="E689" s="227"/>
      <c r="F689" s="227"/>
      <c r="G689" s="227"/>
      <c r="H689" s="227"/>
      <c r="I689" s="227"/>
      <c r="J689" s="227"/>
      <c r="K689" s="227"/>
      <c r="L689" s="227"/>
      <c r="M689" s="227"/>
      <c r="N689" s="274"/>
      <c r="O689" s="227"/>
      <c r="P689" s="227"/>
      <c r="Q689" s="227"/>
      <c r="R689" s="227"/>
      <c r="S689" s="227"/>
    </row>
    <row r="690" spans="1:19" ht="15">
      <c r="A690" s="227"/>
      <c r="B690" s="273"/>
      <c r="C690" s="227"/>
      <c r="D690" s="227"/>
      <c r="E690" s="227"/>
      <c r="F690" s="227"/>
      <c r="G690" s="227"/>
      <c r="H690" s="227"/>
      <c r="I690" s="227"/>
      <c r="J690" s="227"/>
      <c r="K690" s="227"/>
      <c r="L690" s="227"/>
      <c r="M690" s="227"/>
      <c r="N690" s="274"/>
      <c r="O690" s="227"/>
      <c r="P690" s="227"/>
      <c r="Q690" s="227"/>
      <c r="R690" s="227"/>
      <c r="S690" s="227"/>
    </row>
    <row r="691" spans="1:19" ht="15">
      <c r="A691" s="227"/>
      <c r="B691" s="273"/>
      <c r="C691" s="227"/>
      <c r="D691" s="227"/>
      <c r="E691" s="227"/>
      <c r="F691" s="227"/>
      <c r="G691" s="227"/>
      <c r="H691" s="227"/>
      <c r="I691" s="227"/>
      <c r="J691" s="227"/>
      <c r="K691" s="227"/>
      <c r="L691" s="227"/>
      <c r="M691" s="227"/>
      <c r="N691" s="274"/>
      <c r="O691" s="227"/>
      <c r="P691" s="227"/>
      <c r="Q691" s="227"/>
      <c r="R691" s="227"/>
      <c r="S691" s="227"/>
    </row>
    <row r="692" spans="1:19" ht="15">
      <c r="A692" s="227"/>
      <c r="B692" s="273"/>
      <c r="C692" s="227"/>
      <c r="D692" s="227"/>
      <c r="E692" s="227"/>
      <c r="F692" s="227"/>
      <c r="G692" s="227"/>
      <c r="H692" s="227"/>
      <c r="I692" s="227"/>
      <c r="J692" s="227"/>
      <c r="K692" s="227"/>
      <c r="L692" s="227"/>
      <c r="M692" s="227"/>
      <c r="N692" s="274"/>
      <c r="O692" s="227"/>
      <c r="P692" s="227"/>
      <c r="Q692" s="227"/>
      <c r="R692" s="227"/>
      <c r="S692" s="227"/>
    </row>
    <row r="693" spans="1:19" ht="15">
      <c r="A693" s="227"/>
      <c r="B693" s="273"/>
      <c r="C693" s="227"/>
      <c r="D693" s="227"/>
      <c r="E693" s="227"/>
      <c r="F693" s="227"/>
      <c r="G693" s="227"/>
      <c r="H693" s="227"/>
      <c r="I693" s="227"/>
      <c r="J693" s="227"/>
      <c r="K693" s="227"/>
      <c r="L693" s="227"/>
      <c r="M693" s="227"/>
      <c r="N693" s="274"/>
      <c r="O693" s="227"/>
      <c r="P693" s="227"/>
      <c r="Q693" s="227"/>
      <c r="R693" s="227"/>
      <c r="S693" s="227"/>
    </row>
    <row r="694" spans="1:19" ht="15">
      <c r="A694" s="227"/>
      <c r="B694" s="273"/>
      <c r="C694" s="227"/>
      <c r="D694" s="227"/>
      <c r="E694" s="227"/>
      <c r="F694" s="227"/>
      <c r="G694" s="227"/>
      <c r="H694" s="227"/>
      <c r="I694" s="227"/>
      <c r="J694" s="227"/>
      <c r="K694" s="227"/>
      <c r="L694" s="227"/>
      <c r="M694" s="227"/>
      <c r="N694" s="274"/>
      <c r="O694" s="227"/>
      <c r="P694" s="227"/>
      <c r="Q694" s="227"/>
      <c r="R694" s="227"/>
      <c r="S694" s="227"/>
    </row>
    <row r="695" spans="1:19" ht="15">
      <c r="A695" s="227"/>
      <c r="B695" s="273"/>
      <c r="C695" s="227"/>
      <c r="D695" s="227"/>
      <c r="E695" s="227"/>
      <c r="F695" s="227"/>
      <c r="G695" s="227"/>
      <c r="H695" s="227"/>
      <c r="I695" s="227"/>
      <c r="J695" s="227"/>
      <c r="K695" s="227"/>
      <c r="L695" s="227"/>
      <c r="M695" s="227"/>
      <c r="N695" s="274"/>
      <c r="O695" s="227"/>
      <c r="P695" s="227"/>
      <c r="Q695" s="227"/>
      <c r="R695" s="227"/>
      <c r="S695" s="227"/>
    </row>
    <row r="696" spans="1:19" ht="15">
      <c r="A696" s="227"/>
      <c r="B696" s="273"/>
      <c r="C696" s="227"/>
      <c r="D696" s="227"/>
      <c r="E696" s="227"/>
      <c r="F696" s="227"/>
      <c r="G696" s="227"/>
      <c r="H696" s="227"/>
      <c r="I696" s="227"/>
      <c r="J696" s="227"/>
      <c r="K696" s="227"/>
      <c r="L696" s="227"/>
      <c r="M696" s="227"/>
      <c r="N696" s="274"/>
      <c r="O696" s="227"/>
      <c r="P696" s="227"/>
      <c r="Q696" s="227"/>
      <c r="R696" s="227"/>
      <c r="S696" s="227"/>
    </row>
    <row r="697" spans="1:19" ht="15">
      <c r="A697" s="227"/>
      <c r="B697" s="273"/>
      <c r="C697" s="227"/>
      <c r="D697" s="227"/>
      <c r="E697" s="227"/>
      <c r="F697" s="227"/>
      <c r="G697" s="227"/>
      <c r="H697" s="227"/>
      <c r="I697" s="227"/>
      <c r="J697" s="227"/>
      <c r="K697" s="227"/>
      <c r="L697" s="227"/>
      <c r="M697" s="227"/>
      <c r="N697" s="274"/>
      <c r="O697" s="227"/>
      <c r="P697" s="227"/>
      <c r="Q697" s="227"/>
      <c r="R697" s="227"/>
      <c r="S697" s="227"/>
    </row>
    <row r="698" spans="1:19" ht="15">
      <c r="A698" s="227"/>
      <c r="B698" s="273"/>
      <c r="C698" s="227"/>
      <c r="D698" s="227"/>
      <c r="E698" s="227"/>
      <c r="F698" s="227"/>
      <c r="G698" s="227"/>
      <c r="H698" s="227"/>
      <c r="I698" s="227"/>
      <c r="J698" s="227"/>
      <c r="K698" s="227"/>
      <c r="L698" s="227"/>
      <c r="M698" s="227"/>
      <c r="N698" s="274"/>
      <c r="O698" s="227"/>
      <c r="P698" s="227"/>
      <c r="Q698" s="227"/>
      <c r="R698" s="227"/>
      <c r="S698" s="227"/>
    </row>
    <row r="699" spans="1:19" ht="15">
      <c r="A699" s="227"/>
      <c r="B699" s="273"/>
      <c r="C699" s="227"/>
      <c r="D699" s="227"/>
      <c r="E699" s="227"/>
      <c r="F699" s="227"/>
      <c r="G699" s="227"/>
      <c r="H699" s="227"/>
      <c r="I699" s="227"/>
      <c r="J699" s="227"/>
      <c r="K699" s="227"/>
      <c r="L699" s="227"/>
      <c r="M699" s="227"/>
      <c r="N699" s="274"/>
      <c r="O699" s="227"/>
      <c r="P699" s="227"/>
      <c r="Q699" s="227"/>
      <c r="R699" s="227"/>
      <c r="S699" s="227"/>
    </row>
    <row r="700" spans="1:19" ht="15">
      <c r="A700" s="227"/>
      <c r="B700" s="273"/>
      <c r="C700" s="227"/>
      <c r="D700" s="227"/>
      <c r="E700" s="227"/>
      <c r="F700" s="227"/>
      <c r="G700" s="227"/>
      <c r="H700" s="227"/>
      <c r="I700" s="227"/>
      <c r="J700" s="227"/>
      <c r="K700" s="227"/>
      <c r="L700" s="227"/>
      <c r="M700" s="227"/>
      <c r="N700" s="274"/>
      <c r="O700" s="227"/>
      <c r="P700" s="227"/>
      <c r="Q700" s="227"/>
      <c r="R700" s="227"/>
      <c r="S700" s="227"/>
    </row>
    <row r="701" spans="1:19" ht="15">
      <c r="A701" s="227"/>
      <c r="B701" s="273"/>
      <c r="C701" s="227"/>
      <c r="D701" s="227"/>
      <c r="E701" s="227"/>
      <c r="F701" s="227"/>
      <c r="G701" s="227"/>
      <c r="H701" s="227"/>
      <c r="I701" s="227"/>
      <c r="J701" s="227"/>
      <c r="K701" s="227"/>
      <c r="L701" s="227"/>
      <c r="M701" s="227"/>
      <c r="N701" s="274"/>
      <c r="O701" s="227"/>
      <c r="P701" s="227"/>
      <c r="Q701" s="227"/>
      <c r="R701" s="227"/>
      <c r="S701" s="227"/>
    </row>
    <row r="702" spans="1:19" ht="15">
      <c r="A702" s="227"/>
      <c r="B702" s="273"/>
      <c r="C702" s="227"/>
      <c r="D702" s="227"/>
      <c r="E702" s="227"/>
      <c r="F702" s="227"/>
      <c r="G702" s="227"/>
      <c r="H702" s="227"/>
      <c r="I702" s="227"/>
      <c r="J702" s="227"/>
      <c r="K702" s="227"/>
      <c r="L702" s="227"/>
      <c r="M702" s="227"/>
      <c r="N702" s="274"/>
      <c r="O702" s="227"/>
      <c r="P702" s="227"/>
      <c r="Q702" s="227"/>
      <c r="R702" s="227"/>
      <c r="S702" s="227"/>
    </row>
    <row r="703" spans="1:19" ht="15">
      <c r="A703" s="227"/>
      <c r="B703" s="273"/>
      <c r="C703" s="227"/>
      <c r="D703" s="227"/>
      <c r="E703" s="227"/>
      <c r="F703" s="227"/>
      <c r="G703" s="227"/>
      <c r="H703" s="227"/>
      <c r="I703" s="227"/>
      <c r="J703" s="227"/>
      <c r="K703" s="227"/>
      <c r="L703" s="227"/>
      <c r="M703" s="227"/>
      <c r="N703" s="274"/>
      <c r="O703" s="227"/>
      <c r="P703" s="227"/>
      <c r="Q703" s="227"/>
      <c r="R703" s="227"/>
      <c r="S703" s="227"/>
    </row>
    <row r="704" spans="1:19" ht="15">
      <c r="A704" s="227"/>
      <c r="B704" s="273"/>
      <c r="C704" s="227"/>
      <c r="D704" s="227"/>
      <c r="E704" s="227"/>
      <c r="F704" s="227"/>
      <c r="G704" s="227"/>
      <c r="H704" s="227"/>
      <c r="I704" s="227"/>
      <c r="J704" s="227"/>
      <c r="K704" s="227"/>
      <c r="L704" s="227"/>
      <c r="M704" s="227"/>
      <c r="N704" s="274"/>
      <c r="O704" s="227"/>
      <c r="P704" s="227"/>
      <c r="Q704" s="227"/>
      <c r="R704" s="227"/>
      <c r="S704" s="227"/>
    </row>
    <row r="705" spans="1:19" ht="15">
      <c r="A705" s="227"/>
      <c r="B705" s="273"/>
      <c r="C705" s="227"/>
      <c r="D705" s="227"/>
      <c r="E705" s="227"/>
      <c r="F705" s="227"/>
      <c r="G705" s="227"/>
      <c r="H705" s="227"/>
      <c r="I705" s="227"/>
      <c r="J705" s="227"/>
      <c r="K705" s="227"/>
      <c r="L705" s="227"/>
      <c r="M705" s="227"/>
      <c r="N705" s="274"/>
      <c r="O705" s="227"/>
      <c r="P705" s="227"/>
      <c r="Q705" s="227"/>
      <c r="R705" s="227"/>
      <c r="S705" s="227"/>
    </row>
    <row r="706" spans="1:19" ht="15">
      <c r="A706" s="227"/>
      <c r="B706" s="273"/>
      <c r="C706" s="227"/>
      <c r="D706" s="227"/>
      <c r="E706" s="227"/>
      <c r="F706" s="227"/>
      <c r="G706" s="227"/>
      <c r="H706" s="227"/>
      <c r="I706" s="227"/>
      <c r="J706" s="227"/>
      <c r="K706" s="227"/>
      <c r="L706" s="227"/>
      <c r="M706" s="227"/>
      <c r="N706" s="274"/>
      <c r="O706" s="227"/>
      <c r="P706" s="227"/>
      <c r="Q706" s="227"/>
      <c r="R706" s="227"/>
      <c r="S706" s="227"/>
    </row>
    <row r="707" spans="1:19" ht="15">
      <c r="A707" s="227"/>
      <c r="B707" s="273"/>
      <c r="C707" s="227"/>
      <c r="D707" s="227"/>
      <c r="E707" s="227"/>
      <c r="F707" s="227"/>
      <c r="G707" s="227"/>
      <c r="H707" s="227"/>
      <c r="I707" s="227"/>
      <c r="J707" s="227"/>
      <c r="K707" s="227"/>
      <c r="L707" s="227"/>
      <c r="M707" s="227"/>
      <c r="N707" s="274"/>
      <c r="O707" s="227"/>
      <c r="P707" s="227"/>
      <c r="Q707" s="227"/>
      <c r="R707" s="227"/>
      <c r="S707" s="227"/>
    </row>
    <row r="708" spans="1:19" ht="15">
      <c r="A708" s="227"/>
      <c r="B708" s="273"/>
      <c r="C708" s="227"/>
      <c r="D708" s="227"/>
      <c r="E708" s="227"/>
      <c r="F708" s="227"/>
      <c r="G708" s="227"/>
      <c r="H708" s="227"/>
      <c r="I708" s="227"/>
      <c r="J708" s="227"/>
      <c r="K708" s="227"/>
      <c r="L708" s="227"/>
      <c r="M708" s="227"/>
      <c r="N708" s="274"/>
      <c r="O708" s="227"/>
      <c r="P708" s="227"/>
      <c r="Q708" s="227"/>
      <c r="R708" s="227"/>
      <c r="S708" s="227"/>
    </row>
    <row r="709" spans="1:19" ht="15">
      <c r="A709" s="227"/>
      <c r="B709" s="273"/>
      <c r="C709" s="227"/>
      <c r="D709" s="227"/>
      <c r="E709" s="227"/>
      <c r="F709" s="227"/>
      <c r="G709" s="227"/>
      <c r="H709" s="227"/>
      <c r="I709" s="227"/>
      <c r="J709" s="227"/>
      <c r="K709" s="227"/>
      <c r="L709" s="227"/>
      <c r="M709" s="227"/>
      <c r="N709" s="274"/>
      <c r="O709" s="227"/>
      <c r="P709" s="227"/>
      <c r="Q709" s="227"/>
      <c r="R709" s="227"/>
      <c r="S709" s="227"/>
    </row>
    <row r="710" spans="1:19" ht="15">
      <c r="A710" s="227"/>
      <c r="B710" s="273"/>
      <c r="C710" s="227"/>
      <c r="D710" s="227"/>
      <c r="E710" s="227"/>
      <c r="F710" s="227"/>
      <c r="G710" s="227"/>
      <c r="H710" s="227"/>
      <c r="I710" s="227"/>
      <c r="J710" s="227"/>
      <c r="K710" s="227"/>
      <c r="L710" s="227"/>
      <c r="M710" s="227"/>
      <c r="N710" s="274"/>
      <c r="O710" s="227"/>
      <c r="P710" s="227"/>
      <c r="Q710" s="227"/>
      <c r="R710" s="227"/>
      <c r="S710" s="227"/>
    </row>
    <row r="711" spans="1:19" ht="15">
      <c r="A711" s="227"/>
      <c r="B711" s="273"/>
      <c r="C711" s="227"/>
      <c r="D711" s="227"/>
      <c r="E711" s="227"/>
      <c r="F711" s="227"/>
      <c r="G711" s="227"/>
      <c r="H711" s="227"/>
      <c r="I711" s="227"/>
      <c r="J711" s="227"/>
      <c r="K711" s="227"/>
      <c r="L711" s="227"/>
      <c r="M711" s="227"/>
      <c r="N711" s="274"/>
      <c r="O711" s="227"/>
      <c r="P711" s="227"/>
      <c r="Q711" s="227"/>
      <c r="R711" s="227"/>
      <c r="S711" s="227"/>
    </row>
    <row r="712" spans="1:19" ht="15">
      <c r="A712" s="227"/>
      <c r="B712" s="273"/>
      <c r="C712" s="227"/>
      <c r="D712" s="227"/>
      <c r="E712" s="227"/>
      <c r="F712" s="227"/>
      <c r="G712" s="227"/>
      <c r="H712" s="227"/>
      <c r="I712" s="227"/>
      <c r="J712" s="227"/>
      <c r="K712" s="227"/>
      <c r="L712" s="227"/>
      <c r="M712" s="227"/>
      <c r="N712" s="274"/>
      <c r="O712" s="227"/>
      <c r="P712" s="227"/>
      <c r="Q712" s="227"/>
      <c r="R712" s="227"/>
      <c r="S712" s="227"/>
    </row>
    <row r="713" spans="1:19" ht="15">
      <c r="A713" s="227"/>
      <c r="B713" s="273"/>
      <c r="C713" s="227"/>
      <c r="D713" s="227"/>
      <c r="E713" s="227"/>
      <c r="F713" s="227"/>
      <c r="G713" s="227"/>
      <c r="H713" s="227"/>
      <c r="I713" s="227"/>
      <c r="J713" s="227"/>
      <c r="K713" s="227"/>
      <c r="L713" s="227"/>
      <c r="M713" s="227"/>
      <c r="N713" s="274"/>
      <c r="O713" s="227"/>
      <c r="P713" s="227"/>
      <c r="Q713" s="227"/>
      <c r="R713" s="227"/>
      <c r="S713" s="227"/>
    </row>
    <row r="714" spans="1:19" ht="15">
      <c r="A714" s="227"/>
      <c r="B714" s="273"/>
      <c r="C714" s="227"/>
      <c r="D714" s="227"/>
      <c r="E714" s="227"/>
      <c r="F714" s="227"/>
      <c r="G714" s="227"/>
      <c r="H714" s="227"/>
      <c r="I714" s="227"/>
      <c r="J714" s="227"/>
      <c r="K714" s="227"/>
      <c r="L714" s="227"/>
      <c r="M714" s="227"/>
      <c r="N714" s="274"/>
      <c r="O714" s="227"/>
      <c r="P714" s="227"/>
      <c r="Q714" s="227"/>
      <c r="R714" s="227"/>
      <c r="S714" s="227"/>
    </row>
    <row r="715" spans="1:19" ht="15">
      <c r="A715" s="227"/>
      <c r="B715" s="273"/>
      <c r="C715" s="227"/>
      <c r="D715" s="227"/>
      <c r="E715" s="227"/>
      <c r="F715" s="227"/>
      <c r="G715" s="227"/>
      <c r="H715" s="227"/>
      <c r="I715" s="227"/>
      <c r="J715" s="227"/>
      <c r="K715" s="227"/>
      <c r="L715" s="227"/>
      <c r="M715" s="227"/>
      <c r="N715" s="274"/>
      <c r="O715" s="227"/>
      <c r="P715" s="227"/>
      <c r="Q715" s="227"/>
      <c r="R715" s="227"/>
      <c r="S715" s="227"/>
    </row>
    <row r="716" spans="1:19" ht="15">
      <c r="A716" s="227"/>
      <c r="B716" s="273"/>
      <c r="C716" s="227"/>
      <c r="D716" s="227"/>
      <c r="E716" s="227"/>
      <c r="F716" s="227"/>
      <c r="G716" s="227"/>
      <c r="H716" s="227"/>
      <c r="I716" s="227"/>
      <c r="J716" s="227"/>
      <c r="K716" s="227"/>
      <c r="L716" s="227"/>
      <c r="M716" s="227"/>
      <c r="N716" s="274"/>
      <c r="O716" s="227"/>
      <c r="P716" s="227"/>
      <c r="Q716" s="227"/>
      <c r="R716" s="227"/>
      <c r="S716" s="227"/>
    </row>
    <row r="717" spans="1:19" ht="15">
      <c r="A717" s="227"/>
      <c r="B717" s="273"/>
      <c r="C717" s="227"/>
      <c r="D717" s="227"/>
      <c r="E717" s="227"/>
      <c r="F717" s="227"/>
      <c r="G717" s="227"/>
      <c r="H717" s="227"/>
      <c r="I717" s="227"/>
      <c r="J717" s="227"/>
      <c r="K717" s="227"/>
      <c r="L717" s="227"/>
      <c r="M717" s="227"/>
      <c r="N717" s="274"/>
      <c r="O717" s="227"/>
      <c r="P717" s="227"/>
      <c r="Q717" s="227"/>
      <c r="R717" s="227"/>
      <c r="S717" s="227"/>
    </row>
    <row r="718" spans="1:19" ht="15">
      <c r="A718" s="227"/>
      <c r="B718" s="273"/>
      <c r="C718" s="227"/>
      <c r="D718" s="227"/>
      <c r="E718" s="227"/>
      <c r="F718" s="227"/>
      <c r="G718" s="227"/>
      <c r="H718" s="227"/>
      <c r="I718" s="227"/>
      <c r="J718" s="227"/>
      <c r="K718" s="227"/>
      <c r="L718" s="227"/>
      <c r="M718" s="227"/>
      <c r="N718" s="274"/>
      <c r="O718" s="227"/>
      <c r="P718" s="227"/>
      <c r="Q718" s="227"/>
      <c r="R718" s="227"/>
      <c r="S718" s="227"/>
    </row>
    <row r="719" spans="1:19" ht="15">
      <c r="A719" s="227"/>
      <c r="B719" s="273"/>
      <c r="C719" s="227"/>
      <c r="D719" s="227"/>
      <c r="E719" s="227"/>
      <c r="F719" s="227"/>
      <c r="G719" s="227"/>
      <c r="H719" s="227"/>
      <c r="I719" s="227"/>
      <c r="J719" s="227"/>
      <c r="K719" s="227"/>
      <c r="L719" s="227"/>
      <c r="M719" s="227"/>
      <c r="N719" s="274"/>
      <c r="O719" s="227"/>
      <c r="P719" s="227"/>
      <c r="Q719" s="227"/>
      <c r="R719" s="227"/>
      <c r="S719" s="227"/>
    </row>
    <row r="720" spans="1:19" ht="15">
      <c r="A720" s="227"/>
      <c r="B720" s="273"/>
      <c r="C720" s="227"/>
      <c r="D720" s="227"/>
      <c r="E720" s="227"/>
      <c r="F720" s="227"/>
      <c r="G720" s="227"/>
      <c r="H720" s="227"/>
      <c r="I720" s="227"/>
      <c r="J720" s="227"/>
      <c r="K720" s="227"/>
      <c r="L720" s="227"/>
      <c r="M720" s="227"/>
      <c r="N720" s="274"/>
      <c r="O720" s="227"/>
      <c r="P720" s="227"/>
      <c r="Q720" s="227"/>
      <c r="R720" s="227"/>
      <c r="S720" s="227"/>
    </row>
    <row r="721" spans="1:19" ht="15">
      <c r="A721" s="227"/>
      <c r="B721" s="273"/>
      <c r="C721" s="227"/>
      <c r="D721" s="227"/>
      <c r="E721" s="227"/>
      <c r="F721" s="227"/>
      <c r="G721" s="227"/>
      <c r="H721" s="227"/>
      <c r="I721" s="227"/>
      <c r="J721" s="227"/>
      <c r="K721" s="227"/>
      <c r="L721" s="227"/>
      <c r="M721" s="227"/>
      <c r="N721" s="274"/>
      <c r="O721" s="227"/>
      <c r="P721" s="227"/>
      <c r="Q721" s="227"/>
      <c r="R721" s="227"/>
      <c r="S721" s="227"/>
    </row>
    <row r="722" spans="1:19" ht="15">
      <c r="A722" s="227"/>
      <c r="B722" s="273"/>
      <c r="C722" s="227"/>
      <c r="D722" s="227"/>
      <c r="E722" s="227"/>
      <c r="F722" s="227"/>
      <c r="G722" s="227"/>
      <c r="H722" s="227"/>
      <c r="I722" s="227"/>
      <c r="J722" s="227"/>
      <c r="K722" s="227"/>
      <c r="L722" s="227"/>
      <c r="M722" s="227"/>
      <c r="N722" s="274"/>
      <c r="O722" s="227"/>
      <c r="P722" s="227"/>
      <c r="Q722" s="227"/>
      <c r="R722" s="227"/>
      <c r="S722" s="227"/>
    </row>
    <row r="723" spans="1:19" ht="15">
      <c r="A723" s="227"/>
      <c r="B723" s="273"/>
      <c r="C723" s="227"/>
      <c r="D723" s="227"/>
      <c r="E723" s="227"/>
      <c r="F723" s="227"/>
      <c r="G723" s="227"/>
      <c r="H723" s="227"/>
      <c r="I723" s="227"/>
      <c r="J723" s="227"/>
      <c r="K723" s="227"/>
      <c r="L723" s="227"/>
      <c r="M723" s="227"/>
      <c r="N723" s="274"/>
      <c r="O723" s="227"/>
      <c r="P723" s="227"/>
      <c r="Q723" s="227"/>
      <c r="R723" s="227"/>
      <c r="S723" s="227"/>
    </row>
    <row r="724" spans="1:19" ht="15">
      <c r="A724" s="227"/>
      <c r="B724" s="273"/>
      <c r="C724" s="227"/>
      <c r="D724" s="227"/>
      <c r="E724" s="227"/>
      <c r="F724" s="227"/>
      <c r="G724" s="227"/>
      <c r="H724" s="227"/>
      <c r="I724" s="227"/>
      <c r="J724" s="227"/>
      <c r="K724" s="227"/>
      <c r="L724" s="227"/>
      <c r="M724" s="227"/>
      <c r="N724" s="274"/>
      <c r="O724" s="227"/>
      <c r="P724" s="227"/>
      <c r="Q724" s="227"/>
      <c r="R724" s="227"/>
      <c r="S724" s="227"/>
    </row>
    <row r="725" spans="1:19" ht="15">
      <c r="A725" s="227"/>
      <c r="B725" s="273"/>
      <c r="C725" s="227"/>
      <c r="D725" s="227"/>
      <c r="E725" s="227"/>
      <c r="F725" s="227"/>
      <c r="G725" s="227"/>
      <c r="H725" s="227"/>
      <c r="I725" s="227"/>
      <c r="J725" s="227"/>
      <c r="K725" s="227"/>
      <c r="L725" s="227"/>
      <c r="M725" s="227"/>
      <c r="N725" s="274"/>
      <c r="O725" s="227"/>
      <c r="P725" s="227"/>
      <c r="Q725" s="227"/>
      <c r="R725" s="227"/>
      <c r="S725" s="227"/>
    </row>
    <row r="726" spans="1:19" ht="15">
      <c r="A726" s="227"/>
      <c r="B726" s="273"/>
      <c r="C726" s="227"/>
      <c r="D726" s="227"/>
      <c r="E726" s="227"/>
      <c r="F726" s="227"/>
      <c r="G726" s="227"/>
      <c r="H726" s="227"/>
      <c r="I726" s="227"/>
      <c r="J726" s="227"/>
      <c r="K726" s="227"/>
      <c r="L726" s="227"/>
      <c r="M726" s="227"/>
      <c r="N726" s="274"/>
      <c r="O726" s="227"/>
      <c r="P726" s="227"/>
      <c r="Q726" s="227"/>
      <c r="R726" s="227"/>
      <c r="S726" s="227"/>
    </row>
    <row r="727" spans="1:19" ht="15">
      <c r="A727" s="227"/>
      <c r="B727" s="273"/>
      <c r="C727" s="227"/>
      <c r="D727" s="227"/>
      <c r="E727" s="227"/>
      <c r="F727" s="227"/>
      <c r="G727" s="227"/>
      <c r="H727" s="227"/>
      <c r="I727" s="227"/>
      <c r="J727" s="227"/>
      <c r="K727" s="227"/>
      <c r="L727" s="227"/>
      <c r="M727" s="227"/>
      <c r="N727" s="274"/>
      <c r="O727" s="227"/>
      <c r="P727" s="227"/>
      <c r="Q727" s="227"/>
      <c r="R727" s="227"/>
      <c r="S727" s="227"/>
    </row>
    <row r="728" spans="1:19" ht="15">
      <c r="A728" s="227"/>
      <c r="B728" s="273"/>
      <c r="C728" s="227"/>
      <c r="D728" s="227"/>
      <c r="E728" s="227"/>
      <c r="F728" s="227"/>
      <c r="G728" s="227"/>
      <c r="H728" s="227"/>
      <c r="I728" s="227"/>
      <c r="J728" s="227"/>
      <c r="K728" s="227"/>
      <c r="L728" s="227"/>
      <c r="M728" s="227"/>
      <c r="N728" s="274"/>
      <c r="O728" s="227"/>
      <c r="P728" s="227"/>
      <c r="Q728" s="227"/>
      <c r="R728" s="227"/>
      <c r="S728" s="227"/>
    </row>
    <row r="729" spans="1:19" ht="15">
      <c r="A729" s="227"/>
      <c r="B729" s="273"/>
      <c r="C729" s="227"/>
      <c r="D729" s="227"/>
      <c r="E729" s="227"/>
      <c r="F729" s="227"/>
      <c r="G729" s="227"/>
      <c r="H729" s="227"/>
      <c r="I729" s="227"/>
      <c r="J729" s="227"/>
      <c r="K729" s="227"/>
      <c r="L729" s="227"/>
      <c r="M729" s="227"/>
      <c r="N729" s="274"/>
      <c r="O729" s="227"/>
      <c r="P729" s="227"/>
      <c r="Q729" s="227"/>
      <c r="R729" s="227"/>
      <c r="S729" s="227"/>
    </row>
    <row r="730" spans="1:19" ht="15">
      <c r="A730" s="227"/>
      <c r="B730" s="273"/>
      <c r="C730" s="227"/>
      <c r="D730" s="227"/>
      <c r="E730" s="227"/>
      <c r="F730" s="227"/>
      <c r="G730" s="227"/>
      <c r="H730" s="227"/>
      <c r="I730" s="227"/>
      <c r="J730" s="227"/>
      <c r="K730" s="227"/>
      <c r="L730" s="227"/>
      <c r="M730" s="227"/>
      <c r="N730" s="274"/>
      <c r="O730" s="227"/>
      <c r="P730" s="227"/>
      <c r="Q730" s="227"/>
      <c r="R730" s="227"/>
      <c r="S730" s="227"/>
    </row>
    <row r="731" spans="1:19" ht="15">
      <c r="A731" s="227"/>
      <c r="B731" s="273"/>
      <c r="C731" s="227"/>
      <c r="D731" s="227"/>
      <c r="E731" s="227"/>
      <c r="F731" s="227"/>
      <c r="G731" s="227"/>
      <c r="H731" s="227"/>
      <c r="I731" s="227"/>
      <c r="J731" s="227"/>
      <c r="K731" s="227"/>
      <c r="L731" s="227"/>
      <c r="M731" s="227"/>
      <c r="N731" s="274"/>
      <c r="O731" s="227"/>
      <c r="P731" s="227"/>
      <c r="Q731" s="227"/>
      <c r="R731" s="227"/>
      <c r="S731" s="227"/>
    </row>
    <row r="732" spans="1:19" ht="15">
      <c r="A732" s="227"/>
      <c r="B732" s="273"/>
      <c r="C732" s="227"/>
      <c r="D732" s="227"/>
      <c r="E732" s="227"/>
      <c r="F732" s="227"/>
      <c r="G732" s="227"/>
      <c r="H732" s="227"/>
      <c r="I732" s="227"/>
      <c r="J732" s="227"/>
      <c r="K732" s="227"/>
      <c r="L732" s="227"/>
      <c r="M732" s="227"/>
      <c r="N732" s="274"/>
      <c r="O732" s="227"/>
      <c r="P732" s="227"/>
      <c r="Q732" s="227"/>
      <c r="R732" s="227"/>
      <c r="S732" s="227"/>
    </row>
    <row r="733" spans="1:19" ht="15">
      <c r="A733" s="227"/>
      <c r="B733" s="273"/>
      <c r="C733" s="227"/>
      <c r="D733" s="227"/>
      <c r="E733" s="227"/>
      <c r="F733" s="227"/>
      <c r="G733" s="227"/>
      <c r="H733" s="227"/>
      <c r="I733" s="227"/>
      <c r="J733" s="227"/>
      <c r="K733" s="227"/>
      <c r="L733" s="227"/>
      <c r="M733" s="227"/>
      <c r="N733" s="274"/>
      <c r="O733" s="227"/>
      <c r="P733" s="227"/>
      <c r="Q733" s="227"/>
      <c r="R733" s="227"/>
      <c r="S733" s="227"/>
    </row>
    <row r="734" spans="1:19" ht="15">
      <c r="A734" s="227"/>
      <c r="B734" s="273"/>
      <c r="C734" s="227"/>
      <c r="D734" s="227"/>
      <c r="E734" s="227"/>
      <c r="F734" s="227"/>
      <c r="G734" s="227"/>
      <c r="H734" s="227"/>
      <c r="I734" s="227"/>
      <c r="J734" s="227"/>
      <c r="K734" s="227"/>
      <c r="L734" s="227"/>
      <c r="M734" s="227"/>
      <c r="N734" s="274"/>
      <c r="O734" s="227"/>
      <c r="P734" s="227"/>
      <c r="Q734" s="227"/>
      <c r="R734" s="227"/>
      <c r="S734" s="227"/>
    </row>
    <row r="735" spans="1:19" ht="15">
      <c r="A735" s="227"/>
      <c r="B735" s="273"/>
      <c r="C735" s="227"/>
      <c r="D735" s="227"/>
      <c r="E735" s="227"/>
      <c r="F735" s="227"/>
      <c r="G735" s="227"/>
      <c r="H735" s="227"/>
      <c r="I735" s="227"/>
      <c r="J735" s="227"/>
      <c r="K735" s="227"/>
      <c r="L735" s="227"/>
      <c r="M735" s="227"/>
      <c r="N735" s="274"/>
      <c r="O735" s="227"/>
      <c r="P735" s="227"/>
      <c r="Q735" s="227"/>
      <c r="R735" s="227"/>
      <c r="S735" s="227"/>
    </row>
    <row r="736" spans="1:19" ht="15">
      <c r="A736" s="227"/>
      <c r="B736" s="273"/>
      <c r="C736" s="227"/>
      <c r="D736" s="227"/>
      <c r="E736" s="227"/>
      <c r="F736" s="227"/>
      <c r="G736" s="227"/>
      <c r="H736" s="227"/>
      <c r="I736" s="227"/>
      <c r="J736" s="227"/>
      <c r="K736" s="227"/>
      <c r="L736" s="227"/>
      <c r="M736" s="227"/>
      <c r="N736" s="274"/>
      <c r="O736" s="227"/>
      <c r="P736" s="227"/>
      <c r="Q736" s="227"/>
      <c r="R736" s="227"/>
      <c r="S736" s="227"/>
    </row>
    <row r="737" spans="1:19" ht="15">
      <c r="A737" s="227"/>
      <c r="B737" s="273"/>
      <c r="C737" s="227"/>
      <c r="D737" s="227"/>
      <c r="E737" s="227"/>
      <c r="F737" s="227"/>
      <c r="G737" s="227"/>
      <c r="H737" s="227"/>
      <c r="I737" s="227"/>
      <c r="J737" s="227"/>
      <c r="K737" s="227"/>
      <c r="L737" s="227"/>
      <c r="M737" s="227"/>
      <c r="N737" s="274"/>
      <c r="O737" s="227"/>
      <c r="P737" s="227"/>
      <c r="Q737" s="227"/>
      <c r="R737" s="227"/>
      <c r="S737" s="227"/>
    </row>
    <row r="738" spans="1:19" ht="15">
      <c r="A738" s="227"/>
      <c r="B738" s="273"/>
      <c r="C738" s="227"/>
      <c r="D738" s="227"/>
      <c r="E738" s="227"/>
      <c r="F738" s="227"/>
      <c r="G738" s="227"/>
      <c r="H738" s="227"/>
      <c r="I738" s="227"/>
      <c r="J738" s="227"/>
      <c r="K738" s="227"/>
      <c r="L738" s="227"/>
      <c r="M738" s="227"/>
      <c r="N738" s="274"/>
      <c r="O738" s="227"/>
      <c r="P738" s="227"/>
      <c r="Q738" s="227"/>
      <c r="R738" s="227"/>
      <c r="S738" s="227"/>
    </row>
    <row r="739" spans="1:19" ht="15">
      <c r="A739" s="227"/>
      <c r="B739" s="273"/>
      <c r="C739" s="227"/>
      <c r="D739" s="227"/>
      <c r="E739" s="227"/>
      <c r="F739" s="227"/>
      <c r="G739" s="227"/>
      <c r="H739" s="227"/>
      <c r="I739" s="227"/>
      <c r="J739" s="227"/>
      <c r="K739" s="227"/>
      <c r="L739" s="227"/>
      <c r="M739" s="227"/>
      <c r="N739" s="274"/>
      <c r="O739" s="227"/>
      <c r="P739" s="227"/>
      <c r="Q739" s="227"/>
      <c r="R739" s="227"/>
      <c r="S739" s="227"/>
    </row>
    <row r="740" spans="1:19" ht="15">
      <c r="A740" s="227"/>
      <c r="B740" s="273"/>
      <c r="C740" s="227"/>
      <c r="D740" s="227"/>
      <c r="E740" s="227"/>
      <c r="F740" s="227"/>
      <c r="G740" s="227"/>
      <c r="H740" s="227"/>
      <c r="I740" s="227"/>
      <c r="J740" s="227"/>
      <c r="K740" s="227"/>
      <c r="L740" s="227"/>
      <c r="M740" s="227"/>
      <c r="N740" s="274"/>
      <c r="O740" s="227"/>
      <c r="P740" s="227"/>
      <c r="Q740" s="227"/>
      <c r="R740" s="227"/>
      <c r="S740" s="227"/>
    </row>
    <row r="741" spans="1:19" ht="15">
      <c r="A741" s="227"/>
      <c r="B741" s="273"/>
      <c r="C741" s="227"/>
      <c r="D741" s="227"/>
      <c r="E741" s="227"/>
      <c r="F741" s="227"/>
      <c r="G741" s="227"/>
      <c r="H741" s="227"/>
      <c r="I741" s="227"/>
      <c r="J741" s="227"/>
      <c r="K741" s="227"/>
      <c r="L741" s="227"/>
      <c r="M741" s="227"/>
      <c r="N741" s="274"/>
      <c r="O741" s="227"/>
      <c r="P741" s="227"/>
      <c r="Q741" s="227"/>
      <c r="R741" s="227"/>
      <c r="S741" s="227"/>
    </row>
    <row r="742" spans="1:19" ht="15">
      <c r="A742" s="227"/>
      <c r="B742" s="273"/>
      <c r="C742" s="227"/>
      <c r="D742" s="227"/>
      <c r="E742" s="227"/>
      <c r="F742" s="227"/>
      <c r="G742" s="227"/>
      <c r="H742" s="227"/>
      <c r="I742" s="227"/>
      <c r="J742" s="227"/>
      <c r="K742" s="227"/>
      <c r="L742" s="227"/>
      <c r="M742" s="227"/>
      <c r="N742" s="274"/>
      <c r="O742" s="227"/>
      <c r="P742" s="227"/>
      <c r="Q742" s="227"/>
      <c r="R742" s="227"/>
      <c r="S742" s="227"/>
    </row>
    <row r="743" spans="1:19" ht="15">
      <c r="A743" s="227"/>
      <c r="B743" s="273"/>
      <c r="C743" s="227"/>
      <c r="D743" s="227"/>
      <c r="E743" s="227"/>
      <c r="F743" s="227"/>
      <c r="G743" s="227"/>
      <c r="H743" s="227"/>
      <c r="I743" s="227"/>
      <c r="J743" s="227"/>
      <c r="K743" s="227"/>
      <c r="L743" s="227"/>
      <c r="M743" s="227"/>
      <c r="N743" s="274"/>
      <c r="O743" s="227"/>
      <c r="P743" s="227"/>
      <c r="Q743" s="227"/>
      <c r="R743" s="227"/>
      <c r="S743" s="227"/>
    </row>
    <row r="744" spans="1:19" ht="15">
      <c r="A744" s="227"/>
      <c r="B744" s="273"/>
      <c r="C744" s="227"/>
      <c r="D744" s="227"/>
      <c r="E744" s="227"/>
      <c r="F744" s="227"/>
      <c r="G744" s="227"/>
      <c r="H744" s="227"/>
      <c r="I744" s="227"/>
      <c r="J744" s="227"/>
      <c r="K744" s="227"/>
      <c r="L744" s="227"/>
      <c r="M744" s="227"/>
      <c r="N744" s="274"/>
      <c r="O744" s="227"/>
      <c r="P744" s="227"/>
      <c r="Q744" s="227"/>
      <c r="R744" s="227"/>
      <c r="S744" s="227"/>
    </row>
    <row r="745" spans="1:19" ht="15">
      <c r="A745" s="227"/>
      <c r="B745" s="273"/>
      <c r="C745" s="227"/>
      <c r="D745" s="227"/>
      <c r="E745" s="227"/>
      <c r="F745" s="227"/>
      <c r="G745" s="227"/>
      <c r="H745" s="227"/>
      <c r="I745" s="227"/>
      <c r="J745" s="227"/>
      <c r="K745" s="227"/>
      <c r="L745" s="227"/>
      <c r="M745" s="227"/>
      <c r="N745" s="274"/>
      <c r="O745" s="227"/>
      <c r="P745" s="227"/>
      <c r="Q745" s="227"/>
      <c r="R745" s="227"/>
      <c r="S745" s="227"/>
    </row>
    <row r="746" spans="1:19" ht="15">
      <c r="A746" s="227"/>
      <c r="B746" s="273"/>
      <c r="C746" s="227"/>
      <c r="D746" s="227"/>
      <c r="E746" s="227"/>
      <c r="F746" s="227"/>
      <c r="G746" s="227"/>
      <c r="H746" s="227"/>
      <c r="I746" s="227"/>
      <c r="J746" s="227"/>
      <c r="K746" s="227"/>
      <c r="L746" s="227"/>
      <c r="M746" s="227"/>
      <c r="N746" s="274"/>
      <c r="O746" s="227"/>
      <c r="P746" s="227"/>
      <c r="Q746" s="227"/>
      <c r="R746" s="227"/>
      <c r="S746" s="227"/>
    </row>
    <row r="747" spans="1:19" ht="15">
      <c r="A747" s="227"/>
      <c r="B747" s="273"/>
      <c r="C747" s="227"/>
      <c r="D747" s="227"/>
      <c r="E747" s="227"/>
      <c r="F747" s="227"/>
      <c r="G747" s="227"/>
      <c r="H747" s="227"/>
      <c r="I747" s="227"/>
      <c r="J747" s="227"/>
      <c r="K747" s="227"/>
      <c r="L747" s="227"/>
      <c r="M747" s="227"/>
      <c r="N747" s="274"/>
      <c r="O747" s="227"/>
      <c r="P747" s="227"/>
      <c r="Q747" s="227"/>
      <c r="R747" s="227"/>
      <c r="S747" s="227"/>
    </row>
    <row r="748" spans="1:19" ht="15">
      <c r="A748" s="227"/>
      <c r="B748" s="273"/>
      <c r="C748" s="227"/>
      <c r="D748" s="227"/>
      <c r="E748" s="227"/>
      <c r="F748" s="227"/>
      <c r="G748" s="227"/>
      <c r="H748" s="227"/>
      <c r="I748" s="227"/>
      <c r="J748" s="227"/>
      <c r="K748" s="227"/>
      <c r="L748" s="227"/>
      <c r="M748" s="227"/>
      <c r="N748" s="274"/>
      <c r="O748" s="227"/>
      <c r="P748" s="227"/>
      <c r="Q748" s="227"/>
      <c r="R748" s="227"/>
      <c r="S748" s="227"/>
    </row>
    <row r="749" spans="1:19" ht="15">
      <c r="A749" s="227"/>
      <c r="B749" s="273"/>
      <c r="C749" s="227"/>
      <c r="D749" s="227"/>
      <c r="E749" s="227"/>
      <c r="F749" s="227"/>
      <c r="G749" s="227"/>
      <c r="H749" s="227"/>
      <c r="I749" s="227"/>
      <c r="J749" s="227"/>
      <c r="K749" s="227"/>
      <c r="L749" s="227"/>
      <c r="M749" s="227"/>
      <c r="N749" s="274"/>
      <c r="O749" s="227"/>
      <c r="P749" s="227"/>
      <c r="Q749" s="227"/>
      <c r="R749" s="227"/>
      <c r="S749" s="227"/>
    </row>
    <row r="750" spans="1:19" ht="15">
      <c r="A750" s="227"/>
      <c r="B750" s="273"/>
      <c r="C750" s="227"/>
      <c r="D750" s="227"/>
      <c r="E750" s="227"/>
      <c r="F750" s="227"/>
      <c r="G750" s="227"/>
      <c r="H750" s="227"/>
      <c r="I750" s="227"/>
      <c r="J750" s="227"/>
      <c r="K750" s="227"/>
      <c r="L750" s="227"/>
      <c r="M750" s="227"/>
      <c r="N750" s="274"/>
      <c r="O750" s="227"/>
      <c r="P750" s="227"/>
      <c r="Q750" s="227"/>
      <c r="R750" s="227"/>
      <c r="S750" s="227"/>
    </row>
    <row r="751" spans="1:19" ht="15">
      <c r="A751" s="227"/>
      <c r="B751" s="273"/>
      <c r="C751" s="227"/>
      <c r="D751" s="227"/>
      <c r="E751" s="227"/>
      <c r="F751" s="227"/>
      <c r="G751" s="227"/>
      <c r="H751" s="227"/>
      <c r="I751" s="227"/>
      <c r="J751" s="227"/>
      <c r="K751" s="227"/>
      <c r="L751" s="227"/>
      <c r="M751" s="227"/>
      <c r="N751" s="274"/>
      <c r="O751" s="227"/>
      <c r="P751" s="227"/>
      <c r="Q751" s="227"/>
      <c r="R751" s="227"/>
      <c r="S751" s="227"/>
    </row>
    <row r="752" spans="1:19" ht="15">
      <c r="A752" s="227"/>
      <c r="B752" s="273"/>
      <c r="C752" s="227"/>
      <c r="D752" s="227"/>
      <c r="E752" s="227"/>
      <c r="F752" s="227"/>
      <c r="G752" s="227"/>
      <c r="H752" s="227"/>
      <c r="I752" s="227"/>
      <c r="J752" s="227"/>
      <c r="K752" s="227"/>
      <c r="L752" s="227"/>
      <c r="M752" s="227"/>
      <c r="N752" s="274"/>
      <c r="O752" s="227"/>
      <c r="P752" s="227"/>
      <c r="Q752" s="227"/>
      <c r="R752" s="227"/>
      <c r="S752" s="227"/>
    </row>
    <row r="753" spans="1:19" ht="15">
      <c r="A753" s="227"/>
      <c r="B753" s="273"/>
      <c r="C753" s="227"/>
      <c r="D753" s="227"/>
      <c r="E753" s="227"/>
      <c r="F753" s="227"/>
      <c r="G753" s="227"/>
      <c r="H753" s="227"/>
      <c r="I753" s="227"/>
      <c r="J753" s="227"/>
      <c r="K753" s="227"/>
      <c r="L753" s="227"/>
      <c r="M753" s="227"/>
      <c r="N753" s="274"/>
      <c r="O753" s="227"/>
      <c r="P753" s="227"/>
      <c r="Q753" s="227"/>
      <c r="R753" s="227"/>
      <c r="S753" s="227"/>
    </row>
    <row r="754" spans="1:19" ht="15">
      <c r="A754" s="227"/>
      <c r="B754" s="273"/>
      <c r="C754" s="227"/>
      <c r="D754" s="227"/>
      <c r="E754" s="227"/>
      <c r="F754" s="227"/>
      <c r="G754" s="227"/>
      <c r="H754" s="227"/>
      <c r="I754" s="227"/>
      <c r="J754" s="227"/>
      <c r="K754" s="227"/>
      <c r="L754" s="227"/>
      <c r="M754" s="227"/>
      <c r="N754" s="274"/>
      <c r="O754" s="227"/>
      <c r="P754" s="227"/>
      <c r="Q754" s="227"/>
      <c r="R754" s="227"/>
      <c r="S754" s="227"/>
    </row>
    <row r="755" spans="1:19" ht="15">
      <c r="A755" s="227"/>
      <c r="B755" s="273"/>
      <c r="C755" s="227"/>
      <c r="D755" s="227"/>
      <c r="E755" s="227"/>
      <c r="F755" s="227"/>
      <c r="G755" s="227"/>
      <c r="H755" s="227"/>
      <c r="I755" s="227"/>
      <c r="J755" s="227"/>
      <c r="K755" s="227"/>
      <c r="L755" s="227"/>
      <c r="M755" s="227"/>
      <c r="N755" s="274"/>
      <c r="O755" s="227"/>
      <c r="P755" s="227"/>
      <c r="Q755" s="227"/>
      <c r="R755" s="227"/>
      <c r="S755" s="227"/>
    </row>
    <row r="756" spans="1:19" ht="15">
      <c r="A756" s="227"/>
      <c r="B756" s="273"/>
      <c r="C756" s="227"/>
      <c r="D756" s="227"/>
      <c r="E756" s="227"/>
      <c r="F756" s="227"/>
      <c r="G756" s="227"/>
      <c r="H756" s="227"/>
      <c r="I756" s="227"/>
      <c r="J756" s="227"/>
      <c r="K756" s="227"/>
      <c r="L756" s="227"/>
      <c r="M756" s="227"/>
      <c r="N756" s="274"/>
      <c r="O756" s="227"/>
      <c r="P756" s="227"/>
      <c r="Q756" s="227"/>
      <c r="R756" s="227"/>
      <c r="S756" s="227"/>
    </row>
    <row r="757" spans="1:19" ht="15">
      <c r="A757" s="227"/>
      <c r="B757" s="273"/>
      <c r="C757" s="227"/>
      <c r="D757" s="227"/>
      <c r="E757" s="227"/>
      <c r="F757" s="227"/>
      <c r="G757" s="227"/>
      <c r="H757" s="227"/>
      <c r="I757" s="227"/>
      <c r="J757" s="227"/>
      <c r="K757" s="227"/>
      <c r="L757" s="227"/>
      <c r="M757" s="227"/>
      <c r="N757" s="274"/>
      <c r="O757" s="227"/>
      <c r="P757" s="227"/>
      <c r="Q757" s="227"/>
      <c r="R757" s="227"/>
      <c r="S757" s="227"/>
    </row>
    <row r="758" spans="1:19" ht="15">
      <c r="A758" s="227"/>
      <c r="B758" s="273"/>
      <c r="C758" s="227"/>
      <c r="D758" s="227"/>
      <c r="E758" s="227"/>
      <c r="F758" s="227"/>
      <c r="G758" s="227"/>
      <c r="H758" s="227"/>
      <c r="I758" s="227"/>
      <c r="J758" s="227"/>
      <c r="K758" s="227"/>
      <c r="L758" s="227"/>
      <c r="M758" s="227"/>
      <c r="N758" s="274"/>
      <c r="O758" s="227"/>
      <c r="P758" s="227"/>
      <c r="Q758" s="227"/>
      <c r="R758" s="227"/>
      <c r="S758" s="227"/>
    </row>
    <row r="759" spans="1:19" ht="15">
      <c r="A759" s="227"/>
      <c r="B759" s="273"/>
      <c r="C759" s="227"/>
      <c r="D759" s="227"/>
      <c r="E759" s="227"/>
      <c r="F759" s="227"/>
      <c r="G759" s="227"/>
      <c r="H759" s="227"/>
      <c r="I759" s="227"/>
      <c r="J759" s="227"/>
      <c r="K759" s="227"/>
      <c r="L759" s="227"/>
      <c r="M759" s="227"/>
      <c r="N759" s="274"/>
      <c r="O759" s="227"/>
      <c r="P759" s="227"/>
      <c r="Q759" s="227"/>
      <c r="R759" s="227"/>
      <c r="S759" s="227"/>
    </row>
    <row r="760" spans="1:19" ht="15">
      <c r="A760" s="227"/>
      <c r="B760" s="273"/>
      <c r="C760" s="227"/>
      <c r="D760" s="227"/>
      <c r="E760" s="227"/>
      <c r="F760" s="227"/>
      <c r="G760" s="227"/>
      <c r="H760" s="227"/>
      <c r="I760" s="227"/>
      <c r="J760" s="227"/>
      <c r="K760" s="227"/>
      <c r="L760" s="227"/>
      <c r="M760" s="227"/>
      <c r="N760" s="274"/>
      <c r="O760" s="227"/>
      <c r="P760" s="227"/>
      <c r="Q760" s="227"/>
      <c r="R760" s="227"/>
      <c r="S760" s="227"/>
    </row>
    <row r="761" spans="1:19" ht="15">
      <c r="A761" s="227"/>
      <c r="B761" s="273"/>
      <c r="C761" s="227"/>
      <c r="D761" s="227"/>
      <c r="E761" s="227"/>
      <c r="F761" s="227"/>
      <c r="G761" s="227"/>
      <c r="H761" s="227"/>
      <c r="I761" s="227"/>
      <c r="J761" s="227"/>
      <c r="K761" s="227"/>
      <c r="L761" s="227"/>
      <c r="M761" s="227"/>
      <c r="N761" s="274"/>
      <c r="O761" s="227"/>
      <c r="P761" s="227"/>
      <c r="Q761" s="227"/>
      <c r="R761" s="227"/>
      <c r="S761" s="227"/>
    </row>
    <row r="762" spans="1:19" ht="15">
      <c r="A762" s="227"/>
      <c r="B762" s="273"/>
      <c r="C762" s="227"/>
      <c r="D762" s="227"/>
      <c r="E762" s="227"/>
      <c r="F762" s="227"/>
      <c r="G762" s="227"/>
      <c r="H762" s="227"/>
      <c r="I762" s="227"/>
      <c r="J762" s="227"/>
      <c r="K762" s="227"/>
      <c r="L762" s="227"/>
      <c r="M762" s="227"/>
      <c r="N762" s="274"/>
      <c r="O762" s="227"/>
      <c r="P762" s="227"/>
      <c r="Q762" s="227"/>
      <c r="R762" s="227"/>
      <c r="S762" s="227"/>
    </row>
    <row r="763" spans="1:19" ht="15">
      <c r="A763" s="227"/>
      <c r="B763" s="273"/>
      <c r="C763" s="227"/>
      <c r="D763" s="227"/>
      <c r="E763" s="227"/>
      <c r="F763" s="227"/>
      <c r="G763" s="227"/>
      <c r="H763" s="227"/>
      <c r="I763" s="227"/>
      <c r="J763" s="227"/>
      <c r="K763" s="227"/>
      <c r="L763" s="227"/>
      <c r="M763" s="227"/>
      <c r="N763" s="274"/>
      <c r="O763" s="227"/>
      <c r="P763" s="227"/>
      <c r="Q763" s="227"/>
      <c r="R763" s="227"/>
      <c r="S763" s="227"/>
    </row>
    <row r="764" spans="1:19" ht="15">
      <c r="A764" s="227"/>
      <c r="B764" s="273"/>
      <c r="C764" s="227"/>
      <c r="D764" s="227"/>
      <c r="E764" s="227"/>
      <c r="F764" s="227"/>
      <c r="G764" s="227"/>
      <c r="H764" s="227"/>
      <c r="I764" s="227"/>
      <c r="J764" s="227"/>
      <c r="K764" s="227"/>
      <c r="L764" s="227"/>
      <c r="M764" s="227"/>
      <c r="N764" s="274"/>
      <c r="O764" s="227"/>
      <c r="P764" s="227"/>
      <c r="Q764" s="227"/>
      <c r="R764" s="227"/>
      <c r="S764" s="227"/>
    </row>
    <row r="765" spans="1:19" ht="15">
      <c r="A765" s="227"/>
      <c r="B765" s="273"/>
      <c r="C765" s="227"/>
      <c r="D765" s="227"/>
      <c r="E765" s="227"/>
      <c r="F765" s="227"/>
      <c r="G765" s="227"/>
      <c r="H765" s="227"/>
      <c r="I765" s="227"/>
      <c r="J765" s="227"/>
      <c r="K765" s="227"/>
      <c r="L765" s="227"/>
      <c r="M765" s="227"/>
      <c r="N765" s="274"/>
      <c r="O765" s="227"/>
      <c r="P765" s="227"/>
      <c r="Q765" s="227"/>
      <c r="R765" s="227"/>
      <c r="S765" s="227"/>
    </row>
    <row r="766" spans="1:19" ht="15">
      <c r="A766" s="227"/>
      <c r="B766" s="273"/>
      <c r="C766" s="227"/>
      <c r="D766" s="227"/>
      <c r="E766" s="227"/>
      <c r="F766" s="227"/>
      <c r="G766" s="227"/>
      <c r="H766" s="227"/>
      <c r="I766" s="227"/>
      <c r="J766" s="227"/>
      <c r="K766" s="227"/>
      <c r="L766" s="227"/>
      <c r="M766" s="227"/>
      <c r="N766" s="274"/>
      <c r="O766" s="227"/>
      <c r="P766" s="227"/>
      <c r="Q766" s="227"/>
      <c r="R766" s="227"/>
      <c r="S766" s="227"/>
    </row>
    <row r="767" spans="1:19" ht="15">
      <c r="A767" s="227"/>
      <c r="B767" s="273"/>
      <c r="C767" s="227"/>
      <c r="D767" s="227"/>
      <c r="E767" s="227"/>
      <c r="F767" s="227"/>
      <c r="G767" s="227"/>
      <c r="H767" s="227"/>
      <c r="I767" s="227"/>
      <c r="J767" s="227"/>
      <c r="K767" s="227"/>
      <c r="L767" s="227"/>
      <c r="M767" s="227"/>
      <c r="N767" s="274"/>
      <c r="O767" s="227"/>
      <c r="P767" s="227"/>
      <c r="Q767" s="227"/>
      <c r="R767" s="227"/>
      <c r="S767" s="227"/>
    </row>
    <row r="768" spans="1:19" ht="15">
      <c r="A768" s="227"/>
      <c r="B768" s="273"/>
      <c r="C768" s="227"/>
      <c r="D768" s="227"/>
      <c r="E768" s="227"/>
      <c r="F768" s="227"/>
      <c r="G768" s="227"/>
      <c r="H768" s="227"/>
      <c r="I768" s="227"/>
      <c r="J768" s="227"/>
      <c r="K768" s="227"/>
      <c r="L768" s="227"/>
      <c r="M768" s="227"/>
      <c r="N768" s="274"/>
      <c r="O768" s="227"/>
      <c r="P768" s="227"/>
      <c r="Q768" s="227"/>
      <c r="R768" s="227"/>
      <c r="S768" s="227"/>
    </row>
    <row r="769" spans="1:19" ht="15">
      <c r="A769" s="227"/>
      <c r="B769" s="273"/>
      <c r="C769" s="227"/>
      <c r="D769" s="227"/>
      <c r="E769" s="227"/>
      <c r="F769" s="227"/>
      <c r="G769" s="227"/>
      <c r="H769" s="227"/>
      <c r="I769" s="227"/>
      <c r="J769" s="227"/>
      <c r="K769" s="227"/>
      <c r="L769" s="227"/>
      <c r="M769" s="227"/>
      <c r="N769" s="274"/>
      <c r="O769" s="227"/>
      <c r="P769" s="227"/>
      <c r="Q769" s="227"/>
      <c r="R769" s="227"/>
      <c r="S769" s="227"/>
    </row>
    <row r="770" spans="1:19" ht="15">
      <c r="A770" s="227"/>
      <c r="B770" s="273"/>
      <c r="C770" s="227"/>
      <c r="D770" s="227"/>
      <c r="E770" s="227"/>
      <c r="F770" s="227"/>
      <c r="G770" s="227"/>
      <c r="H770" s="227"/>
      <c r="I770" s="227"/>
      <c r="J770" s="227"/>
      <c r="K770" s="227"/>
      <c r="L770" s="227"/>
      <c r="M770" s="227"/>
      <c r="N770" s="274"/>
      <c r="O770" s="227"/>
      <c r="P770" s="227"/>
      <c r="Q770" s="227"/>
      <c r="R770" s="227"/>
      <c r="S770" s="227"/>
    </row>
    <row r="771" spans="1:19" ht="15">
      <c r="A771" s="227"/>
      <c r="B771" s="273"/>
      <c r="C771" s="227"/>
      <c r="D771" s="227"/>
      <c r="E771" s="227"/>
      <c r="F771" s="227"/>
      <c r="G771" s="227"/>
      <c r="H771" s="227"/>
      <c r="I771" s="227"/>
      <c r="J771" s="227"/>
      <c r="K771" s="227"/>
      <c r="L771" s="227"/>
      <c r="M771" s="227"/>
      <c r="N771" s="274"/>
      <c r="O771" s="227"/>
      <c r="P771" s="227"/>
      <c r="Q771" s="227"/>
      <c r="R771" s="227"/>
      <c r="S771" s="227"/>
    </row>
    <row r="772" spans="1:19" ht="15">
      <c r="A772" s="227"/>
      <c r="B772" s="273"/>
      <c r="C772" s="227"/>
      <c r="D772" s="227"/>
      <c r="E772" s="227"/>
      <c r="F772" s="227"/>
      <c r="G772" s="227"/>
      <c r="H772" s="227"/>
      <c r="I772" s="227"/>
      <c r="J772" s="227"/>
      <c r="K772" s="227"/>
      <c r="L772" s="227"/>
      <c r="M772" s="227"/>
      <c r="N772" s="274"/>
      <c r="O772" s="227"/>
      <c r="P772" s="227"/>
      <c r="Q772" s="227"/>
      <c r="R772" s="227"/>
      <c r="S772" s="227"/>
    </row>
    <row r="773" spans="1:19" ht="15">
      <c r="A773" s="227"/>
      <c r="B773" s="273"/>
      <c r="C773" s="227"/>
      <c r="D773" s="227"/>
      <c r="E773" s="227"/>
      <c r="F773" s="227"/>
      <c r="G773" s="227"/>
      <c r="H773" s="227"/>
      <c r="I773" s="227"/>
      <c r="J773" s="227"/>
      <c r="K773" s="227"/>
      <c r="L773" s="227"/>
      <c r="M773" s="227"/>
      <c r="N773" s="274"/>
      <c r="O773" s="227"/>
      <c r="P773" s="227"/>
      <c r="Q773" s="227"/>
      <c r="R773" s="227"/>
      <c r="S773" s="227"/>
    </row>
    <row r="774" spans="1:19" ht="15">
      <c r="A774" s="227"/>
      <c r="B774" s="273"/>
      <c r="C774" s="227"/>
      <c r="D774" s="227"/>
      <c r="E774" s="227"/>
      <c r="F774" s="227"/>
      <c r="G774" s="227"/>
      <c r="H774" s="227"/>
      <c r="I774" s="227"/>
      <c r="J774" s="227"/>
      <c r="K774" s="227"/>
      <c r="L774" s="227"/>
      <c r="M774" s="227"/>
      <c r="N774" s="274"/>
      <c r="O774" s="227"/>
      <c r="P774" s="227"/>
      <c r="Q774" s="227"/>
      <c r="R774" s="227"/>
      <c r="S774" s="227"/>
    </row>
    <row r="775" spans="1:19" ht="15">
      <c r="A775" s="227"/>
      <c r="B775" s="273"/>
      <c r="C775" s="227"/>
      <c r="D775" s="227"/>
      <c r="E775" s="227"/>
      <c r="F775" s="227"/>
      <c r="G775" s="227"/>
      <c r="H775" s="227"/>
      <c r="I775" s="227"/>
      <c r="J775" s="227"/>
      <c r="K775" s="227"/>
      <c r="L775" s="227"/>
      <c r="M775" s="227"/>
      <c r="N775" s="274"/>
      <c r="O775" s="227"/>
      <c r="P775" s="227"/>
      <c r="Q775" s="227"/>
      <c r="R775" s="227"/>
      <c r="S775" s="227"/>
    </row>
    <row r="776" spans="1:19" ht="15.75" thickBot="1">
      <c r="A776" s="227"/>
      <c r="B776" s="273"/>
      <c r="C776" s="227"/>
      <c r="D776" s="227"/>
      <c r="E776" s="227"/>
      <c r="F776" s="227"/>
      <c r="G776" s="227"/>
      <c r="H776" s="227"/>
      <c r="I776" s="227"/>
      <c r="J776" s="227"/>
      <c r="K776" s="227"/>
      <c r="L776" s="227"/>
      <c r="M776" s="227"/>
      <c r="N776" s="274"/>
      <c r="O776" s="227"/>
      <c r="P776" s="227"/>
      <c r="Q776" s="227"/>
      <c r="R776" s="227"/>
      <c r="S776" s="227"/>
    </row>
    <row r="777" ht="15"/>
    <row r="778" ht="15"/>
    <row r="779" ht="15"/>
    <row r="780" ht="15"/>
    <row r="781" ht="15"/>
    <row r="782" ht="15"/>
    <row r="783" ht="15"/>
    <row r="784" ht="15"/>
  </sheetData>
  <sheetProtection/>
  <mergeCells count="325">
    <mergeCell ref="B166:C166"/>
    <mergeCell ref="B167:C167"/>
    <mergeCell ref="Q68:Q69"/>
    <mergeCell ref="F215:G215"/>
    <mergeCell ref="H215:I215"/>
    <mergeCell ref="K96:K97"/>
    <mergeCell ref="L96:L97"/>
    <mergeCell ref="M96:M97"/>
    <mergeCell ref="N96:N97"/>
    <mergeCell ref="K68:K69"/>
    <mergeCell ref="L68:L69"/>
    <mergeCell ref="M68:M69"/>
    <mergeCell ref="D96:D97"/>
    <mergeCell ref="E96:E97"/>
    <mergeCell ref="F96:F97"/>
    <mergeCell ref="G96:G97"/>
    <mergeCell ref="H96:H97"/>
    <mergeCell ref="I68:I69"/>
    <mergeCell ref="J68:J69"/>
    <mergeCell ref="Q96:Q97"/>
    <mergeCell ref="O96:O97"/>
    <mergeCell ref="P96:P97"/>
    <mergeCell ref="I96:I97"/>
    <mergeCell ref="J96:J97"/>
    <mergeCell ref="B159:C159"/>
    <mergeCell ref="B102:C102"/>
    <mergeCell ref="B103:C103"/>
    <mergeCell ref="B106:C106"/>
    <mergeCell ref="B107:C107"/>
    <mergeCell ref="B199:C199"/>
    <mergeCell ref="B92:C92"/>
    <mergeCell ref="A1:A3"/>
    <mergeCell ref="B1:C1"/>
    <mergeCell ref="D1:L1"/>
    <mergeCell ref="L2:L3"/>
    <mergeCell ref="B3:C3"/>
    <mergeCell ref="K4:K5"/>
    <mergeCell ref="L4:L5"/>
    <mergeCell ref="A4:A5"/>
    <mergeCell ref="N1:N3"/>
    <mergeCell ref="O1:O3"/>
    <mergeCell ref="P1:P3"/>
    <mergeCell ref="Q1:Q3"/>
    <mergeCell ref="B2:C2"/>
    <mergeCell ref="D2:E2"/>
    <mergeCell ref="F2:G2"/>
    <mergeCell ref="H2:I2"/>
    <mergeCell ref="J2:K2"/>
    <mergeCell ref="C4:C5"/>
    <mergeCell ref="D4:D5"/>
    <mergeCell ref="E4:E5"/>
    <mergeCell ref="F4:F5"/>
    <mergeCell ref="M4:M5"/>
    <mergeCell ref="M1:M3"/>
    <mergeCell ref="N4:N5"/>
    <mergeCell ref="O4:O5"/>
    <mergeCell ref="P4:P5"/>
    <mergeCell ref="Q4:Q5"/>
    <mergeCell ref="B7:C7"/>
    <mergeCell ref="G4:G5"/>
    <mergeCell ref="H4:H5"/>
    <mergeCell ref="I4:I5"/>
    <mergeCell ref="J4:J5"/>
    <mergeCell ref="B4:B5"/>
    <mergeCell ref="B8:C8"/>
    <mergeCell ref="B9:C9"/>
    <mergeCell ref="B11:C11"/>
    <mergeCell ref="B12:C12"/>
    <mergeCell ref="B13:C13"/>
    <mergeCell ref="B14:C14"/>
    <mergeCell ref="B21:C21"/>
    <mergeCell ref="B22:C22"/>
    <mergeCell ref="B23:C23"/>
    <mergeCell ref="B24:C24"/>
    <mergeCell ref="B25:C25"/>
    <mergeCell ref="B15:C15"/>
    <mergeCell ref="B16:C16"/>
    <mergeCell ref="B17:C17"/>
    <mergeCell ref="B20:C20"/>
    <mergeCell ref="B27:C27"/>
    <mergeCell ref="A28:A29"/>
    <mergeCell ref="B28:C28"/>
    <mergeCell ref="M28:M29"/>
    <mergeCell ref="N28:N29"/>
    <mergeCell ref="O28:O29"/>
    <mergeCell ref="A31:A32"/>
    <mergeCell ref="B31:C32"/>
    <mergeCell ref="D31:D32"/>
    <mergeCell ref="E31:E32"/>
    <mergeCell ref="F31:F32"/>
    <mergeCell ref="G31:G32"/>
    <mergeCell ref="L31:L32"/>
    <mergeCell ref="M31:M32"/>
    <mergeCell ref="P28:P29"/>
    <mergeCell ref="Q28:Q29"/>
    <mergeCell ref="B29:C29"/>
    <mergeCell ref="B30:C30"/>
    <mergeCell ref="N31:N32"/>
    <mergeCell ref="O31:O32"/>
    <mergeCell ref="P31:P32"/>
    <mergeCell ref="Q31:Q32"/>
    <mergeCell ref="B33:C33"/>
    <mergeCell ref="B35:C35"/>
    <mergeCell ref="H31:H32"/>
    <mergeCell ref="I31:I32"/>
    <mergeCell ref="J31:J32"/>
    <mergeCell ref="K31:K32"/>
    <mergeCell ref="B36:C36"/>
    <mergeCell ref="B37:C37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2:C62"/>
    <mergeCell ref="B63:C63"/>
    <mergeCell ref="B64:C64"/>
    <mergeCell ref="B67:C67"/>
    <mergeCell ref="A68:A69"/>
    <mergeCell ref="B68:C69"/>
    <mergeCell ref="D68:D69"/>
    <mergeCell ref="N68:N69"/>
    <mergeCell ref="O68:O69"/>
    <mergeCell ref="P68:P69"/>
    <mergeCell ref="B70:C70"/>
    <mergeCell ref="B71:C71"/>
    <mergeCell ref="B72:C72"/>
    <mergeCell ref="E68:E69"/>
    <mergeCell ref="F68:F69"/>
    <mergeCell ref="G68:G69"/>
    <mergeCell ref="H68:H69"/>
    <mergeCell ref="B73:C73"/>
    <mergeCell ref="B76:C76"/>
    <mergeCell ref="B77:C77"/>
    <mergeCell ref="B74:C74"/>
    <mergeCell ref="B75:C75"/>
    <mergeCell ref="B78:C78"/>
    <mergeCell ref="B81:C81"/>
    <mergeCell ref="B82:C82"/>
    <mergeCell ref="B83:C83"/>
    <mergeCell ref="B86:C86"/>
    <mergeCell ref="B87:C87"/>
    <mergeCell ref="B88:C88"/>
    <mergeCell ref="B91:C91"/>
    <mergeCell ref="B95:C95"/>
    <mergeCell ref="B98:C98"/>
    <mergeCell ref="B99:C99"/>
    <mergeCell ref="B101:C101"/>
    <mergeCell ref="B96:C97"/>
    <mergeCell ref="B93:C93"/>
    <mergeCell ref="B108:C108"/>
    <mergeCell ref="B109:C109"/>
    <mergeCell ref="B110:C110"/>
    <mergeCell ref="B113:C113"/>
    <mergeCell ref="A114:A116"/>
    <mergeCell ref="B114:C114"/>
    <mergeCell ref="M114:M116"/>
    <mergeCell ref="N114:N116"/>
    <mergeCell ref="O114:O116"/>
    <mergeCell ref="P114:P116"/>
    <mergeCell ref="Q114:Q116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9:C139"/>
    <mergeCell ref="B140:C140"/>
    <mergeCell ref="B141:C141"/>
    <mergeCell ref="B143:C143"/>
    <mergeCell ref="H153:H154"/>
    <mergeCell ref="I153:I154"/>
    <mergeCell ref="B144:C144"/>
    <mergeCell ref="B145:C145"/>
    <mergeCell ref="B147:C147"/>
    <mergeCell ref="B148:C148"/>
    <mergeCell ref="B149:C149"/>
    <mergeCell ref="B152:C152"/>
    <mergeCell ref="Q153:Q154"/>
    <mergeCell ref="B155:C155"/>
    <mergeCell ref="B162:C162"/>
    <mergeCell ref="B163:C163"/>
    <mergeCell ref="B164:C164"/>
    <mergeCell ref="A153:A154"/>
    <mergeCell ref="B153:C154"/>
    <mergeCell ref="D153:D154"/>
    <mergeCell ref="O153:O154"/>
    <mergeCell ref="P153:P154"/>
    <mergeCell ref="B165:C165"/>
    <mergeCell ref="K153:K154"/>
    <mergeCell ref="L153:L154"/>
    <mergeCell ref="M153:M154"/>
    <mergeCell ref="N153:N154"/>
    <mergeCell ref="B168:C168"/>
    <mergeCell ref="J153:J154"/>
    <mergeCell ref="E153:E154"/>
    <mergeCell ref="F153:F154"/>
    <mergeCell ref="G153:G154"/>
    <mergeCell ref="B169:C169"/>
    <mergeCell ref="B170:C170"/>
    <mergeCell ref="B171:C171"/>
    <mergeCell ref="B172:C172"/>
    <mergeCell ref="B173:C173"/>
    <mergeCell ref="B174:C174"/>
    <mergeCell ref="B176:C176"/>
    <mergeCell ref="B179:C179"/>
    <mergeCell ref="B180:C180"/>
    <mergeCell ref="B183:C183"/>
    <mergeCell ref="B184:C184"/>
    <mergeCell ref="B177:C177"/>
    <mergeCell ref="B185:C185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203:C203"/>
    <mergeCell ref="B198:C198"/>
    <mergeCell ref="B202:C202"/>
    <mergeCell ref="B201:C201"/>
    <mergeCell ref="B200:C200"/>
    <mergeCell ref="B204:C204"/>
    <mergeCell ref="B205:C205"/>
    <mergeCell ref="B206:C206"/>
    <mergeCell ref="A209:C211"/>
    <mergeCell ref="D209:L209"/>
    <mergeCell ref="D210:E210"/>
    <mergeCell ref="F210:G210"/>
    <mergeCell ref="H210:I210"/>
    <mergeCell ref="J210:K210"/>
    <mergeCell ref="L210:L211"/>
    <mergeCell ref="B212:C212"/>
    <mergeCell ref="B213:C213"/>
    <mergeCell ref="B214:C214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7:C267"/>
    <mergeCell ref="B268:C268"/>
    <mergeCell ref="B269:C269"/>
    <mergeCell ref="B261:C261"/>
    <mergeCell ref="B262:C262"/>
    <mergeCell ref="B263:C263"/>
    <mergeCell ref="B264:C264"/>
    <mergeCell ref="B265:C265"/>
    <mergeCell ref="B266:C26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74"/>
  <sheetViews>
    <sheetView view="pageBreakPreview" zoomScaleSheetLayoutView="100" zoomScalePageLayoutView="0" workbookViewId="0" topLeftCell="A2">
      <selection activeCell="K77" sqref="K77"/>
    </sheetView>
  </sheetViews>
  <sheetFormatPr defaultColWidth="9.00390625" defaultRowHeight="12.75"/>
  <cols>
    <col min="1" max="1" width="3.875" style="63" customWidth="1"/>
    <col min="2" max="2" width="5.25390625" style="63" customWidth="1"/>
    <col min="3" max="3" width="51.375" style="63" customWidth="1"/>
    <col min="4" max="4" width="11.125" style="63" customWidth="1"/>
    <col min="5" max="5" width="10.75390625" style="63" customWidth="1"/>
    <col min="6" max="6" width="11.125" style="63" hidden="1" customWidth="1"/>
    <col min="7" max="7" width="10.75390625" style="63" hidden="1" customWidth="1"/>
    <col min="8" max="8" width="3.375" style="63" customWidth="1"/>
    <col min="9" max="9" width="2.875" style="63" customWidth="1"/>
    <col min="10" max="10" width="3.875" style="63" customWidth="1"/>
    <col min="11" max="16384" width="9.125" style="63" customWidth="1"/>
  </cols>
  <sheetData>
    <row r="1" s="26" customFormat="1" ht="12.75" hidden="1"/>
    <row r="2" s="26" customFormat="1" ht="12.75">
      <c r="D2" s="34" t="str">
        <f>'010.01008'!D2</f>
        <v>Zał. Nr 2d</v>
      </c>
    </row>
    <row r="3" spans="1:3" s="36" customFormat="1" ht="27.75" customHeight="1">
      <c r="A3" s="35" t="str">
        <f>'010.01008'!A3</f>
        <v>Plan wydatków budżetu na 2014 r.</v>
      </c>
      <c r="B3" s="35"/>
      <c r="C3" s="35"/>
    </row>
    <row r="4" spans="4:5" s="36" customFormat="1" ht="12.75">
      <c r="D4" s="37" t="s">
        <v>135</v>
      </c>
      <c r="E4" s="36">
        <f>'020.02095'!E4+1</f>
        <v>6</v>
      </c>
    </row>
    <row r="5" spans="3:5" s="36" customFormat="1" ht="11.25" customHeight="1" hidden="1">
      <c r="C5" s="18"/>
      <c r="E5" s="36" t="s">
        <v>16</v>
      </c>
    </row>
    <row r="7" spans="1:3" s="36" customFormat="1" ht="12.75">
      <c r="A7" s="18" t="s">
        <v>0</v>
      </c>
      <c r="B7" s="18"/>
      <c r="C7" s="36" t="s">
        <v>47</v>
      </c>
    </row>
    <row r="9" spans="1:3" s="36" customFormat="1" ht="12.75">
      <c r="A9" s="18" t="s">
        <v>1</v>
      </c>
      <c r="B9" s="18"/>
      <c r="C9" s="36" t="s">
        <v>48</v>
      </c>
    </row>
    <row r="10" spans="4:7" s="36" customFormat="1" ht="12.75">
      <c r="D10" s="339" t="s">
        <v>15</v>
      </c>
      <c r="E10" s="339"/>
      <c r="F10" s="338" t="s">
        <v>332</v>
      </c>
      <c r="G10" s="338"/>
    </row>
    <row r="11" spans="4:7" s="36" customFormat="1" ht="12.75">
      <c r="D11" s="18" t="s">
        <v>13</v>
      </c>
      <c r="E11" s="97" t="s">
        <v>14</v>
      </c>
      <c r="F11" s="36" t="s">
        <v>13</v>
      </c>
      <c r="G11" s="38" t="s">
        <v>14</v>
      </c>
    </row>
    <row r="13" spans="1:7" s="45" customFormat="1" ht="37.5" customHeight="1" hidden="1">
      <c r="A13" s="39" t="s">
        <v>30</v>
      </c>
      <c r="B13" s="40">
        <v>2310</v>
      </c>
      <c r="C13" s="41" t="s">
        <v>31</v>
      </c>
      <c r="D13" s="42"/>
      <c r="E13" s="43"/>
      <c r="F13" s="42"/>
      <c r="G13" s="43"/>
    </row>
    <row r="14" spans="1:7" s="45" customFormat="1" ht="37.5" customHeight="1" hidden="1">
      <c r="A14" s="39" t="s">
        <v>30</v>
      </c>
      <c r="B14" s="40">
        <v>2320</v>
      </c>
      <c r="C14" s="41" t="s">
        <v>278</v>
      </c>
      <c r="D14" s="42"/>
      <c r="E14" s="43"/>
      <c r="F14" s="42"/>
      <c r="G14" s="43"/>
    </row>
    <row r="15" spans="1:7" s="45" customFormat="1" ht="37.5" customHeight="1" hidden="1">
      <c r="A15" s="39" t="s">
        <v>30</v>
      </c>
      <c r="B15" s="40">
        <v>2330</v>
      </c>
      <c r="C15" s="41" t="s">
        <v>279</v>
      </c>
      <c r="D15" s="42"/>
      <c r="E15" s="43"/>
      <c r="F15" s="42"/>
      <c r="G15" s="43"/>
    </row>
    <row r="16" spans="1:7" s="45" customFormat="1" ht="12.75" customHeight="1" hidden="1">
      <c r="A16" s="46" t="s">
        <v>30</v>
      </c>
      <c r="B16" s="40">
        <v>2480</v>
      </c>
      <c r="C16" s="41" t="s">
        <v>124</v>
      </c>
      <c r="D16" s="42"/>
      <c r="E16" s="43"/>
      <c r="F16" s="42"/>
      <c r="G16" s="43"/>
    </row>
    <row r="17" spans="1:7" s="45" customFormat="1" ht="12.75" customHeight="1" hidden="1">
      <c r="A17" s="46" t="s">
        <v>30</v>
      </c>
      <c r="B17" s="40">
        <v>2560</v>
      </c>
      <c r="C17" s="41" t="s">
        <v>277</v>
      </c>
      <c r="D17" s="42"/>
      <c r="E17" s="43"/>
      <c r="F17" s="42"/>
      <c r="G17" s="43"/>
    </row>
    <row r="18" spans="1:7" s="45" customFormat="1" ht="12.75" customHeight="1" hidden="1">
      <c r="A18" s="46" t="s">
        <v>30</v>
      </c>
      <c r="B18" s="47">
        <v>2650</v>
      </c>
      <c r="C18" s="41" t="s">
        <v>35</v>
      </c>
      <c r="D18" s="42"/>
      <c r="E18" s="43"/>
      <c r="F18" s="42"/>
      <c r="G18" s="43"/>
    </row>
    <row r="19" spans="1:7" s="45" customFormat="1" ht="22.5" customHeight="1" hidden="1">
      <c r="A19" s="46" t="s">
        <v>30</v>
      </c>
      <c r="B19" s="40">
        <v>2710</v>
      </c>
      <c r="C19" s="41" t="s">
        <v>42</v>
      </c>
      <c r="D19" s="42"/>
      <c r="E19" s="43"/>
      <c r="F19" s="42"/>
      <c r="G19" s="43"/>
    </row>
    <row r="20" spans="1:7" s="45" customFormat="1" ht="25.5" customHeight="1" hidden="1">
      <c r="A20" s="39" t="s">
        <v>30</v>
      </c>
      <c r="B20" s="40">
        <v>2820</v>
      </c>
      <c r="C20" s="48" t="s">
        <v>280</v>
      </c>
      <c r="D20" s="42"/>
      <c r="E20" s="43"/>
      <c r="F20" s="42"/>
      <c r="G20" s="43"/>
    </row>
    <row r="21" spans="1:7" s="45" customFormat="1" ht="37.5" customHeight="1" hidden="1">
      <c r="A21" s="39" t="s">
        <v>30</v>
      </c>
      <c r="B21" s="40">
        <v>2830</v>
      </c>
      <c r="C21" s="48" t="s">
        <v>18</v>
      </c>
      <c r="D21" s="42"/>
      <c r="E21" s="43"/>
      <c r="F21" s="42"/>
      <c r="G21" s="43"/>
    </row>
    <row r="22" spans="1:7" s="45" customFormat="1" ht="12.75" customHeight="1" hidden="1">
      <c r="A22" s="46" t="s">
        <v>30</v>
      </c>
      <c r="B22" s="47">
        <v>2850</v>
      </c>
      <c r="C22" s="48" t="s">
        <v>33</v>
      </c>
      <c r="D22" s="42"/>
      <c r="E22" s="43"/>
      <c r="F22" s="42"/>
      <c r="G22" s="43"/>
    </row>
    <row r="23" spans="1:7" s="45" customFormat="1" ht="12.75" customHeight="1" hidden="1">
      <c r="A23" s="46" t="s">
        <v>30</v>
      </c>
      <c r="B23" s="47">
        <v>3000</v>
      </c>
      <c r="C23" s="48" t="s">
        <v>276</v>
      </c>
      <c r="D23" s="42"/>
      <c r="E23" s="43"/>
      <c r="F23" s="42"/>
      <c r="G23" s="43"/>
    </row>
    <row r="24" spans="1:7" s="36" customFormat="1" ht="12.75" customHeight="1" hidden="1">
      <c r="A24" s="46" t="s">
        <v>30</v>
      </c>
      <c r="B24" s="49">
        <v>3020</v>
      </c>
      <c r="C24" s="50" t="s">
        <v>38</v>
      </c>
      <c r="D24" s="51"/>
      <c r="E24" s="52"/>
      <c r="F24" s="51"/>
      <c r="G24" s="52"/>
    </row>
    <row r="25" spans="1:7" s="36" customFormat="1" ht="12.75" customHeight="1" hidden="1">
      <c r="A25" s="46" t="s">
        <v>30</v>
      </c>
      <c r="B25" s="49">
        <v>3030</v>
      </c>
      <c r="C25" s="50" t="s">
        <v>5</v>
      </c>
      <c r="D25" s="51"/>
      <c r="E25" s="52"/>
      <c r="F25" s="51"/>
      <c r="G25" s="52"/>
    </row>
    <row r="26" spans="1:7" s="36" customFormat="1" ht="12.75" customHeight="1" hidden="1">
      <c r="A26" s="46" t="s">
        <v>30</v>
      </c>
      <c r="B26" s="49">
        <v>3110</v>
      </c>
      <c r="C26" s="50" t="s">
        <v>4</v>
      </c>
      <c r="D26" s="51"/>
      <c r="E26" s="52"/>
      <c r="F26" s="51"/>
      <c r="G26" s="52"/>
    </row>
    <row r="27" spans="1:7" s="36" customFormat="1" ht="12.75" customHeight="1" hidden="1">
      <c r="A27" s="46" t="s">
        <v>30</v>
      </c>
      <c r="B27" s="49">
        <v>3240</v>
      </c>
      <c r="C27" s="50" t="s">
        <v>39</v>
      </c>
      <c r="D27" s="51"/>
      <c r="E27" s="52"/>
      <c r="F27" s="51"/>
      <c r="G27" s="52"/>
    </row>
    <row r="28" spans="1:7" s="36" customFormat="1" ht="12.75" customHeight="1" hidden="1">
      <c r="A28" s="46" t="s">
        <v>30</v>
      </c>
      <c r="B28" s="49">
        <v>3260</v>
      </c>
      <c r="C28" s="50" t="s">
        <v>305</v>
      </c>
      <c r="D28" s="51"/>
      <c r="E28" s="52"/>
      <c r="F28" s="51"/>
      <c r="G28" s="52"/>
    </row>
    <row r="29" spans="1:7" s="36" customFormat="1" ht="12.75" customHeight="1" hidden="1">
      <c r="A29" s="46" t="s">
        <v>30</v>
      </c>
      <c r="B29" s="49">
        <v>4010</v>
      </c>
      <c r="C29" s="50" t="s">
        <v>2</v>
      </c>
      <c r="D29" s="51"/>
      <c r="E29" s="52"/>
      <c r="F29" s="51"/>
      <c r="G29" s="52"/>
    </row>
    <row r="30" spans="1:7" s="36" customFormat="1" ht="12.75" customHeight="1" hidden="1">
      <c r="A30" s="46" t="s">
        <v>30</v>
      </c>
      <c r="B30" s="49">
        <v>4040</v>
      </c>
      <c r="C30" s="50" t="s">
        <v>3</v>
      </c>
      <c r="D30" s="51"/>
      <c r="E30" s="52"/>
      <c r="F30" s="51"/>
      <c r="G30" s="52"/>
    </row>
    <row r="31" spans="1:7" s="36" customFormat="1" ht="12.75" customHeight="1" hidden="1">
      <c r="A31" s="46" t="s">
        <v>30</v>
      </c>
      <c r="B31" s="49">
        <v>4110</v>
      </c>
      <c r="C31" s="50" t="s">
        <v>9</v>
      </c>
      <c r="D31" s="51"/>
      <c r="E31" s="52"/>
      <c r="F31" s="51"/>
      <c r="G31" s="52"/>
    </row>
    <row r="32" spans="1:7" s="36" customFormat="1" ht="12.75" customHeight="1" hidden="1">
      <c r="A32" s="46" t="s">
        <v>30</v>
      </c>
      <c r="B32" s="49">
        <v>4120</v>
      </c>
      <c r="C32" s="50" t="s">
        <v>10</v>
      </c>
      <c r="D32" s="51"/>
      <c r="E32" s="52"/>
      <c r="F32" s="51"/>
      <c r="G32" s="52"/>
    </row>
    <row r="33" spans="1:7" s="36" customFormat="1" ht="12.75" customHeight="1" hidden="1">
      <c r="A33" s="46" t="s">
        <v>30</v>
      </c>
      <c r="B33" s="49">
        <v>4130</v>
      </c>
      <c r="C33" s="50" t="s">
        <v>19</v>
      </c>
      <c r="D33" s="51"/>
      <c r="E33" s="52"/>
      <c r="F33" s="51"/>
      <c r="G33" s="52"/>
    </row>
    <row r="34" spans="1:7" s="36" customFormat="1" ht="12.75" customHeight="1" hidden="1">
      <c r="A34" s="46" t="s">
        <v>30</v>
      </c>
      <c r="B34" s="49">
        <v>4140</v>
      </c>
      <c r="C34" s="50" t="s">
        <v>32</v>
      </c>
      <c r="D34" s="51"/>
      <c r="E34" s="52"/>
      <c r="F34" s="51"/>
      <c r="G34" s="52"/>
    </row>
    <row r="35" spans="1:7" s="36" customFormat="1" ht="12.75" customHeight="1" hidden="1">
      <c r="A35" s="46" t="s">
        <v>30</v>
      </c>
      <c r="B35" s="49">
        <v>4170</v>
      </c>
      <c r="C35" s="50" t="s">
        <v>36</v>
      </c>
      <c r="D35" s="51"/>
      <c r="E35" s="52"/>
      <c r="F35" s="51"/>
      <c r="G35" s="52"/>
    </row>
    <row r="36" spans="1:7" s="36" customFormat="1" ht="12.75" customHeight="1" hidden="1">
      <c r="A36" s="46" t="s">
        <v>30</v>
      </c>
      <c r="B36" s="49">
        <v>4210</v>
      </c>
      <c r="C36" s="50" t="s">
        <v>20</v>
      </c>
      <c r="D36" s="51"/>
      <c r="E36" s="52"/>
      <c r="F36" s="51"/>
      <c r="G36" s="52"/>
    </row>
    <row r="37" spans="1:7" s="36" customFormat="1" ht="12.75" customHeight="1" hidden="1">
      <c r="A37" s="46" t="s">
        <v>30</v>
      </c>
      <c r="B37" s="49">
        <v>4220</v>
      </c>
      <c r="C37" s="50" t="s">
        <v>21</v>
      </c>
      <c r="D37" s="51"/>
      <c r="E37" s="52"/>
      <c r="F37" s="51"/>
      <c r="G37" s="52"/>
    </row>
    <row r="38" spans="1:7" s="36" customFormat="1" ht="12.75" customHeight="1" hidden="1">
      <c r="A38" s="46" t="s">
        <v>30</v>
      </c>
      <c r="B38" s="49">
        <v>4240</v>
      </c>
      <c r="C38" s="50" t="s">
        <v>22</v>
      </c>
      <c r="D38" s="51"/>
      <c r="E38" s="52"/>
      <c r="F38" s="51"/>
      <c r="G38" s="52"/>
    </row>
    <row r="39" spans="1:7" s="36" customFormat="1" ht="12.75" customHeight="1" hidden="1">
      <c r="A39" s="46" t="s">
        <v>30</v>
      </c>
      <c r="B39" s="49">
        <v>4260</v>
      </c>
      <c r="C39" s="50" t="s">
        <v>23</v>
      </c>
      <c r="D39" s="51"/>
      <c r="E39" s="52"/>
      <c r="F39" s="51"/>
      <c r="G39" s="52"/>
    </row>
    <row r="40" spans="1:7" s="36" customFormat="1" ht="12.75" customHeight="1" hidden="1">
      <c r="A40" s="46" t="s">
        <v>30</v>
      </c>
      <c r="B40" s="49">
        <v>4270</v>
      </c>
      <c r="C40" s="50" t="s">
        <v>24</v>
      </c>
      <c r="D40" s="51"/>
      <c r="E40" s="52"/>
      <c r="F40" s="51"/>
      <c r="G40" s="52"/>
    </row>
    <row r="41" spans="1:7" s="36" customFormat="1" ht="12.75" customHeight="1" hidden="1">
      <c r="A41" s="46" t="s">
        <v>30</v>
      </c>
      <c r="B41" s="49">
        <v>4280</v>
      </c>
      <c r="C41" s="50" t="s">
        <v>281</v>
      </c>
      <c r="D41" s="51"/>
      <c r="E41" s="52"/>
      <c r="F41" s="51"/>
      <c r="G41" s="52"/>
    </row>
    <row r="42" spans="1:7" s="45" customFormat="1" ht="12.75" customHeight="1">
      <c r="A42" s="46" t="s">
        <v>30</v>
      </c>
      <c r="B42" s="49">
        <v>4300</v>
      </c>
      <c r="C42" s="53" t="s">
        <v>25</v>
      </c>
      <c r="D42" s="42">
        <v>26000</v>
      </c>
      <c r="E42" s="43"/>
      <c r="F42" s="42">
        <v>40250</v>
      </c>
      <c r="G42" s="43"/>
    </row>
    <row r="43" spans="1:7" s="45" customFormat="1" ht="12.75" customHeight="1" hidden="1">
      <c r="A43" s="46" t="s">
        <v>30</v>
      </c>
      <c r="B43" s="49">
        <v>4308</v>
      </c>
      <c r="C43" s="53" t="s">
        <v>25</v>
      </c>
      <c r="D43" s="42"/>
      <c r="E43" s="43"/>
      <c r="F43" s="42"/>
      <c r="G43" s="43"/>
    </row>
    <row r="44" spans="1:7" s="45" customFormat="1" ht="12.75" customHeight="1" hidden="1">
      <c r="A44" s="46" t="s">
        <v>30</v>
      </c>
      <c r="B44" s="49">
        <v>4309</v>
      </c>
      <c r="C44" s="53" t="s">
        <v>25</v>
      </c>
      <c r="D44" s="42"/>
      <c r="E44" s="43"/>
      <c r="F44" s="42"/>
      <c r="G44" s="43"/>
    </row>
    <row r="45" spans="1:7" s="45" customFormat="1" ht="12.75" customHeight="1" hidden="1">
      <c r="A45" s="46" t="s">
        <v>30</v>
      </c>
      <c r="B45" s="49">
        <v>4330</v>
      </c>
      <c r="C45" s="53" t="s">
        <v>37</v>
      </c>
      <c r="D45" s="42"/>
      <c r="E45" s="43"/>
      <c r="F45" s="42"/>
      <c r="G45" s="43"/>
    </row>
    <row r="46" spans="1:7" s="45" customFormat="1" ht="12.75" customHeight="1" hidden="1">
      <c r="A46" s="46" t="s">
        <v>30</v>
      </c>
      <c r="B46" s="49">
        <v>4350</v>
      </c>
      <c r="C46" s="53" t="s">
        <v>40</v>
      </c>
      <c r="D46" s="42"/>
      <c r="E46" s="43"/>
      <c r="F46" s="42"/>
      <c r="G46" s="43"/>
    </row>
    <row r="47" spans="1:7" s="45" customFormat="1" ht="12.75" customHeight="1" hidden="1">
      <c r="A47" s="46" t="s">
        <v>30</v>
      </c>
      <c r="B47" s="49">
        <v>4360</v>
      </c>
      <c r="C47" s="53" t="s">
        <v>265</v>
      </c>
      <c r="D47" s="42"/>
      <c r="E47" s="43"/>
      <c r="F47" s="42"/>
      <c r="G47" s="43"/>
    </row>
    <row r="48" spans="1:7" s="45" customFormat="1" ht="12.75" customHeight="1" hidden="1">
      <c r="A48" s="46" t="s">
        <v>30</v>
      </c>
      <c r="B48" s="49">
        <v>4370</v>
      </c>
      <c r="C48" s="53" t="s">
        <v>266</v>
      </c>
      <c r="D48" s="42"/>
      <c r="E48" s="43"/>
      <c r="F48" s="42"/>
      <c r="G48" s="43"/>
    </row>
    <row r="49" spans="1:7" s="45" customFormat="1" ht="12.75" customHeight="1" hidden="1">
      <c r="A49" s="46" t="s">
        <v>30</v>
      </c>
      <c r="B49" s="49">
        <v>4390</v>
      </c>
      <c r="C49" s="53" t="s">
        <v>267</v>
      </c>
      <c r="D49" s="42"/>
      <c r="E49" s="43"/>
      <c r="F49" s="42"/>
      <c r="G49" s="43"/>
    </row>
    <row r="50" spans="1:7" s="45" customFormat="1" ht="12.75" customHeight="1" hidden="1">
      <c r="A50" s="46" t="s">
        <v>30</v>
      </c>
      <c r="B50" s="49">
        <v>4400</v>
      </c>
      <c r="C50" s="53" t="s">
        <v>268</v>
      </c>
      <c r="D50" s="42"/>
      <c r="E50" s="43"/>
      <c r="F50" s="42"/>
      <c r="G50" s="43"/>
    </row>
    <row r="51" spans="1:7" s="36" customFormat="1" ht="12.75" customHeight="1" hidden="1">
      <c r="A51" s="46" t="s">
        <v>30</v>
      </c>
      <c r="B51" s="49">
        <v>4410</v>
      </c>
      <c r="C51" s="50" t="s">
        <v>6</v>
      </c>
      <c r="D51" s="51"/>
      <c r="E51" s="52"/>
      <c r="F51" s="51"/>
      <c r="G51" s="52"/>
    </row>
    <row r="52" spans="1:7" s="36" customFormat="1" ht="12.75" customHeight="1" hidden="1">
      <c r="A52" s="46" t="s">
        <v>30</v>
      </c>
      <c r="B52" s="49">
        <v>4420</v>
      </c>
      <c r="C52" s="50" t="s">
        <v>7</v>
      </c>
      <c r="D52" s="51"/>
      <c r="E52" s="52"/>
      <c r="F52" s="51"/>
      <c r="G52" s="52"/>
    </row>
    <row r="53" spans="1:7" s="45" customFormat="1" ht="12.75" customHeight="1" hidden="1">
      <c r="A53" s="46" t="s">
        <v>30</v>
      </c>
      <c r="B53" s="49">
        <v>4430</v>
      </c>
      <c r="C53" s="53" t="s">
        <v>8</v>
      </c>
      <c r="D53" s="42"/>
      <c r="E53" s="43"/>
      <c r="F53" s="42"/>
      <c r="G53" s="43"/>
    </row>
    <row r="54" spans="1:7" s="36" customFormat="1" ht="12.75" customHeight="1" hidden="1">
      <c r="A54" s="46" t="s">
        <v>30</v>
      </c>
      <c r="B54" s="49">
        <v>4440</v>
      </c>
      <c r="C54" s="50" t="s">
        <v>26</v>
      </c>
      <c r="D54" s="51"/>
      <c r="E54" s="52"/>
      <c r="F54" s="51"/>
      <c r="G54" s="52"/>
    </row>
    <row r="55" spans="1:7" s="36" customFormat="1" ht="12.75" customHeight="1" hidden="1">
      <c r="A55" s="46" t="s">
        <v>30</v>
      </c>
      <c r="B55" s="49">
        <v>4520</v>
      </c>
      <c r="C55" s="94" t="s">
        <v>306</v>
      </c>
      <c r="D55" s="51"/>
      <c r="E55" s="52"/>
      <c r="F55" s="51"/>
      <c r="G55" s="52"/>
    </row>
    <row r="56" spans="1:7" s="36" customFormat="1" ht="12.75" customHeight="1" hidden="1">
      <c r="A56" s="46" t="s">
        <v>30</v>
      </c>
      <c r="B56" s="49">
        <v>4580</v>
      </c>
      <c r="C56" s="50" t="s">
        <v>27</v>
      </c>
      <c r="D56" s="51"/>
      <c r="E56" s="52"/>
      <c r="F56" s="51"/>
      <c r="G56" s="52"/>
    </row>
    <row r="57" spans="1:7" s="36" customFormat="1" ht="12.75" customHeight="1" hidden="1">
      <c r="A57" s="46" t="s">
        <v>30</v>
      </c>
      <c r="B57" s="49">
        <v>4700</v>
      </c>
      <c r="C57" s="54" t="s">
        <v>269</v>
      </c>
      <c r="D57" s="51"/>
      <c r="E57" s="52"/>
      <c r="F57" s="51"/>
      <c r="G57" s="52"/>
    </row>
    <row r="58" spans="1:7" s="45" customFormat="1" ht="24.75" customHeight="1" hidden="1">
      <c r="A58" s="39" t="s">
        <v>30</v>
      </c>
      <c r="B58" s="64">
        <v>4740</v>
      </c>
      <c r="C58" s="55" t="s">
        <v>282</v>
      </c>
      <c r="D58" s="42"/>
      <c r="E58" s="43"/>
      <c r="F58" s="42"/>
      <c r="G58" s="43"/>
    </row>
    <row r="59" spans="1:7" s="45" customFormat="1" ht="12.75" customHeight="1" hidden="1">
      <c r="A59" s="46" t="s">
        <v>30</v>
      </c>
      <c r="B59" s="49">
        <v>4750</v>
      </c>
      <c r="C59" s="55" t="s">
        <v>270</v>
      </c>
      <c r="D59" s="42"/>
      <c r="E59" s="43"/>
      <c r="F59" s="42"/>
      <c r="G59" s="43"/>
    </row>
    <row r="60" spans="1:7" s="36" customFormat="1" ht="12.75" customHeight="1" hidden="1">
      <c r="A60" s="46" t="s">
        <v>30</v>
      </c>
      <c r="B60" s="49">
        <v>4810</v>
      </c>
      <c r="C60" s="50" t="s">
        <v>11</v>
      </c>
      <c r="D60" s="51"/>
      <c r="E60" s="52"/>
      <c r="F60" s="51"/>
      <c r="G60" s="52"/>
    </row>
    <row r="61" spans="1:7" s="36" customFormat="1" ht="12.75" customHeight="1" hidden="1">
      <c r="A61" s="46" t="s">
        <v>30</v>
      </c>
      <c r="B61" s="49">
        <v>6050</v>
      </c>
      <c r="C61" s="50" t="s">
        <v>28</v>
      </c>
      <c r="D61" s="51"/>
      <c r="E61" s="52"/>
      <c r="F61" s="51"/>
      <c r="G61" s="52"/>
    </row>
    <row r="62" spans="1:7" s="36" customFormat="1" ht="12.75" customHeight="1" hidden="1">
      <c r="A62" s="46" t="s">
        <v>30</v>
      </c>
      <c r="B62" s="49">
        <v>6058</v>
      </c>
      <c r="C62" s="50" t="s">
        <v>283</v>
      </c>
      <c r="D62" s="51"/>
      <c r="E62" s="52"/>
      <c r="F62" s="51"/>
      <c r="G62" s="52"/>
    </row>
    <row r="63" spans="1:7" s="36" customFormat="1" ht="12.75" customHeight="1" hidden="1">
      <c r="A63" s="46" t="s">
        <v>30</v>
      </c>
      <c r="B63" s="49">
        <v>6059</v>
      </c>
      <c r="C63" s="50" t="s">
        <v>28</v>
      </c>
      <c r="D63" s="51"/>
      <c r="E63" s="52"/>
      <c r="F63" s="51"/>
      <c r="G63" s="52"/>
    </row>
    <row r="64" spans="1:7" s="36" customFormat="1" ht="12.75" customHeight="1" hidden="1">
      <c r="A64" s="46" t="s">
        <v>30</v>
      </c>
      <c r="B64" s="49">
        <v>6060</v>
      </c>
      <c r="C64" s="50" t="s">
        <v>29</v>
      </c>
      <c r="D64" s="51"/>
      <c r="E64" s="52"/>
      <c r="F64" s="51"/>
      <c r="G64" s="52"/>
    </row>
    <row r="65" spans="1:7" s="36" customFormat="1" ht="12.75" customHeight="1" hidden="1">
      <c r="A65" s="46" t="s">
        <v>30</v>
      </c>
      <c r="B65" s="49">
        <v>6130</v>
      </c>
      <c r="C65" s="50" t="s">
        <v>284</v>
      </c>
      <c r="D65" s="51"/>
      <c r="E65" s="52"/>
      <c r="F65" s="51"/>
      <c r="G65" s="52"/>
    </row>
    <row r="66" spans="1:7" s="45" customFormat="1" ht="37.5" customHeight="1" hidden="1">
      <c r="A66" s="39" t="s">
        <v>30</v>
      </c>
      <c r="B66" s="40">
        <v>6210</v>
      </c>
      <c r="C66" s="41" t="s">
        <v>331</v>
      </c>
      <c r="D66" s="42"/>
      <c r="E66" s="43"/>
      <c r="F66" s="42"/>
      <c r="G66" s="43"/>
    </row>
    <row r="67" spans="1:7" s="45" customFormat="1" ht="37.5" customHeight="1" hidden="1">
      <c r="A67" s="39" t="s">
        <v>30</v>
      </c>
      <c r="B67" s="40">
        <v>6230</v>
      </c>
      <c r="C67" s="41" t="s">
        <v>307</v>
      </c>
      <c r="D67" s="42"/>
      <c r="E67" s="43"/>
      <c r="F67" s="42"/>
      <c r="G67" s="43"/>
    </row>
    <row r="68" spans="1:7" s="45" customFormat="1" ht="37.5" customHeight="1" hidden="1">
      <c r="A68" s="39" t="s">
        <v>30</v>
      </c>
      <c r="B68" s="40">
        <v>6300</v>
      </c>
      <c r="C68" s="41" t="s">
        <v>125</v>
      </c>
      <c r="D68" s="42"/>
      <c r="E68" s="43"/>
      <c r="F68" s="42"/>
      <c r="G68" s="43"/>
    </row>
    <row r="69" spans="1:7" s="45" customFormat="1" ht="37.5" customHeight="1" hidden="1">
      <c r="A69" s="39" t="s">
        <v>30</v>
      </c>
      <c r="B69" s="40">
        <v>6610</v>
      </c>
      <c r="C69" s="41" t="s">
        <v>285</v>
      </c>
      <c r="D69" s="42"/>
      <c r="E69" s="43"/>
      <c r="F69" s="42"/>
      <c r="G69" s="43"/>
    </row>
    <row r="70" spans="1:7" s="45" customFormat="1" ht="37.5" customHeight="1" hidden="1">
      <c r="A70" s="39" t="s">
        <v>30</v>
      </c>
      <c r="B70" s="40">
        <v>6620</v>
      </c>
      <c r="C70" s="41" t="s">
        <v>286</v>
      </c>
      <c r="D70" s="42"/>
      <c r="E70" s="43"/>
      <c r="F70" s="42"/>
      <c r="G70" s="43"/>
    </row>
    <row r="71" spans="1:7" s="45" customFormat="1" ht="37.5" customHeight="1" hidden="1">
      <c r="A71" s="39" t="s">
        <v>30</v>
      </c>
      <c r="B71" s="40">
        <v>6630</v>
      </c>
      <c r="C71" s="41" t="s">
        <v>287</v>
      </c>
      <c r="D71" s="42"/>
      <c r="E71" s="43"/>
      <c r="F71" s="42"/>
      <c r="G71" s="43"/>
    </row>
    <row r="72" spans="1:7" s="36" customFormat="1" ht="12.75" customHeight="1" hidden="1">
      <c r="A72" s="46" t="s">
        <v>30</v>
      </c>
      <c r="B72" s="49">
        <v>8550</v>
      </c>
      <c r="C72" s="50" t="s">
        <v>41</v>
      </c>
      <c r="D72" s="51"/>
      <c r="E72" s="52"/>
      <c r="F72" s="51"/>
      <c r="G72" s="52"/>
    </row>
    <row r="73" spans="1:7" s="60" customFormat="1" ht="15" customHeight="1">
      <c r="A73" s="56"/>
      <c r="B73" s="56"/>
      <c r="C73" s="57" t="s">
        <v>12</v>
      </c>
      <c r="D73" s="58">
        <f>SUM(D13:D72)</f>
        <v>26000</v>
      </c>
      <c r="E73" s="58">
        <f>SUM(E13:E72)</f>
        <v>0</v>
      </c>
      <c r="F73" s="58">
        <f>SUM(F13:F72)</f>
        <v>40250</v>
      </c>
      <c r="G73" s="58">
        <f>SUM(G13:G72)</f>
        <v>0</v>
      </c>
    </row>
    <row r="74" spans="1:7" ht="24" customHeight="1">
      <c r="A74" s="60"/>
      <c r="B74" s="60"/>
      <c r="C74" s="62" t="s">
        <v>106</v>
      </c>
      <c r="D74" s="72">
        <f>D73</f>
        <v>26000</v>
      </c>
      <c r="E74" s="72">
        <f>E73</f>
        <v>0</v>
      </c>
      <c r="F74" s="72">
        <f>F73</f>
        <v>40250</v>
      </c>
      <c r="G74" s="72">
        <f>G73</f>
        <v>0</v>
      </c>
    </row>
  </sheetData>
  <sheetProtection/>
  <mergeCells count="2">
    <mergeCell ref="D10:E10"/>
    <mergeCell ref="F10:G10"/>
  </mergeCells>
  <printOptions/>
  <pageMargins left="0.75" right="0.75" top="1" bottom="1" header="0.5" footer="0.5"/>
  <pageSetup horizontalDpi="360" verticalDpi="360"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73"/>
  <sheetViews>
    <sheetView view="pageBreakPreview" zoomScaleSheetLayoutView="100" zoomScalePageLayoutView="0" workbookViewId="0" topLeftCell="A2">
      <selection activeCell="N61" sqref="N61"/>
    </sheetView>
  </sheetViews>
  <sheetFormatPr defaultColWidth="9.00390625" defaultRowHeight="12.75"/>
  <cols>
    <col min="1" max="1" width="3.875" style="60" customWidth="1"/>
    <col min="2" max="2" width="5.25390625" style="60" customWidth="1"/>
    <col min="3" max="3" width="51.375" style="60" customWidth="1"/>
    <col min="4" max="4" width="11.125" style="60" customWidth="1"/>
    <col min="5" max="5" width="10.75390625" style="60" customWidth="1"/>
    <col min="6" max="6" width="11.125" style="60" hidden="1" customWidth="1"/>
    <col min="7" max="7" width="10.75390625" style="60" hidden="1" customWidth="1"/>
    <col min="8" max="8" width="3.375" style="60" customWidth="1"/>
    <col min="9" max="9" width="2.875" style="60" customWidth="1"/>
    <col min="10" max="10" width="3.875" style="60" customWidth="1"/>
    <col min="11" max="16384" width="9.125" style="60" customWidth="1"/>
  </cols>
  <sheetData>
    <row r="1" s="26" customFormat="1" ht="12.75" hidden="1"/>
    <row r="2" s="26" customFormat="1" ht="12.75">
      <c r="D2" s="34" t="str">
        <f>'010.01008'!D2</f>
        <v>Zał. Nr 2d</v>
      </c>
    </row>
    <row r="3" spans="1:3" s="36" customFormat="1" ht="27.75" customHeight="1">
      <c r="A3" s="35" t="str">
        <f>'010.01008'!A3</f>
        <v>Plan wydatków budżetu na 2014 r.</v>
      </c>
      <c r="B3" s="35"/>
      <c r="C3" s="35"/>
    </row>
    <row r="4" spans="4:5" s="36" customFormat="1" ht="12.75">
      <c r="D4" s="37" t="s">
        <v>135</v>
      </c>
      <c r="E4" s="36">
        <f>'400.40002'!E4+1</f>
        <v>7</v>
      </c>
    </row>
    <row r="5" spans="3:5" s="36" customFormat="1" ht="11.25" customHeight="1" hidden="1">
      <c r="C5" s="18"/>
      <c r="E5" s="36" t="s">
        <v>16</v>
      </c>
    </row>
    <row r="7" spans="1:3" s="36" customFormat="1" ht="12.75">
      <c r="A7" s="18" t="s">
        <v>0</v>
      </c>
      <c r="B7" s="18"/>
      <c r="C7" s="36" t="s">
        <v>49</v>
      </c>
    </row>
    <row r="9" spans="1:3" s="36" customFormat="1" ht="12.75">
      <c r="A9" s="18" t="s">
        <v>1</v>
      </c>
      <c r="B9" s="18"/>
      <c r="C9" s="36" t="s">
        <v>271</v>
      </c>
    </row>
    <row r="10" spans="4:7" s="36" customFormat="1" ht="12.75">
      <c r="D10" s="339" t="s">
        <v>15</v>
      </c>
      <c r="E10" s="339"/>
      <c r="F10" s="338" t="s">
        <v>332</v>
      </c>
      <c r="G10" s="338"/>
    </row>
    <row r="11" spans="4:7" s="36" customFormat="1" ht="12.75">
      <c r="D11" s="18" t="s">
        <v>13</v>
      </c>
      <c r="E11" s="97" t="s">
        <v>14</v>
      </c>
      <c r="F11" s="36" t="s">
        <v>13</v>
      </c>
      <c r="G11" s="38" t="s">
        <v>14</v>
      </c>
    </row>
    <row r="13" spans="1:7" s="45" customFormat="1" ht="37.5" customHeight="1" hidden="1">
      <c r="A13" s="39" t="s">
        <v>30</v>
      </c>
      <c r="B13" s="40">
        <v>2310</v>
      </c>
      <c r="C13" s="41" t="s">
        <v>31</v>
      </c>
      <c r="D13" s="42"/>
      <c r="E13" s="43"/>
      <c r="F13" s="42"/>
      <c r="G13" s="43"/>
    </row>
    <row r="14" spans="1:7" s="45" customFormat="1" ht="37.5" customHeight="1" hidden="1">
      <c r="A14" s="39" t="s">
        <v>30</v>
      </c>
      <c r="B14" s="40">
        <v>2320</v>
      </c>
      <c r="C14" s="41" t="s">
        <v>278</v>
      </c>
      <c r="D14" s="42"/>
      <c r="E14" s="43"/>
      <c r="F14" s="42"/>
      <c r="G14" s="43"/>
    </row>
    <row r="15" spans="1:7" s="45" customFormat="1" ht="37.5" customHeight="1" hidden="1">
      <c r="A15" s="39" t="s">
        <v>30</v>
      </c>
      <c r="B15" s="40">
        <v>2330</v>
      </c>
      <c r="C15" s="41" t="s">
        <v>279</v>
      </c>
      <c r="D15" s="42"/>
      <c r="E15" s="43"/>
      <c r="F15" s="42"/>
      <c r="G15" s="43"/>
    </row>
    <row r="16" spans="1:7" s="45" customFormat="1" ht="12.75" customHeight="1" hidden="1">
      <c r="A16" s="46" t="s">
        <v>30</v>
      </c>
      <c r="B16" s="40">
        <v>2480</v>
      </c>
      <c r="C16" s="41" t="s">
        <v>124</v>
      </c>
      <c r="D16" s="42"/>
      <c r="E16" s="43"/>
      <c r="F16" s="42"/>
      <c r="G16" s="43"/>
    </row>
    <row r="17" spans="1:7" s="45" customFormat="1" ht="12.75" customHeight="1" hidden="1">
      <c r="A17" s="46" t="s">
        <v>30</v>
      </c>
      <c r="B17" s="40">
        <v>2560</v>
      </c>
      <c r="C17" s="41" t="s">
        <v>277</v>
      </c>
      <c r="D17" s="42"/>
      <c r="E17" s="43"/>
      <c r="F17" s="42"/>
      <c r="G17" s="43"/>
    </row>
    <row r="18" spans="1:7" s="45" customFormat="1" ht="12.75" customHeight="1" hidden="1">
      <c r="A18" s="46" t="s">
        <v>30</v>
      </c>
      <c r="B18" s="47">
        <v>2650</v>
      </c>
      <c r="C18" s="41" t="s">
        <v>35</v>
      </c>
      <c r="D18" s="42"/>
      <c r="E18" s="43"/>
      <c r="F18" s="42"/>
      <c r="G18" s="43"/>
    </row>
    <row r="19" spans="1:7" s="45" customFormat="1" ht="22.5" customHeight="1" hidden="1">
      <c r="A19" s="46" t="s">
        <v>30</v>
      </c>
      <c r="B19" s="40">
        <v>2710</v>
      </c>
      <c r="C19" s="41" t="s">
        <v>42</v>
      </c>
      <c r="D19" s="42"/>
      <c r="E19" s="43"/>
      <c r="F19" s="42"/>
      <c r="G19" s="43"/>
    </row>
    <row r="20" spans="1:7" s="45" customFormat="1" ht="25.5" customHeight="1" hidden="1">
      <c r="A20" s="39" t="s">
        <v>30</v>
      </c>
      <c r="B20" s="40">
        <v>2820</v>
      </c>
      <c r="C20" s="48" t="s">
        <v>280</v>
      </c>
      <c r="D20" s="42"/>
      <c r="E20" s="43"/>
      <c r="F20" s="42"/>
      <c r="G20" s="43"/>
    </row>
    <row r="21" spans="1:7" s="45" customFormat="1" ht="37.5" customHeight="1" hidden="1">
      <c r="A21" s="39" t="s">
        <v>30</v>
      </c>
      <c r="B21" s="40">
        <v>2830</v>
      </c>
      <c r="C21" s="48" t="s">
        <v>18</v>
      </c>
      <c r="D21" s="42"/>
      <c r="E21" s="43"/>
      <c r="F21" s="42"/>
      <c r="G21" s="43"/>
    </row>
    <row r="22" spans="1:7" s="45" customFormat="1" ht="12.75" customHeight="1" hidden="1">
      <c r="A22" s="46" t="s">
        <v>30</v>
      </c>
      <c r="B22" s="47">
        <v>2850</v>
      </c>
      <c r="C22" s="48" t="s">
        <v>33</v>
      </c>
      <c r="D22" s="42"/>
      <c r="E22" s="43"/>
      <c r="F22" s="42"/>
      <c r="G22" s="43"/>
    </row>
    <row r="23" spans="1:7" s="45" customFormat="1" ht="12.75" customHeight="1" hidden="1">
      <c r="A23" s="46" t="s">
        <v>30</v>
      </c>
      <c r="B23" s="47">
        <v>3000</v>
      </c>
      <c r="C23" s="48" t="s">
        <v>276</v>
      </c>
      <c r="D23" s="42"/>
      <c r="E23" s="43"/>
      <c r="F23" s="42"/>
      <c r="G23" s="43"/>
    </row>
    <row r="24" spans="1:7" s="36" customFormat="1" ht="12.75" customHeight="1" hidden="1">
      <c r="A24" s="46" t="s">
        <v>30</v>
      </c>
      <c r="B24" s="49">
        <v>3020</v>
      </c>
      <c r="C24" s="50" t="s">
        <v>38</v>
      </c>
      <c r="D24" s="51"/>
      <c r="E24" s="52"/>
      <c r="F24" s="51"/>
      <c r="G24" s="52"/>
    </row>
    <row r="25" spans="1:7" s="36" customFormat="1" ht="12.75" customHeight="1" hidden="1">
      <c r="A25" s="46" t="s">
        <v>30</v>
      </c>
      <c r="B25" s="49">
        <v>3030</v>
      </c>
      <c r="C25" s="50" t="s">
        <v>5</v>
      </c>
      <c r="D25" s="51"/>
      <c r="E25" s="52"/>
      <c r="F25" s="51"/>
      <c r="G25" s="52"/>
    </row>
    <row r="26" spans="1:7" s="36" customFormat="1" ht="12.75" customHeight="1" hidden="1">
      <c r="A26" s="46" t="s">
        <v>30</v>
      </c>
      <c r="B26" s="49">
        <v>3110</v>
      </c>
      <c r="C26" s="50" t="s">
        <v>4</v>
      </c>
      <c r="D26" s="51"/>
      <c r="E26" s="52"/>
      <c r="F26" s="51"/>
      <c r="G26" s="52"/>
    </row>
    <row r="27" spans="1:7" s="36" customFormat="1" ht="12.75" customHeight="1" hidden="1">
      <c r="A27" s="46" t="s">
        <v>30</v>
      </c>
      <c r="B27" s="49">
        <v>3240</v>
      </c>
      <c r="C27" s="50" t="s">
        <v>39</v>
      </c>
      <c r="D27" s="51"/>
      <c r="E27" s="52"/>
      <c r="F27" s="51"/>
      <c r="G27" s="52"/>
    </row>
    <row r="28" spans="1:7" s="36" customFormat="1" ht="12.75" customHeight="1" hidden="1">
      <c r="A28" s="46" t="s">
        <v>30</v>
      </c>
      <c r="B28" s="49">
        <v>3260</v>
      </c>
      <c r="C28" s="50" t="s">
        <v>305</v>
      </c>
      <c r="D28" s="51"/>
      <c r="E28" s="52"/>
      <c r="F28" s="51"/>
      <c r="G28" s="52"/>
    </row>
    <row r="29" spans="1:7" s="36" customFormat="1" ht="12.75" customHeight="1" hidden="1">
      <c r="A29" s="46" t="s">
        <v>30</v>
      </c>
      <c r="B29" s="49">
        <v>4010</v>
      </c>
      <c r="C29" s="50" t="s">
        <v>2</v>
      </c>
      <c r="D29" s="51"/>
      <c r="E29" s="52"/>
      <c r="F29" s="51"/>
      <c r="G29" s="52"/>
    </row>
    <row r="30" spans="1:7" s="36" customFormat="1" ht="12.75" customHeight="1" hidden="1">
      <c r="A30" s="46" t="s">
        <v>30</v>
      </c>
      <c r="B30" s="49">
        <v>4040</v>
      </c>
      <c r="C30" s="50" t="s">
        <v>3</v>
      </c>
      <c r="D30" s="51"/>
      <c r="E30" s="52"/>
      <c r="F30" s="51"/>
      <c r="G30" s="52"/>
    </row>
    <row r="31" spans="1:7" s="36" customFormat="1" ht="12.75" customHeight="1" hidden="1">
      <c r="A31" s="46" t="s">
        <v>30</v>
      </c>
      <c r="B31" s="49">
        <v>4110</v>
      </c>
      <c r="C31" s="50" t="s">
        <v>9</v>
      </c>
      <c r="D31" s="51"/>
      <c r="E31" s="52"/>
      <c r="F31" s="51"/>
      <c r="G31" s="52"/>
    </row>
    <row r="32" spans="1:7" s="36" customFormat="1" ht="12.75" customHeight="1" hidden="1">
      <c r="A32" s="46" t="s">
        <v>30</v>
      </c>
      <c r="B32" s="49">
        <v>4120</v>
      </c>
      <c r="C32" s="50" t="s">
        <v>10</v>
      </c>
      <c r="D32" s="51"/>
      <c r="E32" s="52"/>
      <c r="F32" s="51"/>
      <c r="G32" s="52"/>
    </row>
    <row r="33" spans="1:7" s="36" customFormat="1" ht="12.75" customHeight="1" hidden="1">
      <c r="A33" s="46" t="s">
        <v>30</v>
      </c>
      <c r="B33" s="49">
        <v>4130</v>
      </c>
      <c r="C33" s="50" t="s">
        <v>19</v>
      </c>
      <c r="D33" s="51"/>
      <c r="E33" s="52"/>
      <c r="F33" s="51"/>
      <c r="G33" s="52"/>
    </row>
    <row r="34" spans="1:7" s="36" customFormat="1" ht="12.75" customHeight="1" hidden="1">
      <c r="A34" s="46" t="s">
        <v>30</v>
      </c>
      <c r="B34" s="49">
        <v>4140</v>
      </c>
      <c r="C34" s="50" t="s">
        <v>32</v>
      </c>
      <c r="D34" s="51"/>
      <c r="E34" s="52"/>
      <c r="F34" s="51"/>
      <c r="G34" s="52"/>
    </row>
    <row r="35" spans="1:7" s="36" customFormat="1" ht="12.75" customHeight="1" hidden="1">
      <c r="A35" s="46" t="s">
        <v>30</v>
      </c>
      <c r="B35" s="49">
        <v>4170</v>
      </c>
      <c r="C35" s="50" t="s">
        <v>36</v>
      </c>
      <c r="D35" s="51"/>
      <c r="E35" s="52"/>
      <c r="F35" s="51"/>
      <c r="G35" s="52"/>
    </row>
    <row r="36" spans="1:7" s="36" customFormat="1" ht="12.75" customHeight="1" hidden="1">
      <c r="A36" s="46" t="s">
        <v>30</v>
      </c>
      <c r="B36" s="49">
        <v>4210</v>
      </c>
      <c r="C36" s="50" t="s">
        <v>20</v>
      </c>
      <c r="D36" s="51"/>
      <c r="E36" s="52"/>
      <c r="F36" s="51"/>
      <c r="G36" s="52"/>
    </row>
    <row r="37" spans="1:7" s="36" customFormat="1" ht="12.75" customHeight="1" hidden="1">
      <c r="A37" s="46" t="s">
        <v>30</v>
      </c>
      <c r="B37" s="49">
        <v>4220</v>
      </c>
      <c r="C37" s="50" t="s">
        <v>21</v>
      </c>
      <c r="D37" s="51"/>
      <c r="E37" s="52"/>
      <c r="F37" s="51"/>
      <c r="G37" s="52"/>
    </row>
    <row r="38" spans="1:7" s="36" customFormat="1" ht="12.75" customHeight="1" hidden="1">
      <c r="A38" s="46" t="s">
        <v>30</v>
      </c>
      <c r="B38" s="49">
        <v>4240</v>
      </c>
      <c r="C38" s="50" t="s">
        <v>22</v>
      </c>
      <c r="D38" s="51"/>
      <c r="E38" s="52"/>
      <c r="F38" s="51"/>
      <c r="G38" s="52"/>
    </row>
    <row r="39" spans="1:7" s="36" customFormat="1" ht="12.75" customHeight="1" hidden="1">
      <c r="A39" s="46" t="s">
        <v>30</v>
      </c>
      <c r="B39" s="49">
        <v>4260</v>
      </c>
      <c r="C39" s="50" t="s">
        <v>23</v>
      </c>
      <c r="D39" s="51"/>
      <c r="E39" s="52"/>
      <c r="F39" s="51"/>
      <c r="G39" s="52"/>
    </row>
    <row r="40" spans="1:7" s="36" customFormat="1" ht="12.75" customHeight="1" hidden="1">
      <c r="A40" s="46" t="s">
        <v>30</v>
      </c>
      <c r="B40" s="49">
        <v>4270</v>
      </c>
      <c r="C40" s="50" t="s">
        <v>24</v>
      </c>
      <c r="D40" s="51"/>
      <c r="E40" s="52"/>
      <c r="F40" s="51"/>
      <c r="G40" s="52"/>
    </row>
    <row r="41" spans="1:7" s="36" customFormat="1" ht="12.75" customHeight="1" hidden="1">
      <c r="A41" s="46" t="s">
        <v>30</v>
      </c>
      <c r="B41" s="49">
        <v>4280</v>
      </c>
      <c r="C41" s="50" t="s">
        <v>281</v>
      </c>
      <c r="D41" s="51"/>
      <c r="E41" s="52"/>
      <c r="F41" s="51"/>
      <c r="G41" s="52"/>
    </row>
    <row r="42" spans="1:7" s="45" customFormat="1" ht="12.75" customHeight="1">
      <c r="A42" s="46" t="s">
        <v>30</v>
      </c>
      <c r="B42" s="49">
        <v>4300</v>
      </c>
      <c r="C42" s="53" t="s">
        <v>25</v>
      </c>
      <c r="D42" s="42">
        <v>1500000</v>
      </c>
      <c r="E42" s="43"/>
      <c r="F42" s="42">
        <v>420000</v>
      </c>
      <c r="G42" s="43"/>
    </row>
    <row r="43" spans="1:7" s="45" customFormat="1" ht="12.75" customHeight="1" hidden="1">
      <c r="A43" s="46" t="s">
        <v>30</v>
      </c>
      <c r="B43" s="49">
        <v>4308</v>
      </c>
      <c r="C43" s="53" t="s">
        <v>25</v>
      </c>
      <c r="D43" s="42"/>
      <c r="E43" s="43"/>
      <c r="F43" s="42"/>
      <c r="G43" s="43"/>
    </row>
    <row r="44" spans="1:7" s="45" customFormat="1" ht="12.75" customHeight="1" hidden="1">
      <c r="A44" s="46" t="s">
        <v>30</v>
      </c>
      <c r="B44" s="49">
        <v>4309</v>
      </c>
      <c r="C44" s="53" t="s">
        <v>25</v>
      </c>
      <c r="D44" s="42"/>
      <c r="E44" s="43"/>
      <c r="F44" s="42"/>
      <c r="G44" s="43"/>
    </row>
    <row r="45" spans="1:7" s="45" customFormat="1" ht="12.75" customHeight="1" hidden="1">
      <c r="A45" s="46" t="s">
        <v>30</v>
      </c>
      <c r="B45" s="49">
        <v>4330</v>
      </c>
      <c r="C45" s="53" t="s">
        <v>37</v>
      </c>
      <c r="D45" s="42"/>
      <c r="E45" s="43"/>
      <c r="F45" s="42"/>
      <c r="G45" s="43"/>
    </row>
    <row r="46" spans="1:7" s="45" customFormat="1" ht="12.75" customHeight="1" hidden="1">
      <c r="A46" s="46" t="s">
        <v>30</v>
      </c>
      <c r="B46" s="49">
        <v>4350</v>
      </c>
      <c r="C46" s="53" t="s">
        <v>40</v>
      </c>
      <c r="D46" s="42"/>
      <c r="E46" s="43"/>
      <c r="F46" s="42"/>
      <c r="G46" s="43"/>
    </row>
    <row r="47" spans="1:7" s="45" customFormat="1" ht="12.75" customHeight="1" hidden="1">
      <c r="A47" s="46" t="s">
        <v>30</v>
      </c>
      <c r="B47" s="49">
        <v>4360</v>
      </c>
      <c r="C47" s="53" t="s">
        <v>265</v>
      </c>
      <c r="D47" s="42"/>
      <c r="E47" s="43"/>
      <c r="F47" s="42"/>
      <c r="G47" s="43"/>
    </row>
    <row r="48" spans="1:7" s="45" customFormat="1" ht="12.75" customHeight="1" hidden="1">
      <c r="A48" s="46" t="s">
        <v>30</v>
      </c>
      <c r="B48" s="49">
        <v>4370</v>
      </c>
      <c r="C48" s="53" t="s">
        <v>266</v>
      </c>
      <c r="D48" s="42"/>
      <c r="E48" s="43"/>
      <c r="F48" s="42"/>
      <c r="G48" s="43"/>
    </row>
    <row r="49" spans="1:7" s="45" customFormat="1" ht="12.75" customHeight="1" hidden="1">
      <c r="A49" s="46" t="s">
        <v>30</v>
      </c>
      <c r="B49" s="49">
        <v>4390</v>
      </c>
      <c r="C49" s="53" t="s">
        <v>267</v>
      </c>
      <c r="D49" s="42"/>
      <c r="E49" s="43"/>
      <c r="F49" s="42"/>
      <c r="G49" s="43"/>
    </row>
    <row r="50" spans="1:7" s="45" customFormat="1" ht="12.75" customHeight="1" hidden="1">
      <c r="A50" s="46" t="s">
        <v>30</v>
      </c>
      <c r="B50" s="49">
        <v>4400</v>
      </c>
      <c r="C50" s="53" t="s">
        <v>268</v>
      </c>
      <c r="D50" s="42"/>
      <c r="E50" s="43"/>
      <c r="F50" s="42"/>
      <c r="G50" s="43"/>
    </row>
    <row r="51" spans="1:7" s="36" customFormat="1" ht="12.75" customHeight="1" hidden="1">
      <c r="A51" s="46" t="s">
        <v>30</v>
      </c>
      <c r="B51" s="49">
        <v>4410</v>
      </c>
      <c r="C51" s="50" t="s">
        <v>6</v>
      </c>
      <c r="D51" s="51"/>
      <c r="E51" s="52"/>
      <c r="F51" s="51"/>
      <c r="G51" s="52"/>
    </row>
    <row r="52" spans="1:7" s="36" customFormat="1" ht="12.75" customHeight="1" hidden="1">
      <c r="A52" s="46" t="s">
        <v>30</v>
      </c>
      <c r="B52" s="49">
        <v>4420</v>
      </c>
      <c r="C52" s="50" t="s">
        <v>7</v>
      </c>
      <c r="D52" s="51"/>
      <c r="E52" s="52"/>
      <c r="F52" s="51"/>
      <c r="G52" s="52"/>
    </row>
    <row r="53" spans="1:7" s="45" customFormat="1" ht="12.75" customHeight="1" hidden="1">
      <c r="A53" s="46" t="s">
        <v>30</v>
      </c>
      <c r="B53" s="49">
        <v>4430</v>
      </c>
      <c r="C53" s="53" t="s">
        <v>8</v>
      </c>
      <c r="D53" s="42"/>
      <c r="E53" s="43"/>
      <c r="F53" s="42"/>
      <c r="G53" s="43"/>
    </row>
    <row r="54" spans="1:7" s="36" customFormat="1" ht="12.75" customHeight="1" hidden="1">
      <c r="A54" s="46" t="s">
        <v>30</v>
      </c>
      <c r="B54" s="49">
        <v>4440</v>
      </c>
      <c r="C54" s="50" t="s">
        <v>26</v>
      </c>
      <c r="D54" s="51"/>
      <c r="E54" s="52"/>
      <c r="F54" s="51"/>
      <c r="G54" s="52"/>
    </row>
    <row r="55" spans="1:7" s="36" customFormat="1" ht="12.75" customHeight="1" hidden="1">
      <c r="A55" s="46" t="s">
        <v>30</v>
      </c>
      <c r="B55" s="49">
        <v>4520</v>
      </c>
      <c r="C55" s="94" t="s">
        <v>306</v>
      </c>
      <c r="D55" s="51"/>
      <c r="E55" s="52"/>
      <c r="F55" s="51"/>
      <c r="G55" s="52"/>
    </row>
    <row r="56" spans="1:7" s="36" customFormat="1" ht="12.75" customHeight="1" hidden="1">
      <c r="A56" s="46" t="s">
        <v>30</v>
      </c>
      <c r="B56" s="49">
        <v>4580</v>
      </c>
      <c r="C56" s="50" t="s">
        <v>27</v>
      </c>
      <c r="D56" s="51"/>
      <c r="E56" s="52"/>
      <c r="F56" s="51"/>
      <c r="G56" s="52"/>
    </row>
    <row r="57" spans="1:7" s="36" customFormat="1" ht="12.75" customHeight="1" hidden="1">
      <c r="A57" s="46" t="s">
        <v>30</v>
      </c>
      <c r="B57" s="49">
        <v>4700</v>
      </c>
      <c r="C57" s="54" t="s">
        <v>269</v>
      </c>
      <c r="D57" s="51"/>
      <c r="E57" s="52"/>
      <c r="F57" s="51"/>
      <c r="G57" s="52"/>
    </row>
    <row r="58" spans="1:7" s="45" customFormat="1" ht="24.75" customHeight="1" hidden="1">
      <c r="A58" s="39" t="s">
        <v>30</v>
      </c>
      <c r="B58" s="64">
        <v>4740</v>
      </c>
      <c r="C58" s="55" t="s">
        <v>282</v>
      </c>
      <c r="D58" s="42"/>
      <c r="E58" s="43"/>
      <c r="F58" s="42"/>
      <c r="G58" s="43"/>
    </row>
    <row r="59" spans="1:7" s="45" customFormat="1" ht="12.75" customHeight="1" hidden="1">
      <c r="A59" s="46" t="s">
        <v>30</v>
      </c>
      <c r="B59" s="49">
        <v>4750</v>
      </c>
      <c r="C59" s="55" t="s">
        <v>270</v>
      </c>
      <c r="D59" s="42"/>
      <c r="E59" s="43"/>
      <c r="F59" s="42"/>
      <c r="G59" s="43"/>
    </row>
    <row r="60" spans="1:7" s="36" customFormat="1" ht="12.75" customHeight="1" hidden="1">
      <c r="A60" s="46" t="s">
        <v>30</v>
      </c>
      <c r="B60" s="49">
        <v>4810</v>
      </c>
      <c r="C60" s="50" t="s">
        <v>11</v>
      </c>
      <c r="D60" s="51"/>
      <c r="E60" s="52"/>
      <c r="F60" s="51"/>
      <c r="G60" s="52"/>
    </row>
    <row r="61" spans="1:7" s="36" customFormat="1" ht="12.75" customHeight="1">
      <c r="A61" s="46" t="s">
        <v>30</v>
      </c>
      <c r="B61" s="49">
        <v>6050</v>
      </c>
      <c r="C61" s="50" t="s">
        <v>28</v>
      </c>
      <c r="D61" s="51">
        <v>160000</v>
      </c>
      <c r="E61" s="52"/>
      <c r="F61" s="51"/>
      <c r="G61" s="52"/>
    </row>
    <row r="62" spans="1:7" s="36" customFormat="1" ht="12.75" customHeight="1" hidden="1">
      <c r="A62" s="46" t="s">
        <v>30</v>
      </c>
      <c r="B62" s="49">
        <v>6058</v>
      </c>
      <c r="C62" s="50" t="s">
        <v>283</v>
      </c>
      <c r="D62" s="51"/>
      <c r="E62" s="52"/>
      <c r="F62" s="51"/>
      <c r="G62" s="52"/>
    </row>
    <row r="63" spans="1:7" s="36" customFormat="1" ht="12.75" customHeight="1" hidden="1">
      <c r="A63" s="46" t="s">
        <v>30</v>
      </c>
      <c r="B63" s="49">
        <v>6059</v>
      </c>
      <c r="C63" s="50" t="s">
        <v>28</v>
      </c>
      <c r="D63" s="51"/>
      <c r="E63" s="52"/>
      <c r="F63" s="51"/>
      <c r="G63" s="52"/>
    </row>
    <row r="64" spans="1:7" s="36" customFormat="1" ht="12.75" customHeight="1" hidden="1">
      <c r="A64" s="46" t="s">
        <v>30</v>
      </c>
      <c r="B64" s="49">
        <v>6060</v>
      </c>
      <c r="C64" s="50" t="s">
        <v>29</v>
      </c>
      <c r="D64" s="51"/>
      <c r="E64" s="52"/>
      <c r="F64" s="51"/>
      <c r="G64" s="52"/>
    </row>
    <row r="65" spans="1:7" s="36" customFormat="1" ht="12.75" customHeight="1" hidden="1">
      <c r="A65" s="46" t="s">
        <v>30</v>
      </c>
      <c r="B65" s="49">
        <v>6130</v>
      </c>
      <c r="C65" s="50" t="s">
        <v>284</v>
      </c>
      <c r="D65" s="51"/>
      <c r="E65" s="52"/>
      <c r="F65" s="51"/>
      <c r="G65" s="52"/>
    </row>
    <row r="66" spans="1:7" s="45" customFormat="1" ht="37.5" customHeight="1" hidden="1">
      <c r="A66" s="39" t="s">
        <v>30</v>
      </c>
      <c r="B66" s="40">
        <v>6210</v>
      </c>
      <c r="C66" s="41" t="s">
        <v>331</v>
      </c>
      <c r="D66" s="42"/>
      <c r="E66" s="43"/>
      <c r="F66" s="42"/>
      <c r="G66" s="43"/>
    </row>
    <row r="67" spans="1:7" s="45" customFormat="1" ht="37.5" customHeight="1" hidden="1">
      <c r="A67" s="39" t="s">
        <v>30</v>
      </c>
      <c r="B67" s="40">
        <v>6230</v>
      </c>
      <c r="C67" s="41" t="s">
        <v>307</v>
      </c>
      <c r="D67" s="42"/>
      <c r="E67" s="43"/>
      <c r="F67" s="42"/>
      <c r="G67" s="43"/>
    </row>
    <row r="68" spans="1:7" s="45" customFormat="1" ht="37.5" customHeight="1" hidden="1">
      <c r="A68" s="39" t="s">
        <v>30</v>
      </c>
      <c r="B68" s="40">
        <v>6300</v>
      </c>
      <c r="C68" s="41" t="s">
        <v>125</v>
      </c>
      <c r="D68" s="42"/>
      <c r="E68" s="43"/>
      <c r="F68" s="42"/>
      <c r="G68" s="43"/>
    </row>
    <row r="69" spans="1:7" s="45" customFormat="1" ht="37.5" customHeight="1" hidden="1">
      <c r="A69" s="39" t="s">
        <v>30</v>
      </c>
      <c r="B69" s="40">
        <v>6610</v>
      </c>
      <c r="C69" s="41" t="s">
        <v>285</v>
      </c>
      <c r="D69" s="42"/>
      <c r="E69" s="43"/>
      <c r="F69" s="42"/>
      <c r="G69" s="43"/>
    </row>
    <row r="70" spans="1:7" s="45" customFormat="1" ht="37.5" customHeight="1" hidden="1">
      <c r="A70" s="39" t="s">
        <v>30</v>
      </c>
      <c r="B70" s="40">
        <v>6620</v>
      </c>
      <c r="C70" s="41" t="s">
        <v>286</v>
      </c>
      <c r="D70" s="42"/>
      <c r="E70" s="43"/>
      <c r="F70" s="42"/>
      <c r="G70" s="43"/>
    </row>
    <row r="71" spans="1:7" s="45" customFormat="1" ht="37.5" customHeight="1" hidden="1">
      <c r="A71" s="39" t="s">
        <v>30</v>
      </c>
      <c r="B71" s="40">
        <v>6630</v>
      </c>
      <c r="C71" s="41" t="s">
        <v>287</v>
      </c>
      <c r="D71" s="42"/>
      <c r="E71" s="43"/>
      <c r="F71" s="42"/>
      <c r="G71" s="43"/>
    </row>
    <row r="72" spans="1:7" s="36" customFormat="1" ht="12.75" customHeight="1" hidden="1">
      <c r="A72" s="46" t="s">
        <v>30</v>
      </c>
      <c r="B72" s="49">
        <v>8550</v>
      </c>
      <c r="C72" s="50" t="s">
        <v>41</v>
      </c>
      <c r="D72" s="51"/>
      <c r="E72" s="52"/>
      <c r="F72" s="51"/>
      <c r="G72" s="52"/>
    </row>
    <row r="73" spans="1:7" ht="15" customHeight="1">
      <c r="A73" s="56"/>
      <c r="B73" s="56"/>
      <c r="C73" s="57" t="s">
        <v>12</v>
      </c>
      <c r="D73" s="58">
        <f>SUM(D13:D72)</f>
        <v>1660000</v>
      </c>
      <c r="E73" s="58">
        <f>SUM(E13:E72)</f>
        <v>0</v>
      </c>
      <c r="F73" s="58">
        <f>SUM(F13:F72)</f>
        <v>420000</v>
      </c>
      <c r="G73" s="58">
        <f>SUM(G13:G72)</f>
        <v>0</v>
      </c>
    </row>
  </sheetData>
  <sheetProtection/>
  <mergeCells count="2">
    <mergeCell ref="D10:E10"/>
    <mergeCell ref="F10:G10"/>
  </mergeCells>
  <printOptions/>
  <pageMargins left="0.75" right="0.75" top="1" bottom="1" header="0.5" footer="0.5"/>
  <pageSetup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 Gminy</cp:lastModifiedBy>
  <cp:lastPrinted>2013-11-14T15:56:41Z</cp:lastPrinted>
  <dcterms:created xsi:type="dcterms:W3CDTF">1997-02-26T13:46:56Z</dcterms:created>
  <dcterms:modified xsi:type="dcterms:W3CDTF">2013-11-20T13:03:15Z</dcterms:modified>
  <cp:category/>
  <cp:version/>
  <cp:contentType/>
  <cp:contentStatus/>
</cp:coreProperties>
</file>