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ośnicowice-2014" sheetId="1" r:id="rId1"/>
  </sheets>
  <definedNames>
    <definedName name="_xlnm.Print_Area" localSheetId="0">'Sośnicowice-2014'!$A$1:$L$116</definedName>
  </definedNames>
  <calcPr fullCalcOnLoad="1"/>
</workbook>
</file>

<file path=xl/sharedStrings.xml><?xml version="1.0" encoding="utf-8"?>
<sst xmlns="http://schemas.openxmlformats.org/spreadsheetml/2006/main" count="176" uniqueCount="102">
  <si>
    <t>wg uch. budż.</t>
  </si>
  <si>
    <t>010</t>
  </si>
  <si>
    <t>ROLNICTWO I ŁOWIECTWO</t>
  </si>
  <si>
    <t>600</t>
  </si>
  <si>
    <t>TRANSPORT I ŁĄCZNOŚĆ</t>
  </si>
  <si>
    <t>700</t>
  </si>
  <si>
    <t>GOSPODARKA MIESZKANIOWA</t>
  </si>
  <si>
    <t>750</t>
  </si>
  <si>
    <t>ADMINISTRACJA PUBLICZNA</t>
  </si>
  <si>
    <t>-</t>
  </si>
  <si>
    <t>751</t>
  </si>
  <si>
    <t>756</t>
  </si>
  <si>
    <t>758</t>
  </si>
  <si>
    <t>801</t>
  </si>
  <si>
    <t>OŚWIATA I WYCHOWANIE</t>
  </si>
  <si>
    <t>KULTURA FIZYCZNA I SPORT</t>
  </si>
  <si>
    <t>Razem dochody</t>
  </si>
  <si>
    <t>KULTURA I OCHR. DZIEDZ. NARODOWEGO</t>
  </si>
  <si>
    <t>RÓŻNE ROZLICZNIA</t>
  </si>
  <si>
    <t>POMOC SPOŁECZNA</t>
  </si>
  <si>
    <t>Plan dochodów</t>
  </si>
  <si>
    <t>bieżących</t>
  </si>
  <si>
    <t>z tego:</t>
  </si>
  <si>
    <t>- wpływy z podatku rolnego os. prawne</t>
  </si>
  <si>
    <t>- wpływy z podatku od śr. transprt. os. prawne</t>
  </si>
  <si>
    <t>- podatek od czynności cyw. praw. os. prawne</t>
  </si>
  <si>
    <t>- wpływy z podatku rolnego os. fizyczne</t>
  </si>
  <si>
    <t>- wpływy z podatku od śr. transprt. os. fizyczne</t>
  </si>
  <si>
    <t>- podatek od czynności cyw. praw. os. fizyczne</t>
  </si>
  <si>
    <t>- podatek od spadków i darowizn os. fizyczne</t>
  </si>
  <si>
    <t>- wpływy z opłaty targowej os. fizyczne</t>
  </si>
  <si>
    <t>- wpływy z opłaty skarbowej</t>
  </si>
  <si>
    <t>- wpływy z opłaty eksploatacyjnej</t>
  </si>
  <si>
    <t>- odsetki z rachunków bankowych</t>
  </si>
  <si>
    <t>- wpływy z podatku z karty podatkowej</t>
  </si>
  <si>
    <t>- wpływy z podatku od nieruchomości os. prawne</t>
  </si>
  <si>
    <t>- wpływy z podatku od nieruchomości os. fizyczne</t>
  </si>
  <si>
    <t>DOCH. OD OS. PRAWN., OD OSÓB. FIZ. I OD INNYCH JEDN. NIE POSIAD. OSOB. PR. ORAZ WYD. ZWIĄZANE Z ICH POBOREM</t>
  </si>
  <si>
    <t>GOSP. KOMUN. I OCHRONA ŚRODOWISKA</t>
  </si>
  <si>
    <t>- wpływy za wieczyste użytkowanie gruntów</t>
  </si>
  <si>
    <t>- dochody z najmu i dzierżawy skł. majątkowych</t>
  </si>
  <si>
    <t>- wpływy z różnych dochodów</t>
  </si>
  <si>
    <t>- wpływy z różnych dochodów i rozliczenia z lat ubiegł.</t>
  </si>
  <si>
    <t>URZĘDY NACZELNYCH ORGANÓW WŁADZY PAŃSTWOWEJ</t>
  </si>
  <si>
    <t>- dotacje cel.otrzym.z budż.państwa na realiz. zad. bież.z zakresu admin.rząd.oraz innych zad.zlec.gminie ustawami</t>
  </si>
  <si>
    <t>majątkowych</t>
  </si>
  <si>
    <t>- środki z opłaty za zezwolenie na sprzedaż alkoholu</t>
  </si>
  <si>
    <t>- wpływy z opłaty produktowej</t>
  </si>
  <si>
    <t>DZIAŁ</t>
  </si>
  <si>
    <t>PLAN DOCHODÓW</t>
  </si>
  <si>
    <t>OGÓŁEM</t>
  </si>
  <si>
    <t>Dotacje</t>
  </si>
  <si>
    <t>Środki z</t>
  </si>
  <si>
    <t>Inne</t>
  </si>
  <si>
    <t>tytułu art. 5</t>
  </si>
  <si>
    <t>ust. 1 pkt 2 i 3</t>
  </si>
  <si>
    <t>w  tym:</t>
  </si>
  <si>
    <t>- wpływy z podatku leśnego os. prawne</t>
  </si>
  <si>
    <t>- wpływy z podatku leśnego os. fizyczne</t>
  </si>
  <si>
    <t>- wpływy z udziału w podatku dochod. os. fiz. (PIT)</t>
  </si>
  <si>
    <t>- wpływy z udziału w podatku dochod. os. prawn. (CIT)</t>
  </si>
  <si>
    <t>- dotacje cel. przekaz. z budż.państwa na realiz. zad. bież. z zakresu admin.rząd.oraz innych zad.zlec.gminom (zwiazkom gmin) ustawami</t>
  </si>
  <si>
    <t>- dotacje cel.otrzym.z budż. państwa na realiz. zad. bież. z zakresu admin. rząd. oraz innych zad. zlec. gminie (związkom gmin) ustawami</t>
  </si>
  <si>
    <t>- dotacje celowe otrzymane z budżetu państwa na realizację własnych zadań bieżących gmin (związków gmin)</t>
  </si>
  <si>
    <t>- środki pomocowe UE</t>
  </si>
  <si>
    <t>- dotacje celowe otrzymane z budżetu państwa na realizację inwestycji własnych gmin (związków gmin)</t>
  </si>
  <si>
    <t>- wpływy z egzekucji zadłużeń alimentacyjnych</t>
  </si>
  <si>
    <t>- część oświatowa subwencji ogólnej</t>
  </si>
  <si>
    <t>- część wyrównawcza subwencji ogólnej(kwota          uzupełniająca)</t>
  </si>
  <si>
    <t>754</t>
  </si>
  <si>
    <t>BEZPIECZEŃSTWO PUBLICZNE I OCHRONA PRZECIWPOŻAROWA</t>
  </si>
  <si>
    <t>- dochody ze sprzed. nieruchomości</t>
  </si>
  <si>
    <t>- wpływy z usług</t>
  </si>
  <si>
    <t>- dotacje celowe otrzymane z gminy na zadania bieżące realizow na podst porozumień między jst</t>
  </si>
  <si>
    <t>N A Z W A DZIAŁU</t>
  </si>
  <si>
    <t>źródło dochodów</t>
  </si>
  <si>
    <t>- wpływy z odsetek od zaległ. pod. od os. fiz.</t>
  </si>
  <si>
    <t>Tabela nr 1a</t>
  </si>
  <si>
    <t>- wpływy z opłat za udost inform meldunk</t>
  </si>
  <si>
    <t>- wpływy z odsetek regulow po terminie (os prawne)</t>
  </si>
  <si>
    <t>- wpływy z opłat za korzystanie ze środowiska</t>
  </si>
  <si>
    <t>str. 1</t>
  </si>
  <si>
    <t>str. 2</t>
  </si>
  <si>
    <t>str. 3</t>
  </si>
  <si>
    <t>- wpływy z darowizn</t>
  </si>
  <si>
    <t>- wpływy z innych opłat na podst ustaw</t>
  </si>
  <si>
    <t>w tym:</t>
  </si>
  <si>
    <t>to  dotacje</t>
  </si>
  <si>
    <t>- wpływy ze zwrotów świadczeń</t>
  </si>
  <si>
    <t>854</t>
  </si>
  <si>
    <t>EDUKACYJNA OPIEKJA WYCHOWAWCZA</t>
  </si>
  <si>
    <t>- dotacje z samorz wojew na inwest (porozumienie)</t>
  </si>
  <si>
    <t>- dotacje celowe otrzymane z powiatu na zadania bieżące realizow na podst porozumień między jst</t>
  </si>
  <si>
    <t>do Uchwały Nr     /     / 2013</t>
  </si>
  <si>
    <t>z  dnia   .12.2013r. w spr. budżetu gminy na 2014r</t>
  </si>
  <si>
    <t>PLAN  DOCHODÓW  BUDŻETU  GMINY SOŚNICOWICE NA  2014 ROK  WEDŁUG  DZIAŁÓW  I  ŹRÓDEŁ DOCHODÓW</t>
  </si>
  <si>
    <t>- dotacje cel.otrzym. z powiatu na zadania inwest</t>
  </si>
  <si>
    <t>- dotacje cel.otrzym. z budżetu państwa na zad inwest</t>
  </si>
  <si>
    <t>- dotacje celowez funduszy celowych na …. Inwest</t>
  </si>
  <si>
    <t>752</t>
  </si>
  <si>
    <t>OBRONA NARODOWA</t>
  </si>
  <si>
    <t>- dotacje celowe z powiatu na zadania bieżące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</si>
</sst>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2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1"/>
      <name val="Arial CE"/>
      <family val="0"/>
    </font>
    <font>
      <b/>
      <sz val="7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0"/>
    </font>
    <font>
      <sz val="11"/>
      <name val="Arial CE"/>
      <family val="0"/>
    </font>
    <font>
      <sz val="10"/>
      <color indexed="43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 CE"/>
      <family val="2"/>
    </font>
    <font>
      <b/>
      <sz val="8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 CE"/>
      <family val="2"/>
    </font>
    <font>
      <b/>
      <sz val="8"/>
      <color rgb="FFFF000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double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 style="double"/>
    </border>
    <border>
      <left style="thin"/>
      <right style="thick"/>
      <top style="double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ck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ck"/>
    </border>
    <border>
      <left style="thick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0" fillId="0" borderId="0" xfId="0" applyAlignment="1">
      <alignment vertical="center"/>
    </xf>
    <xf numFmtId="1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1" fontId="0" fillId="0" borderId="0" xfId="0" applyNumberFormat="1" applyBorder="1" applyAlignment="1">
      <alignment/>
    </xf>
    <xf numFmtId="0" fontId="3" fillId="0" borderId="0" xfId="0" applyFont="1" applyAlignment="1">
      <alignment/>
    </xf>
    <xf numFmtId="3" fontId="8" fillId="0" borderId="10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 vertical="center"/>
    </xf>
    <xf numFmtId="49" fontId="8" fillId="0" borderId="12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/>
    </xf>
    <xf numFmtId="49" fontId="8" fillId="0" borderId="14" xfId="0" applyNumberFormat="1" applyFont="1" applyBorder="1" applyAlignment="1">
      <alignment vertical="center"/>
    </xf>
    <xf numFmtId="49" fontId="4" fillId="0" borderId="13" xfId="0" applyNumberFormat="1" applyFont="1" applyFill="1" applyBorder="1" applyAlignment="1">
      <alignment/>
    </xf>
    <xf numFmtId="49" fontId="8" fillId="0" borderId="15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3" fontId="0" fillId="0" borderId="0" xfId="0" applyNumberFormat="1" applyAlignment="1">
      <alignment horizontal="right" vertical="center"/>
    </xf>
    <xf numFmtId="4" fontId="6" fillId="0" borderId="13" xfId="0" applyNumberFormat="1" applyFont="1" applyBorder="1" applyAlignment="1">
      <alignment horizontal="right" vertical="center"/>
    </xf>
    <xf numFmtId="49" fontId="4" fillId="0" borderId="13" xfId="0" applyNumberFormat="1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/>
    </xf>
    <xf numFmtId="49" fontId="4" fillId="0" borderId="13" xfId="0" applyNumberFormat="1" applyFont="1" applyBorder="1" applyAlignment="1">
      <alignment wrapText="1"/>
    </xf>
    <xf numFmtId="49" fontId="4" fillId="0" borderId="14" xfId="0" applyNumberFormat="1" applyFont="1" applyFill="1" applyBorder="1" applyAlignment="1">
      <alignment vertical="center" wrapText="1"/>
    </xf>
    <xf numFmtId="4" fontId="4" fillId="0" borderId="13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6" fillId="0" borderId="18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4" fontId="6" fillId="0" borderId="15" xfId="0" applyNumberFormat="1" applyFont="1" applyBorder="1" applyAlignment="1">
      <alignment horizontal="right" vertical="top"/>
    </xf>
    <xf numFmtId="4" fontId="6" fillId="0" borderId="19" xfId="0" applyNumberFormat="1" applyFont="1" applyBorder="1" applyAlignment="1">
      <alignment horizontal="right" vertical="top"/>
    </xf>
    <xf numFmtId="49" fontId="4" fillId="0" borderId="14" xfId="0" applyNumberFormat="1" applyFont="1" applyBorder="1" applyAlignment="1">
      <alignment vertical="top"/>
    </xf>
    <xf numFmtId="3" fontId="0" fillId="0" borderId="0" xfId="0" applyNumberFormat="1" applyAlignment="1">
      <alignment horizontal="right" vertical="top"/>
    </xf>
    <xf numFmtId="0" fontId="1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" fontId="11" fillId="33" borderId="20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3" fontId="0" fillId="0" borderId="0" xfId="0" applyNumberFormat="1" applyBorder="1" applyAlignment="1">
      <alignment horizontal="right"/>
    </xf>
    <xf numFmtId="49" fontId="4" fillId="0" borderId="14" xfId="0" applyNumberFormat="1" applyFont="1" applyBorder="1" applyAlignment="1">
      <alignment wrapText="1"/>
    </xf>
    <xf numFmtId="4" fontId="7" fillId="0" borderId="14" xfId="0" applyNumberFormat="1" applyFont="1" applyBorder="1" applyAlignment="1">
      <alignment horizontal="right" vertical="center"/>
    </xf>
    <xf numFmtId="4" fontId="12" fillId="0" borderId="0" xfId="0" applyNumberFormat="1" applyFont="1" applyAlignment="1">
      <alignment horizontal="left"/>
    </xf>
    <xf numFmtId="49" fontId="8" fillId="0" borderId="15" xfId="0" applyNumberFormat="1" applyFont="1" applyBorder="1" applyAlignment="1">
      <alignment vertical="center"/>
    </xf>
    <xf numFmtId="49" fontId="8" fillId="0" borderId="19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top"/>
    </xf>
    <xf numFmtId="49" fontId="4" fillId="0" borderId="18" xfId="0" applyNumberFormat="1" applyFont="1" applyBorder="1" applyAlignment="1">
      <alignment wrapText="1"/>
    </xf>
    <xf numFmtId="49" fontId="4" fillId="0" borderId="18" xfId="0" applyNumberFormat="1" applyFont="1" applyBorder="1" applyAlignment="1">
      <alignment vertical="top"/>
    </xf>
    <xf numFmtId="49" fontId="4" fillId="0" borderId="16" xfId="0" applyNumberFormat="1" applyFont="1" applyBorder="1" applyAlignment="1">
      <alignment/>
    </xf>
    <xf numFmtId="49" fontId="4" fillId="0" borderId="21" xfId="0" applyNumberFormat="1" applyFont="1" applyBorder="1" applyAlignment="1">
      <alignment/>
    </xf>
    <xf numFmtId="4" fontId="3" fillId="0" borderId="21" xfId="0" applyNumberFormat="1" applyFont="1" applyBorder="1" applyAlignment="1">
      <alignment horizontal="right"/>
    </xf>
    <xf numFmtId="49" fontId="4" fillId="0" borderId="22" xfId="0" applyNumberFormat="1" applyFont="1" applyBorder="1" applyAlignment="1">
      <alignment/>
    </xf>
    <xf numFmtId="4" fontId="3" fillId="0" borderId="22" xfId="0" applyNumberFormat="1" applyFont="1" applyBorder="1" applyAlignment="1">
      <alignment horizontal="right"/>
    </xf>
    <xf numFmtId="49" fontId="4" fillId="0" borderId="21" xfId="0" applyNumberFormat="1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vertical="center"/>
    </xf>
    <xf numFmtId="49" fontId="4" fillId="0" borderId="18" xfId="0" applyNumberFormat="1" applyFont="1" applyBorder="1" applyAlignment="1">
      <alignment/>
    </xf>
    <xf numFmtId="49" fontId="4" fillId="0" borderId="21" xfId="0" applyNumberFormat="1" applyFont="1" applyBorder="1" applyAlignment="1">
      <alignment vertical="top" wrapText="1"/>
    </xf>
    <xf numFmtId="49" fontId="4" fillId="0" borderId="21" xfId="0" applyNumberFormat="1" applyFont="1" applyBorder="1" applyAlignment="1">
      <alignment vertical="center"/>
    </xf>
    <xf numFmtId="49" fontId="4" fillId="0" borderId="18" xfId="0" applyNumberFormat="1" applyFont="1" applyFill="1" applyBorder="1" applyAlignment="1">
      <alignment vertical="center" wrapText="1"/>
    </xf>
    <xf numFmtId="4" fontId="8" fillId="34" borderId="13" xfId="0" applyNumberFormat="1" applyFont="1" applyFill="1" applyBorder="1" applyAlignment="1">
      <alignment horizontal="center"/>
    </xf>
    <xf numFmtId="4" fontId="8" fillId="34" borderId="21" xfId="0" applyNumberFormat="1" applyFont="1" applyFill="1" applyBorder="1" applyAlignment="1">
      <alignment horizontal="center"/>
    </xf>
    <xf numFmtId="4" fontId="8" fillId="34" borderId="18" xfId="0" applyNumberFormat="1" applyFont="1" applyFill="1" applyBorder="1" applyAlignment="1">
      <alignment horizontal="center"/>
    </xf>
    <xf numFmtId="4" fontId="8" fillId="34" borderId="14" xfId="0" applyNumberFormat="1" applyFont="1" applyFill="1" applyBorder="1" applyAlignment="1">
      <alignment horizontal="center"/>
    </xf>
    <xf numFmtId="4" fontId="8" fillId="34" borderId="16" xfId="0" applyNumberFormat="1" applyFont="1" applyFill="1" applyBorder="1" applyAlignment="1">
      <alignment horizontal="center"/>
    </xf>
    <xf numFmtId="4" fontId="8" fillId="35" borderId="18" xfId="0" applyNumberFormat="1" applyFont="1" applyFill="1" applyBorder="1" applyAlignment="1">
      <alignment horizontal="center"/>
    </xf>
    <xf numFmtId="4" fontId="8" fillId="35" borderId="21" xfId="0" applyNumberFormat="1" applyFont="1" applyFill="1" applyBorder="1" applyAlignment="1">
      <alignment horizontal="center"/>
    </xf>
    <xf numFmtId="4" fontId="8" fillId="35" borderId="16" xfId="0" applyNumberFormat="1" applyFont="1" applyFill="1" applyBorder="1" applyAlignment="1">
      <alignment horizontal="center"/>
    </xf>
    <xf numFmtId="1" fontId="11" fillId="35" borderId="22" xfId="0" applyNumberFormat="1" applyFont="1" applyFill="1" applyBorder="1" applyAlignment="1">
      <alignment horizontal="center"/>
    </xf>
    <xf numFmtId="1" fontId="11" fillId="34" borderId="20" xfId="0" applyNumberFormat="1" applyFont="1" applyFill="1" applyBorder="1" applyAlignment="1">
      <alignment horizontal="center"/>
    </xf>
    <xf numFmtId="3" fontId="2" fillId="0" borderId="11" xfId="0" applyNumberFormat="1" applyFont="1" applyBorder="1" applyAlignment="1">
      <alignment horizontal="right" vertical="center"/>
    </xf>
    <xf numFmtId="49" fontId="1" fillId="36" borderId="13" xfId="0" applyNumberFormat="1" applyFont="1" applyFill="1" applyBorder="1" applyAlignment="1">
      <alignment horizontal="center"/>
    </xf>
    <xf numFmtId="49" fontId="8" fillId="36" borderId="13" xfId="0" applyNumberFormat="1" applyFont="1" applyFill="1" applyBorder="1" applyAlignment="1">
      <alignment horizontal="center"/>
    </xf>
    <xf numFmtId="49" fontId="1" fillId="36" borderId="14" xfId="0" applyNumberFormat="1" applyFont="1" applyFill="1" applyBorder="1" applyAlignment="1">
      <alignment horizontal="center"/>
    </xf>
    <xf numFmtId="49" fontId="11" fillId="36" borderId="22" xfId="0" applyNumberFormat="1" applyFont="1" applyFill="1" applyBorder="1" applyAlignment="1">
      <alignment horizontal="center"/>
    </xf>
    <xf numFmtId="4" fontId="8" fillId="34" borderId="23" xfId="0" applyNumberFormat="1" applyFont="1" applyFill="1" applyBorder="1" applyAlignment="1">
      <alignment horizontal="center"/>
    </xf>
    <xf numFmtId="4" fontId="4" fillId="0" borderId="23" xfId="0" applyNumberFormat="1" applyFont="1" applyBorder="1" applyAlignment="1">
      <alignment horizontal="right" vertical="top"/>
    </xf>
    <xf numFmtId="4" fontId="4" fillId="0" borderId="20" xfId="0" applyNumberFormat="1" applyFont="1" applyBorder="1" applyAlignment="1">
      <alignment horizontal="right"/>
    </xf>
    <xf numFmtId="4" fontId="8" fillId="35" borderId="24" xfId="0" applyNumberFormat="1" applyFont="1" applyFill="1" applyBorder="1" applyAlignment="1">
      <alignment horizontal="center"/>
    </xf>
    <xf numFmtId="4" fontId="8" fillId="35" borderId="25" xfId="0" applyNumberFormat="1" applyFont="1" applyFill="1" applyBorder="1" applyAlignment="1">
      <alignment horizontal="center"/>
    </xf>
    <xf numFmtId="1" fontId="11" fillId="35" borderId="26" xfId="0" applyNumberFormat="1" applyFont="1" applyFill="1" applyBorder="1" applyAlignment="1">
      <alignment horizontal="center"/>
    </xf>
    <xf numFmtId="4" fontId="2" fillId="0" borderId="27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 vertical="center"/>
    </xf>
    <xf numFmtId="4" fontId="6" fillId="0" borderId="29" xfId="0" applyNumberFormat="1" applyFont="1" applyBorder="1" applyAlignment="1">
      <alignment horizontal="right" vertical="center"/>
    </xf>
    <xf numFmtId="4" fontId="2" fillId="0" borderId="30" xfId="0" applyNumberFormat="1" applyFont="1" applyBorder="1" applyAlignment="1">
      <alignment horizontal="right" vertical="center"/>
    </xf>
    <xf numFmtId="4" fontId="6" fillId="0" borderId="27" xfId="0" applyNumberFormat="1" applyFont="1" applyBorder="1" applyAlignment="1">
      <alignment horizontal="right"/>
    </xf>
    <xf numFmtId="4" fontId="6" fillId="0" borderId="30" xfId="0" applyNumberFormat="1" applyFont="1" applyBorder="1" applyAlignment="1">
      <alignment horizontal="right" vertical="top"/>
    </xf>
    <xf numFmtId="4" fontId="3" fillId="0" borderId="31" xfId="0" applyNumberFormat="1" applyFont="1" applyBorder="1" applyAlignment="1">
      <alignment horizontal="right"/>
    </xf>
    <xf numFmtId="4" fontId="3" fillId="0" borderId="26" xfId="0" applyNumberFormat="1" applyFont="1" applyBorder="1" applyAlignment="1">
      <alignment horizontal="right"/>
    </xf>
    <xf numFmtId="4" fontId="8" fillId="34" borderId="29" xfId="0" applyNumberFormat="1" applyFont="1" applyFill="1" applyBorder="1" applyAlignment="1">
      <alignment horizontal="center"/>
    </xf>
    <xf numFmtId="4" fontId="8" fillId="34" borderId="27" xfId="0" applyNumberFormat="1" applyFont="1" applyFill="1" applyBorder="1" applyAlignment="1">
      <alignment horizontal="center"/>
    </xf>
    <xf numFmtId="1" fontId="11" fillId="34" borderId="26" xfId="0" applyNumberFormat="1" applyFont="1" applyFill="1" applyBorder="1" applyAlignment="1">
      <alignment horizontal="center"/>
    </xf>
    <xf numFmtId="4" fontId="2" fillId="0" borderId="32" xfId="0" applyNumberFormat="1" applyFont="1" applyBorder="1" applyAlignment="1">
      <alignment horizontal="right" vertical="center"/>
    </xf>
    <xf numFmtId="4" fontId="8" fillId="34" borderId="33" xfId="0" applyNumberFormat="1" applyFont="1" applyFill="1" applyBorder="1" applyAlignment="1">
      <alignment horizontal="center" vertical="center"/>
    </xf>
    <xf numFmtId="4" fontId="8" fillId="34" borderId="34" xfId="0" applyNumberFormat="1" applyFont="1" applyFill="1" applyBorder="1" applyAlignment="1">
      <alignment horizontal="center" vertical="center"/>
    </xf>
    <xf numFmtId="4" fontId="8" fillId="35" borderId="3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4" fontId="8" fillId="35" borderId="35" xfId="0" applyNumberFormat="1" applyFont="1" applyFill="1" applyBorder="1" applyAlignment="1">
      <alignment horizontal="center" vertical="center"/>
    </xf>
    <xf numFmtId="4" fontId="8" fillId="35" borderId="36" xfId="0" applyNumberFormat="1" applyFont="1" applyFill="1" applyBorder="1" applyAlignment="1">
      <alignment horizontal="center"/>
    </xf>
    <xf numFmtId="4" fontId="8" fillId="35" borderId="37" xfId="0" applyNumberFormat="1" applyFont="1" applyFill="1" applyBorder="1" applyAlignment="1">
      <alignment horizontal="center"/>
    </xf>
    <xf numFmtId="4" fontId="8" fillId="35" borderId="38" xfId="0" applyNumberFormat="1" applyFont="1" applyFill="1" applyBorder="1" applyAlignment="1">
      <alignment horizontal="center"/>
    </xf>
    <xf numFmtId="1" fontId="11" fillId="35" borderId="39" xfId="0" applyNumberFormat="1" applyFont="1" applyFill="1" applyBorder="1" applyAlignment="1">
      <alignment horizontal="center"/>
    </xf>
    <xf numFmtId="4" fontId="2" fillId="0" borderId="40" xfId="0" applyNumberFormat="1" applyFont="1" applyBorder="1" applyAlignment="1">
      <alignment horizontal="right" vertical="center"/>
    </xf>
    <xf numFmtId="4" fontId="2" fillId="0" borderId="38" xfId="0" applyNumberFormat="1" applyFont="1" applyBorder="1" applyAlignment="1">
      <alignment horizontal="right" vertical="center"/>
    </xf>
    <xf numFmtId="4" fontId="7" fillId="0" borderId="38" xfId="0" applyNumberFormat="1" applyFont="1" applyBorder="1" applyAlignment="1">
      <alignment horizontal="right" vertical="center"/>
    </xf>
    <xf numFmtId="4" fontId="2" fillId="0" borderId="41" xfId="0" applyNumberFormat="1" applyFont="1" applyBorder="1" applyAlignment="1">
      <alignment horizontal="right" vertical="center"/>
    </xf>
    <xf numFmtId="4" fontId="6" fillId="0" borderId="37" xfId="0" applyNumberFormat="1" applyFont="1" applyBorder="1" applyAlignment="1">
      <alignment horizontal="right" vertical="center"/>
    </xf>
    <xf numFmtId="4" fontId="6" fillId="0" borderId="38" xfId="0" applyNumberFormat="1" applyFont="1" applyBorder="1" applyAlignment="1">
      <alignment horizontal="right"/>
    </xf>
    <xf numFmtId="4" fontId="6" fillId="0" borderId="41" xfId="0" applyNumberFormat="1" applyFont="1" applyBorder="1" applyAlignment="1">
      <alignment horizontal="right" vertical="top"/>
    </xf>
    <xf numFmtId="4" fontId="3" fillId="0" borderId="36" xfId="0" applyNumberFormat="1" applyFont="1" applyBorder="1" applyAlignment="1">
      <alignment horizontal="right"/>
    </xf>
    <xf numFmtId="4" fontId="3" fillId="0" borderId="39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8" fillId="36" borderId="42" xfId="0" applyFont="1" applyFill="1" applyBorder="1" applyAlignment="1">
      <alignment vertical="center"/>
    </xf>
    <xf numFmtId="49" fontId="8" fillId="36" borderId="43" xfId="0" applyNumberFormat="1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4" fontId="8" fillId="37" borderId="34" xfId="0" applyNumberFormat="1" applyFont="1" applyFill="1" applyBorder="1" applyAlignment="1">
      <alignment horizontal="right" vertical="center"/>
    </xf>
    <xf numFmtId="4" fontId="8" fillId="37" borderId="34" xfId="0" applyNumberFormat="1" applyFont="1" applyFill="1" applyBorder="1" applyAlignment="1">
      <alignment horizontal="center" vertical="center"/>
    </xf>
    <xf numFmtId="4" fontId="8" fillId="37" borderId="35" xfId="0" applyNumberFormat="1" applyFont="1" applyFill="1" applyBorder="1" applyAlignment="1">
      <alignment horizontal="right" vertical="center"/>
    </xf>
    <xf numFmtId="3" fontId="0" fillId="0" borderId="23" xfId="0" applyNumberFormat="1" applyBorder="1" applyAlignment="1">
      <alignment horizontal="right" vertical="top"/>
    </xf>
    <xf numFmtId="3" fontId="0" fillId="0" borderId="14" xfId="0" applyNumberFormat="1" applyBorder="1" applyAlignment="1">
      <alignment horizontal="right" vertical="top"/>
    </xf>
    <xf numFmtId="3" fontId="8" fillId="0" borderId="15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/>
    </xf>
    <xf numFmtId="3" fontId="0" fillId="0" borderId="13" xfId="0" applyNumberFormat="1" applyBorder="1" applyAlignment="1">
      <alignment horizontal="right" vertical="top"/>
    </xf>
    <xf numFmtId="3" fontId="0" fillId="0" borderId="14" xfId="0" applyNumberFormat="1" applyBorder="1" applyAlignment="1">
      <alignment horizontal="right"/>
    </xf>
    <xf numFmtId="3" fontId="0" fillId="0" borderId="23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4" fontId="8" fillId="37" borderId="33" xfId="0" applyNumberFormat="1" applyFont="1" applyFill="1" applyBorder="1" applyAlignment="1">
      <alignment horizontal="right" vertical="center"/>
    </xf>
    <xf numFmtId="4" fontId="8" fillId="37" borderId="29" xfId="0" applyNumberFormat="1" applyFont="1" applyFill="1" applyBorder="1" applyAlignment="1">
      <alignment horizontal="center"/>
    </xf>
    <xf numFmtId="4" fontId="8" fillId="37" borderId="27" xfId="0" applyNumberFormat="1" applyFont="1" applyFill="1" applyBorder="1" applyAlignment="1">
      <alignment horizontal="center"/>
    </xf>
    <xf numFmtId="1" fontId="11" fillId="37" borderId="44" xfId="0" applyNumberFormat="1" applyFont="1" applyFill="1" applyBorder="1" applyAlignment="1">
      <alignment horizontal="center"/>
    </xf>
    <xf numFmtId="4" fontId="4" fillId="0" borderId="29" xfId="0" applyNumberFormat="1" applyFont="1" applyBorder="1" applyAlignment="1">
      <alignment horizontal="right" vertical="center"/>
    </xf>
    <xf numFmtId="4" fontId="4" fillId="0" borderId="27" xfId="0" applyNumberFormat="1" applyFont="1" applyBorder="1" applyAlignment="1">
      <alignment horizontal="right" vertical="center"/>
    </xf>
    <xf numFmtId="4" fontId="4" fillId="0" borderId="44" xfId="0" applyNumberFormat="1" applyFont="1" applyBorder="1" applyAlignment="1">
      <alignment horizontal="right"/>
    </xf>
    <xf numFmtId="0" fontId="1" fillId="36" borderId="24" xfId="0" applyFont="1" applyFill="1" applyBorder="1" applyAlignment="1">
      <alignment horizontal="center"/>
    </xf>
    <xf numFmtId="0" fontId="8" fillId="36" borderId="24" xfId="0" applyFont="1" applyFill="1" applyBorder="1" applyAlignment="1">
      <alignment horizontal="center"/>
    </xf>
    <xf numFmtId="0" fontId="1" fillId="36" borderId="25" xfId="0" applyFont="1" applyFill="1" applyBorder="1" applyAlignment="1">
      <alignment horizontal="center"/>
    </xf>
    <xf numFmtId="1" fontId="11" fillId="36" borderId="26" xfId="0" applyNumberFormat="1" applyFont="1" applyFill="1" applyBorder="1" applyAlignment="1">
      <alignment horizontal="center"/>
    </xf>
    <xf numFmtId="49" fontId="8" fillId="0" borderId="45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/>
    </xf>
    <xf numFmtId="49" fontId="2" fillId="0" borderId="31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top"/>
    </xf>
    <xf numFmtId="0" fontId="4" fillId="0" borderId="25" xfId="0" applyFont="1" applyBorder="1" applyAlignment="1">
      <alignment/>
    </xf>
    <xf numFmtId="0" fontId="2" fillId="0" borderId="31" xfId="0" applyFont="1" applyBorder="1" applyAlignment="1">
      <alignment horizontal="center" vertical="center"/>
    </xf>
    <xf numFmtId="0" fontId="4" fillId="0" borderId="26" xfId="0" applyFont="1" applyBorder="1" applyAlignment="1">
      <alignment/>
    </xf>
    <xf numFmtId="3" fontId="5" fillId="33" borderId="46" xfId="0" applyNumberFormat="1" applyFont="1" applyFill="1" applyBorder="1" applyAlignment="1">
      <alignment horizontal="right" vertical="center"/>
    </xf>
    <xf numFmtId="4" fontId="5" fillId="37" borderId="47" xfId="0" applyNumberFormat="1" applyFont="1" applyFill="1" applyBorder="1" applyAlignment="1">
      <alignment horizontal="right" vertical="center"/>
    </xf>
    <xf numFmtId="3" fontId="0" fillId="0" borderId="48" xfId="0" applyNumberFormat="1" applyBorder="1" applyAlignment="1">
      <alignment horizontal="right"/>
    </xf>
    <xf numFmtId="4" fontId="13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4" fontId="4" fillId="0" borderId="34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3" fontId="0" fillId="0" borderId="49" xfId="0" applyNumberFormat="1" applyBorder="1" applyAlignment="1">
      <alignment horizontal="right"/>
    </xf>
    <xf numFmtId="4" fontId="6" fillId="0" borderId="49" xfId="0" applyNumberFormat="1" applyFont="1" applyBorder="1" applyAlignment="1">
      <alignment horizontal="right"/>
    </xf>
    <xf numFmtId="4" fontId="4" fillId="0" borderId="49" xfId="0" applyNumberFormat="1" applyFont="1" applyBorder="1" applyAlignment="1">
      <alignment horizontal="right"/>
    </xf>
    <xf numFmtId="4" fontId="6" fillId="0" borderId="48" xfId="0" applyNumberFormat="1" applyFont="1" applyBorder="1" applyAlignment="1">
      <alignment horizontal="right"/>
    </xf>
    <xf numFmtId="4" fontId="4" fillId="0" borderId="48" xfId="0" applyNumberFormat="1" applyFont="1" applyBorder="1" applyAlignment="1">
      <alignment horizontal="right"/>
    </xf>
    <xf numFmtId="4" fontId="4" fillId="0" borderId="48" xfId="0" applyNumberFormat="1" applyFont="1" applyBorder="1" applyAlignment="1">
      <alignment horizontal="right" vertical="center"/>
    </xf>
    <xf numFmtId="4" fontId="4" fillId="0" borderId="49" xfId="0" applyNumberFormat="1" applyFont="1" applyBorder="1" applyAlignment="1">
      <alignment horizontal="right" vertical="center"/>
    </xf>
    <xf numFmtId="49" fontId="4" fillId="0" borderId="48" xfId="0" applyNumberFormat="1" applyFont="1" applyBorder="1" applyAlignment="1">
      <alignment horizontal="center"/>
    </xf>
    <xf numFmtId="49" fontId="4" fillId="0" borderId="48" xfId="0" applyNumberFormat="1" applyFont="1" applyBorder="1" applyAlignment="1">
      <alignment wrapText="1"/>
    </xf>
    <xf numFmtId="49" fontId="4" fillId="0" borderId="49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wrapText="1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4" fontId="50" fillId="0" borderId="23" xfId="0" applyNumberFormat="1" applyFont="1" applyBorder="1" applyAlignment="1">
      <alignment horizontal="right"/>
    </xf>
    <xf numFmtId="4" fontId="51" fillId="0" borderId="31" xfId="0" applyNumberFormat="1" applyFont="1" applyBorder="1" applyAlignment="1">
      <alignment horizontal="right"/>
    </xf>
    <xf numFmtId="4" fontId="51" fillId="0" borderId="21" xfId="0" applyNumberFormat="1" applyFont="1" applyBorder="1" applyAlignment="1">
      <alignment horizontal="right"/>
    </xf>
    <xf numFmtId="4" fontId="4" fillId="0" borderId="29" xfId="0" applyNumberFormat="1" applyFont="1" applyBorder="1" applyAlignment="1">
      <alignment horizontal="right" vertical="center"/>
    </xf>
    <xf numFmtId="4" fontId="4" fillId="0" borderId="18" xfId="0" applyNumberFormat="1" applyFont="1" applyBorder="1" applyAlignment="1">
      <alignment horizontal="right" vertical="center"/>
    </xf>
    <xf numFmtId="4" fontId="8" fillId="37" borderId="34" xfId="0" applyNumberFormat="1" applyFont="1" applyFill="1" applyBorder="1" applyAlignment="1">
      <alignment horizontal="right" vertical="center"/>
    </xf>
    <xf numFmtId="4" fontId="8" fillId="37" borderId="35" xfId="0" applyNumberFormat="1" applyFont="1" applyFill="1" applyBorder="1" applyAlignment="1">
      <alignment horizontal="right" vertical="center"/>
    </xf>
    <xf numFmtId="4" fontId="8" fillId="35" borderId="34" xfId="0" applyNumberFormat="1" applyFont="1" applyFill="1" applyBorder="1" applyAlignment="1">
      <alignment horizontal="center" vertical="center"/>
    </xf>
    <xf numFmtId="4" fontId="8" fillId="35" borderId="35" xfId="0" applyNumberFormat="1" applyFont="1" applyFill="1" applyBorder="1" applyAlignment="1">
      <alignment horizontal="center" vertical="center"/>
    </xf>
    <xf numFmtId="4" fontId="8" fillId="35" borderId="24" xfId="0" applyNumberFormat="1" applyFont="1" applyFill="1" applyBorder="1" applyAlignment="1">
      <alignment horizontal="center"/>
    </xf>
    <xf numFmtId="4" fontId="8" fillId="35" borderId="21" xfId="0" applyNumberFormat="1" applyFont="1" applyFill="1" applyBorder="1" applyAlignment="1">
      <alignment horizontal="center"/>
    </xf>
    <xf numFmtId="4" fontId="8" fillId="35" borderId="36" xfId="0" applyNumberFormat="1" applyFont="1" applyFill="1" applyBorder="1" applyAlignment="1">
      <alignment horizontal="center"/>
    </xf>
    <xf numFmtId="4" fontId="8" fillId="35" borderId="18" xfId="0" applyNumberFormat="1" applyFont="1" applyFill="1" applyBorder="1" applyAlignment="1">
      <alignment horizontal="center"/>
    </xf>
    <xf numFmtId="4" fontId="8" fillId="35" borderId="37" xfId="0" applyNumberFormat="1" applyFont="1" applyFill="1" applyBorder="1" applyAlignment="1">
      <alignment horizontal="center"/>
    </xf>
    <xf numFmtId="4" fontId="8" fillId="35" borderId="25" xfId="0" applyNumberFormat="1" applyFont="1" applyFill="1" applyBorder="1" applyAlignment="1">
      <alignment horizontal="center"/>
    </xf>
    <xf numFmtId="4" fontId="8" fillId="35" borderId="16" xfId="0" applyNumberFormat="1" applyFont="1" applyFill="1" applyBorder="1" applyAlignment="1">
      <alignment horizontal="center"/>
    </xf>
    <xf numFmtId="4" fontId="8" fillId="35" borderId="38" xfId="0" applyNumberFormat="1" applyFont="1" applyFill="1" applyBorder="1" applyAlignment="1">
      <alignment horizontal="center"/>
    </xf>
    <xf numFmtId="1" fontId="11" fillId="35" borderId="26" xfId="0" applyNumberFormat="1" applyFont="1" applyFill="1" applyBorder="1" applyAlignment="1">
      <alignment horizontal="center"/>
    </xf>
    <xf numFmtId="1" fontId="11" fillId="35" borderId="22" xfId="0" applyNumberFormat="1" applyFont="1" applyFill="1" applyBorder="1" applyAlignment="1">
      <alignment horizontal="center"/>
    </xf>
    <xf numFmtId="1" fontId="11" fillId="35" borderId="39" xfId="0" applyNumberFormat="1" applyFont="1" applyFill="1" applyBorder="1" applyAlignment="1">
      <alignment horizontal="center"/>
    </xf>
    <xf numFmtId="4" fontId="4" fillId="0" borderId="13" xfId="0" applyNumberFormat="1" applyFont="1" applyBorder="1" applyAlignment="1">
      <alignment horizontal="right" vertical="center"/>
    </xf>
    <xf numFmtId="4" fontId="5" fillId="35" borderId="47" xfId="0" applyNumberFormat="1" applyFont="1" applyFill="1" applyBorder="1" applyAlignment="1">
      <alignment horizontal="right" vertical="center"/>
    </xf>
    <xf numFmtId="4" fontId="5" fillId="35" borderId="5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horizontal="right"/>
    </xf>
    <xf numFmtId="49" fontId="8" fillId="0" borderId="28" xfId="0" applyNumberFormat="1" applyFont="1" applyBorder="1" applyAlignment="1">
      <alignment horizontal="center" vertical="center"/>
    </xf>
    <xf numFmtId="4" fontId="2" fillId="0" borderId="51" xfId="0" applyNumberFormat="1" applyFont="1" applyBorder="1" applyAlignment="1">
      <alignment horizontal="right" vertical="center"/>
    </xf>
    <xf numFmtId="4" fontId="2" fillId="0" borderId="52" xfId="0" applyNumberFormat="1" applyFont="1" applyBorder="1" applyAlignment="1">
      <alignment horizontal="right" vertical="center"/>
    </xf>
    <xf numFmtId="4" fontId="4" fillId="0" borderId="27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4" fillId="0" borderId="53" xfId="0" applyNumberFormat="1" applyFont="1" applyBorder="1" applyAlignment="1">
      <alignment horizontal="right" vertical="center"/>
    </xf>
    <xf numFmtId="4" fontId="4" fillId="0" borderId="27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4" fillId="0" borderId="53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 vertical="top"/>
    </xf>
    <xf numFmtId="49" fontId="4" fillId="0" borderId="23" xfId="0" applyNumberFormat="1" applyFont="1" applyBorder="1" applyAlignment="1">
      <alignment vertical="top"/>
    </xf>
    <xf numFmtId="3" fontId="0" fillId="0" borderId="48" xfId="0" applyNumberFormat="1" applyFont="1" applyBorder="1" applyAlignment="1">
      <alignment horizontal="right" vertical="top"/>
    </xf>
    <xf numFmtId="4" fontId="4" fillId="0" borderId="0" xfId="0" applyNumberFormat="1" applyFont="1" applyAlignment="1">
      <alignment horizontal="left"/>
    </xf>
    <xf numFmtId="4" fontId="8" fillId="35" borderId="33" xfId="0" applyNumberFormat="1" applyFont="1" applyFill="1" applyBorder="1" applyAlignment="1">
      <alignment horizontal="center" vertical="center"/>
    </xf>
    <xf numFmtId="4" fontId="8" fillId="35" borderId="33" xfId="0" applyNumberFormat="1" applyFont="1" applyFill="1" applyBorder="1" applyAlignment="1">
      <alignment horizontal="center" vertical="center"/>
    </xf>
    <xf numFmtId="4" fontId="4" fillId="0" borderId="21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top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4" fontId="4" fillId="0" borderId="18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center"/>
    </xf>
    <xf numFmtId="4" fontId="4" fillId="0" borderId="31" xfId="0" applyNumberFormat="1" applyFont="1" applyBorder="1" applyAlignment="1">
      <alignment horizontal="right" vertical="top"/>
    </xf>
    <xf numFmtId="4" fontId="4" fillId="0" borderId="36" xfId="0" applyNumberFormat="1" applyFont="1" applyBorder="1" applyAlignment="1">
      <alignment horizontal="right" vertical="top"/>
    </xf>
    <xf numFmtId="4" fontId="4" fillId="0" borderId="54" xfId="0" applyNumberFormat="1" applyFont="1" applyBorder="1" applyAlignment="1">
      <alignment horizontal="right" vertical="top"/>
    </xf>
    <xf numFmtId="4" fontId="3" fillId="0" borderId="18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4" fontId="4" fillId="0" borderId="29" xfId="0" applyNumberFormat="1" applyFont="1" applyBorder="1" applyAlignment="1">
      <alignment horizontal="right"/>
    </xf>
    <xf numFmtId="4" fontId="50" fillId="0" borderId="14" xfId="0" applyNumberFormat="1" applyFont="1" applyBorder="1" applyAlignment="1">
      <alignment horizontal="right" vertical="center"/>
    </xf>
    <xf numFmtId="4" fontId="4" fillId="0" borderId="25" xfId="0" applyNumberFormat="1" applyFont="1" applyBorder="1" applyAlignment="1">
      <alignment horizontal="right" vertical="center"/>
    </xf>
    <xf numFmtId="4" fontId="4" fillId="0" borderId="38" xfId="0" applyNumberFormat="1" applyFont="1" applyBorder="1" applyAlignment="1">
      <alignment horizontal="right" vertical="center"/>
    </xf>
    <xf numFmtId="4" fontId="50" fillId="0" borderId="16" xfId="0" applyNumberFormat="1" applyFont="1" applyBorder="1" applyAlignment="1">
      <alignment horizontal="right" vertical="center"/>
    </xf>
    <xf numFmtId="4" fontId="7" fillId="0" borderId="13" xfId="0" applyNumberFormat="1" applyFont="1" applyBorder="1" applyAlignment="1">
      <alignment horizontal="right" vertical="center"/>
    </xf>
    <xf numFmtId="4" fontId="7" fillId="0" borderId="18" xfId="0" applyNumberFormat="1" applyFont="1" applyBorder="1" applyAlignment="1">
      <alignment horizontal="right" vertical="center"/>
    </xf>
    <xf numFmtId="4" fontId="7" fillId="0" borderId="37" xfId="0" applyNumberFormat="1" applyFont="1" applyBorder="1" applyAlignment="1">
      <alignment horizontal="right" vertical="center"/>
    </xf>
    <xf numFmtId="4" fontId="4" fillId="0" borderId="55" xfId="0" applyNumberFormat="1" applyFont="1" applyBorder="1" applyAlignment="1">
      <alignment horizontal="right" vertical="center"/>
    </xf>
    <xf numFmtId="4" fontId="4" fillId="0" borderId="37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/>
    </xf>
    <xf numFmtId="4" fontId="3" fillId="0" borderId="38" xfId="0" applyNumberFormat="1" applyFont="1" applyBorder="1" applyAlignment="1">
      <alignment horizontal="right" vertical="center"/>
    </xf>
    <xf numFmtId="4" fontId="4" fillId="0" borderId="31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" fontId="4" fillId="0" borderId="36" xfId="0" applyNumberFormat="1" applyFont="1" applyBorder="1" applyAlignment="1">
      <alignment horizontal="right" vertical="center"/>
    </xf>
    <xf numFmtId="4" fontId="4" fillId="0" borderId="24" xfId="0" applyNumberFormat="1" applyFont="1" applyBorder="1" applyAlignment="1">
      <alignment horizontal="right" vertical="center"/>
    </xf>
    <xf numFmtId="4" fontId="4" fillId="0" borderId="37" xfId="0" applyNumberFormat="1" applyFont="1" applyBorder="1" applyAlignment="1">
      <alignment horizontal="right" vertical="center"/>
    </xf>
    <xf numFmtId="4" fontId="4" fillId="0" borderId="37" xfId="0" applyNumberFormat="1" applyFont="1" applyBorder="1" applyAlignment="1">
      <alignment horizontal="right"/>
    </xf>
    <xf numFmtId="4" fontId="4" fillId="0" borderId="27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 vertical="center"/>
    </xf>
    <xf numFmtId="4" fontId="4" fillId="0" borderId="38" xfId="0" applyNumberFormat="1" applyFont="1" applyBorder="1" applyAlignment="1">
      <alignment horizontal="right" vertical="center"/>
    </xf>
    <xf numFmtId="4" fontId="4" fillId="0" borderId="25" xfId="0" applyNumberFormat="1" applyFont="1" applyBorder="1" applyAlignment="1">
      <alignment horizontal="right"/>
    </xf>
    <xf numFmtId="4" fontId="4" fillId="0" borderId="53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4" fontId="4" fillId="0" borderId="24" xfId="0" applyNumberFormat="1" applyFont="1" applyBorder="1" applyAlignment="1">
      <alignment horizontal="right" vertical="center"/>
    </xf>
    <xf numFmtId="4" fontId="4" fillId="0" borderId="18" xfId="0" applyNumberFormat="1" applyFont="1" applyBorder="1" applyAlignment="1">
      <alignment horizontal="right" vertical="top"/>
    </xf>
    <xf numFmtId="4" fontId="2" fillId="0" borderId="23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4" fontId="2" fillId="0" borderId="53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4" fontId="2" fillId="0" borderId="21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4" fontId="2" fillId="0" borderId="36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5" fillId="36" borderId="47" xfId="0" applyFont="1" applyFill="1" applyBorder="1" applyAlignment="1">
      <alignment horizontal="center" vertical="center"/>
    </xf>
    <xf numFmtId="0" fontId="5" fillId="36" borderId="46" xfId="0" applyFont="1" applyFill="1" applyBorder="1" applyAlignment="1">
      <alignment horizontal="center" vertical="center"/>
    </xf>
    <xf numFmtId="4" fontId="12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3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6.00390625" style="5" bestFit="1" customWidth="1"/>
    <col min="2" max="2" width="39.75390625" style="14" customWidth="1"/>
    <col min="3" max="3" width="11.25390625" style="0" hidden="1" customWidth="1"/>
    <col min="4" max="4" width="15.875" style="8" customWidth="1"/>
    <col min="5" max="5" width="16.00390625" style="8" bestFit="1" customWidth="1"/>
    <col min="6" max="6" width="14.875" style="9" bestFit="1" customWidth="1"/>
    <col min="7" max="7" width="12.625" style="8" bestFit="1" customWidth="1"/>
    <col min="8" max="8" width="15.375" style="8" customWidth="1"/>
    <col min="9" max="9" width="14.375" style="8" customWidth="1"/>
    <col min="10" max="10" width="13.125" style="8" customWidth="1"/>
    <col min="11" max="11" width="14.75390625" style="8" bestFit="1" customWidth="1"/>
    <col min="12" max="12" width="13.375" style="11" customWidth="1"/>
    <col min="16" max="16" width="17.75390625" style="0" customWidth="1"/>
  </cols>
  <sheetData>
    <row r="1" spans="9:12" ht="14.25">
      <c r="I1" s="293" t="s">
        <v>77</v>
      </c>
      <c r="J1" s="294"/>
      <c r="K1" s="294"/>
      <c r="L1" s="59"/>
    </row>
    <row r="2" spans="9:12" ht="14.25">
      <c r="I2" s="293" t="s">
        <v>93</v>
      </c>
      <c r="J2" s="294"/>
      <c r="K2" s="294"/>
      <c r="L2" s="294"/>
    </row>
    <row r="3" spans="9:12" ht="14.25">
      <c r="I3" s="293" t="s">
        <v>94</v>
      </c>
      <c r="J3" s="294"/>
      <c r="K3" s="294"/>
      <c r="L3" s="294"/>
    </row>
    <row r="4" spans="11:12" ht="12.75">
      <c r="K4" s="54"/>
      <c r="L4" s="55"/>
    </row>
    <row r="5" spans="1:12" ht="15">
      <c r="A5" s="295" t="s">
        <v>95</v>
      </c>
      <c r="B5" s="295"/>
      <c r="C5" s="295"/>
      <c r="D5" s="295"/>
      <c r="E5" s="295"/>
      <c r="F5" s="295"/>
      <c r="G5" s="295"/>
      <c r="H5" s="295"/>
      <c r="I5" s="295"/>
      <c r="J5" s="295"/>
      <c r="K5" s="294"/>
      <c r="L5" s="294"/>
    </row>
    <row r="6" spans="1:12" ht="15.75" customHeight="1" thickBot="1">
      <c r="A6" s="296"/>
      <c r="B6" s="296"/>
      <c r="C6" s="296"/>
      <c r="D6" s="296"/>
      <c r="E6" s="296"/>
      <c r="F6" s="296"/>
      <c r="G6" s="296"/>
      <c r="H6" s="296"/>
      <c r="I6" s="296"/>
      <c r="J6" s="296"/>
      <c r="K6" s="130"/>
      <c r="L6" s="195" t="s">
        <v>81</v>
      </c>
    </row>
    <row r="7" spans="1:13" s="12" customFormat="1" ht="15.75" customHeight="1" thickBot="1" thickTop="1">
      <c r="A7" s="131"/>
      <c r="B7" s="132"/>
      <c r="C7" s="133"/>
      <c r="D7" s="150"/>
      <c r="E7" s="134"/>
      <c r="F7" s="134"/>
      <c r="G7" s="134"/>
      <c r="H7" s="135" t="s">
        <v>56</v>
      </c>
      <c r="I7" s="134"/>
      <c r="J7" s="134"/>
      <c r="K7" s="134"/>
      <c r="L7" s="136"/>
      <c r="M7" s="113"/>
    </row>
    <row r="8" spans="1:13" ht="15.75" customHeight="1" thickTop="1">
      <c r="A8" s="157"/>
      <c r="B8" s="87"/>
      <c r="C8" s="51"/>
      <c r="D8" s="151" t="s">
        <v>49</v>
      </c>
      <c r="E8" s="109"/>
      <c r="F8" s="110"/>
      <c r="G8" s="110" t="s">
        <v>22</v>
      </c>
      <c r="H8" s="110"/>
      <c r="I8" s="234"/>
      <c r="J8" s="111"/>
      <c r="K8" s="111" t="s">
        <v>22</v>
      </c>
      <c r="L8" s="116"/>
      <c r="M8" s="112"/>
    </row>
    <row r="9" spans="1:13" ht="12.75">
      <c r="A9" s="158" t="s">
        <v>48</v>
      </c>
      <c r="B9" s="88" t="s">
        <v>74</v>
      </c>
      <c r="C9" s="51"/>
      <c r="D9" s="151" t="s">
        <v>50</v>
      </c>
      <c r="E9" s="105" t="s">
        <v>20</v>
      </c>
      <c r="F9" s="77"/>
      <c r="G9" s="77" t="s">
        <v>52</v>
      </c>
      <c r="H9" s="91"/>
      <c r="I9" s="94" t="s">
        <v>20</v>
      </c>
      <c r="J9" s="82"/>
      <c r="K9" s="82" t="s">
        <v>52</v>
      </c>
      <c r="L9" s="117"/>
      <c r="M9" s="112"/>
    </row>
    <row r="10" spans="1:13" ht="12.75">
      <c r="A10" s="157"/>
      <c r="B10" s="87" t="s">
        <v>75</v>
      </c>
      <c r="C10" s="51"/>
      <c r="D10" s="151"/>
      <c r="E10" s="105" t="s">
        <v>21</v>
      </c>
      <c r="F10" s="78" t="s">
        <v>51</v>
      </c>
      <c r="G10" s="78" t="s">
        <v>54</v>
      </c>
      <c r="H10" s="76" t="s">
        <v>53</v>
      </c>
      <c r="I10" s="94" t="s">
        <v>45</v>
      </c>
      <c r="J10" s="81" t="s">
        <v>51</v>
      </c>
      <c r="K10" s="81" t="s">
        <v>54</v>
      </c>
      <c r="L10" s="118" t="s">
        <v>53</v>
      </c>
      <c r="M10" s="112"/>
    </row>
    <row r="11" spans="1:13" ht="12.75">
      <c r="A11" s="159"/>
      <c r="B11" s="89"/>
      <c r="C11" s="52" t="s">
        <v>0</v>
      </c>
      <c r="D11" s="152"/>
      <c r="E11" s="106"/>
      <c r="F11" s="80"/>
      <c r="G11" s="80" t="s">
        <v>55</v>
      </c>
      <c r="H11" s="79"/>
      <c r="I11" s="95"/>
      <c r="J11" s="83"/>
      <c r="K11" s="83" t="s">
        <v>55</v>
      </c>
      <c r="L11" s="119"/>
      <c r="M11" s="112"/>
    </row>
    <row r="12" spans="1:14" s="13" customFormat="1" ht="13.5" thickBot="1">
      <c r="A12" s="160">
        <v>1</v>
      </c>
      <c r="B12" s="90">
        <v>2</v>
      </c>
      <c r="C12" s="53"/>
      <c r="D12" s="153">
        <v>3</v>
      </c>
      <c r="E12" s="107">
        <v>4</v>
      </c>
      <c r="F12" s="85">
        <v>5</v>
      </c>
      <c r="G12" s="85">
        <v>6</v>
      </c>
      <c r="H12" s="85">
        <v>7</v>
      </c>
      <c r="I12" s="96">
        <v>8</v>
      </c>
      <c r="J12" s="84">
        <v>9</v>
      </c>
      <c r="K12" s="84">
        <v>10</v>
      </c>
      <c r="L12" s="120">
        <v>11</v>
      </c>
      <c r="M12" s="15"/>
      <c r="N12" s="15"/>
    </row>
    <row r="13" spans="1:13" ht="21" customHeight="1" hidden="1" thickTop="1">
      <c r="A13" s="161" t="s">
        <v>1</v>
      </c>
      <c r="B13" s="21" t="s">
        <v>2</v>
      </c>
      <c r="C13" s="17">
        <f>C15</f>
        <v>8000</v>
      </c>
      <c r="D13" s="108">
        <f aca="true" t="shared" si="0" ref="D13:D35">E13+I13</f>
        <v>0</v>
      </c>
      <c r="E13" s="108">
        <f aca="true" t="shared" si="1" ref="E13:E35">F13+G13+H13</f>
        <v>0</v>
      </c>
      <c r="F13" s="37">
        <f>SUM(F14:F15)</f>
        <v>0</v>
      </c>
      <c r="G13" s="37">
        <f>SUM(G14:G15)</f>
        <v>0</v>
      </c>
      <c r="H13" s="37">
        <f>SUM(H14:H15)</f>
        <v>0</v>
      </c>
      <c r="I13" s="97">
        <f aca="true" t="shared" si="2" ref="I13:I35">J13+K13+L13</f>
        <v>0</v>
      </c>
      <c r="J13" s="37">
        <f>SUM(J14:J15)</f>
        <v>0</v>
      </c>
      <c r="K13" s="42">
        <f>SUM(K14:K15)</f>
        <v>0</v>
      </c>
      <c r="L13" s="121">
        <f>SUM(L14:L15)</f>
        <v>0</v>
      </c>
      <c r="M13" s="113"/>
    </row>
    <row r="14" spans="1:13" ht="12.75" hidden="1">
      <c r="A14" s="162"/>
      <c r="B14" s="62" t="s">
        <v>64</v>
      </c>
      <c r="C14" s="137">
        <v>8000</v>
      </c>
      <c r="D14" s="246">
        <f t="shared" si="0"/>
        <v>0</v>
      </c>
      <c r="E14" s="244">
        <f t="shared" si="1"/>
        <v>0</v>
      </c>
      <c r="F14" s="236"/>
      <c r="G14" s="236"/>
      <c r="H14" s="92"/>
      <c r="I14" s="244">
        <f t="shared" si="2"/>
        <v>0</v>
      </c>
      <c r="J14" s="236"/>
      <c r="K14" s="236"/>
      <c r="L14" s="245"/>
      <c r="M14" s="112"/>
    </row>
    <row r="15" spans="1:13" ht="33.75" customHeight="1" hidden="1">
      <c r="A15" s="163"/>
      <c r="B15" s="30" t="s">
        <v>61</v>
      </c>
      <c r="C15" s="138">
        <v>8000</v>
      </c>
      <c r="D15" s="199">
        <f t="shared" si="0"/>
        <v>0</v>
      </c>
      <c r="E15" s="251">
        <f t="shared" si="1"/>
        <v>0</v>
      </c>
      <c r="F15" s="243"/>
      <c r="G15" s="253"/>
      <c r="H15" s="250"/>
      <c r="I15" s="251">
        <f t="shared" si="2"/>
        <v>0</v>
      </c>
      <c r="J15" s="243"/>
      <c r="K15" s="243"/>
      <c r="L15" s="252"/>
      <c r="M15" s="112"/>
    </row>
    <row r="16" spans="1:13" ht="21" customHeight="1" thickTop="1">
      <c r="A16" s="220" t="s">
        <v>3</v>
      </c>
      <c r="B16" s="61" t="s">
        <v>4</v>
      </c>
      <c r="C16" s="139" t="e">
        <f>#REF!</f>
        <v>#REF!</v>
      </c>
      <c r="D16" s="222">
        <f t="shared" si="0"/>
        <v>1900043</v>
      </c>
      <c r="E16" s="221">
        <f t="shared" si="1"/>
        <v>0</v>
      </c>
      <c r="F16" s="45">
        <f>SUM(F17:F20)</f>
        <v>0</v>
      </c>
      <c r="G16" s="45">
        <f>SUM(G17:G20)</f>
        <v>0</v>
      </c>
      <c r="H16" s="124">
        <f>SUM(H17:H20)</f>
        <v>0</v>
      </c>
      <c r="I16" s="221">
        <f t="shared" si="2"/>
        <v>1900043</v>
      </c>
      <c r="J16" s="45">
        <f>SUM(J17:J20)</f>
        <v>0</v>
      </c>
      <c r="K16" s="45">
        <f>SUM(K17:K20)</f>
        <v>1900043</v>
      </c>
      <c r="L16" s="124">
        <f>SUM(L17:L20)</f>
        <v>0</v>
      </c>
      <c r="M16" s="46"/>
    </row>
    <row r="17" spans="1:13" ht="12.75">
      <c r="A17" s="164"/>
      <c r="B17" s="22" t="s">
        <v>91</v>
      </c>
      <c r="C17" s="219"/>
      <c r="D17" s="199">
        <f t="shared" si="0"/>
        <v>0</v>
      </c>
      <c r="E17" s="154">
        <f t="shared" si="1"/>
        <v>0</v>
      </c>
      <c r="F17" s="36"/>
      <c r="G17" s="36"/>
      <c r="H17" s="36"/>
      <c r="I17" s="199">
        <f t="shared" si="2"/>
        <v>0</v>
      </c>
      <c r="J17" s="254"/>
      <c r="K17" s="255"/>
      <c r="L17" s="256"/>
      <c r="M17" s="46"/>
    </row>
    <row r="18" spans="1:13" ht="12.75">
      <c r="A18" s="164"/>
      <c r="B18" s="64" t="s">
        <v>64</v>
      </c>
      <c r="C18" s="219"/>
      <c r="D18" s="199">
        <f t="shared" si="0"/>
        <v>7500</v>
      </c>
      <c r="E18" s="154">
        <f t="shared" si="1"/>
        <v>0</v>
      </c>
      <c r="F18" s="36"/>
      <c r="G18" s="36"/>
      <c r="H18" s="36"/>
      <c r="I18" s="199">
        <f t="shared" si="2"/>
        <v>7500</v>
      </c>
      <c r="J18" s="254"/>
      <c r="K18" s="200">
        <v>7500</v>
      </c>
      <c r="L18" s="256"/>
      <c r="M18" s="46"/>
    </row>
    <row r="19" spans="1:13" ht="12.75">
      <c r="A19" s="164"/>
      <c r="B19" s="22" t="s">
        <v>96</v>
      </c>
      <c r="C19" s="56"/>
      <c r="D19" s="199">
        <f t="shared" si="0"/>
        <v>100000</v>
      </c>
      <c r="E19" s="154">
        <f t="shared" si="1"/>
        <v>0</v>
      </c>
      <c r="F19" s="36"/>
      <c r="G19" s="36"/>
      <c r="H19" s="36"/>
      <c r="I19" s="199">
        <f t="shared" si="2"/>
        <v>100000</v>
      </c>
      <c r="J19" s="29"/>
      <c r="K19" s="237">
        <v>100000</v>
      </c>
      <c r="L19" s="125"/>
      <c r="M19" s="46"/>
    </row>
    <row r="20" spans="1:13" s="3" customFormat="1" ht="18" customHeight="1">
      <c r="A20" s="165"/>
      <c r="B20" s="33" t="s">
        <v>97</v>
      </c>
      <c r="C20" s="19"/>
      <c r="D20" s="199">
        <f t="shared" si="0"/>
        <v>1792543</v>
      </c>
      <c r="E20" s="155">
        <f t="shared" si="1"/>
        <v>0</v>
      </c>
      <c r="F20" s="276"/>
      <c r="G20" s="276"/>
      <c r="H20" s="276"/>
      <c r="I20" s="199">
        <f t="shared" si="2"/>
        <v>1792543</v>
      </c>
      <c r="J20" s="58"/>
      <c r="K20" s="243">
        <v>1792543</v>
      </c>
      <c r="L20" s="123"/>
      <c r="M20" s="114"/>
    </row>
    <row r="21" spans="1:13" ht="21" customHeight="1">
      <c r="A21" s="166" t="s">
        <v>5</v>
      </c>
      <c r="B21" s="61" t="s">
        <v>6</v>
      </c>
      <c r="C21" s="139">
        <f>SUM(C22:C23)</f>
        <v>11831200</v>
      </c>
      <c r="D21" s="100">
        <f t="shared" si="0"/>
        <v>5264979</v>
      </c>
      <c r="E21" s="98">
        <f t="shared" si="1"/>
        <v>74700</v>
      </c>
      <c r="F21" s="45">
        <f>SUM(F22:F27)</f>
        <v>0</v>
      </c>
      <c r="G21" s="45">
        <f>SUM(G22:G27)</f>
        <v>0</v>
      </c>
      <c r="H21" s="41">
        <f>SUM(H22:H27)</f>
        <v>74700</v>
      </c>
      <c r="I21" s="98">
        <f t="shared" si="2"/>
        <v>5190279</v>
      </c>
      <c r="J21" s="45">
        <f>SUM(J22:J27)</f>
        <v>0</v>
      </c>
      <c r="K21" s="45">
        <f>SUM(K22:K27)</f>
        <v>4440279</v>
      </c>
      <c r="L21" s="124">
        <f>SUM(L22:L27)</f>
        <v>750000</v>
      </c>
      <c r="M21" s="46"/>
    </row>
    <row r="22" spans="1:13" ht="12.75">
      <c r="A22" s="162"/>
      <c r="B22" s="22" t="s">
        <v>39</v>
      </c>
      <c r="C22" s="1">
        <v>5692200</v>
      </c>
      <c r="D22" s="199">
        <f t="shared" si="0"/>
        <v>37000</v>
      </c>
      <c r="E22" s="154">
        <f t="shared" si="1"/>
        <v>37000</v>
      </c>
      <c r="F22" s="36"/>
      <c r="G22" s="36"/>
      <c r="H22" s="36">
        <v>37000</v>
      </c>
      <c r="I22" s="154">
        <f t="shared" si="2"/>
        <v>0</v>
      </c>
      <c r="J22" s="224"/>
      <c r="K22" s="247"/>
      <c r="L22" s="248"/>
      <c r="M22" s="112"/>
    </row>
    <row r="23" spans="1:13" ht="12.75">
      <c r="A23" s="162"/>
      <c r="B23" s="22" t="s">
        <v>40</v>
      </c>
      <c r="C23" s="1">
        <v>6139000</v>
      </c>
      <c r="D23" s="199">
        <f t="shared" si="0"/>
        <v>35000</v>
      </c>
      <c r="E23" s="154">
        <f t="shared" si="1"/>
        <v>35000</v>
      </c>
      <c r="F23" s="36"/>
      <c r="G23" s="36"/>
      <c r="H23" s="36">
        <v>35000</v>
      </c>
      <c r="I23" s="154">
        <f t="shared" si="2"/>
        <v>0</v>
      </c>
      <c r="J23" s="224"/>
      <c r="K23" s="247"/>
      <c r="L23" s="248"/>
      <c r="M23" s="112"/>
    </row>
    <row r="24" spans="1:13" ht="12.75">
      <c r="A24" s="162"/>
      <c r="B24" s="22" t="s">
        <v>71</v>
      </c>
      <c r="C24" s="1">
        <v>6139000</v>
      </c>
      <c r="D24" s="199">
        <f t="shared" si="0"/>
        <v>750000</v>
      </c>
      <c r="E24" s="154">
        <f t="shared" si="1"/>
        <v>0</v>
      </c>
      <c r="F24" s="36"/>
      <c r="G24" s="36"/>
      <c r="H24" s="36"/>
      <c r="I24" s="154">
        <f t="shared" si="2"/>
        <v>750000</v>
      </c>
      <c r="J24" s="216"/>
      <c r="K24" s="200"/>
      <c r="L24" s="258">
        <v>750000</v>
      </c>
      <c r="M24" s="112"/>
    </row>
    <row r="25" spans="1:13" ht="23.25" customHeight="1">
      <c r="A25" s="167"/>
      <c r="B25" s="63" t="s">
        <v>65</v>
      </c>
      <c r="C25" s="140"/>
      <c r="D25" s="199">
        <f t="shared" si="0"/>
        <v>0</v>
      </c>
      <c r="E25" s="154">
        <f t="shared" si="1"/>
        <v>0</v>
      </c>
      <c r="F25" s="237"/>
      <c r="G25" s="237"/>
      <c r="H25" s="36"/>
      <c r="I25" s="154">
        <f t="shared" si="2"/>
        <v>0</v>
      </c>
      <c r="J25" s="200"/>
      <c r="K25" s="247"/>
      <c r="L25" s="248"/>
      <c r="M25" s="112"/>
    </row>
    <row r="26" spans="1:13" ht="12.75">
      <c r="A26" s="162"/>
      <c r="B26" s="64" t="s">
        <v>64</v>
      </c>
      <c r="C26" s="141">
        <v>8000</v>
      </c>
      <c r="D26" s="199">
        <f t="shared" si="0"/>
        <v>4440279</v>
      </c>
      <c r="E26" s="154">
        <f t="shared" si="1"/>
        <v>0</v>
      </c>
      <c r="F26" s="237"/>
      <c r="G26" s="237"/>
      <c r="H26" s="36"/>
      <c r="I26" s="154">
        <f t="shared" si="2"/>
        <v>4440279</v>
      </c>
      <c r="J26" s="200"/>
      <c r="K26" s="200">
        <v>4440279</v>
      </c>
      <c r="L26" s="258"/>
      <c r="M26" s="112"/>
    </row>
    <row r="27" spans="1:13" ht="12.75">
      <c r="A27" s="163"/>
      <c r="B27" s="65" t="s">
        <v>41</v>
      </c>
      <c r="C27" s="142"/>
      <c r="D27" s="223">
        <f t="shared" si="0"/>
        <v>2700</v>
      </c>
      <c r="E27" s="270">
        <f t="shared" si="1"/>
        <v>2700</v>
      </c>
      <c r="F27" s="271"/>
      <c r="G27" s="271"/>
      <c r="H27" s="276">
        <v>2700</v>
      </c>
      <c r="I27" s="154">
        <f t="shared" si="2"/>
        <v>0</v>
      </c>
      <c r="J27" s="259"/>
      <c r="K27" s="259"/>
      <c r="L27" s="260"/>
      <c r="M27" s="112"/>
    </row>
    <row r="28" spans="1:13" ht="21" customHeight="1">
      <c r="A28" s="166" t="s">
        <v>7</v>
      </c>
      <c r="B28" s="23" t="s">
        <v>8</v>
      </c>
      <c r="C28" s="17">
        <f>SUM(C29:C32)</f>
        <v>213232</v>
      </c>
      <c r="D28" s="97">
        <f t="shared" si="0"/>
        <v>327913</v>
      </c>
      <c r="E28" s="97">
        <f t="shared" si="1"/>
        <v>327913</v>
      </c>
      <c r="F28" s="38">
        <f>SUM(F29:F34)</f>
        <v>46713</v>
      </c>
      <c r="G28" s="38">
        <f>SUM(G29:G34)</f>
        <v>0</v>
      </c>
      <c r="H28" s="38">
        <f>SUM(H29:H34)</f>
        <v>281200</v>
      </c>
      <c r="I28" s="98">
        <f t="shared" si="2"/>
        <v>0</v>
      </c>
      <c r="J28" s="38">
        <f>SUM(J29:J34)</f>
        <v>0</v>
      </c>
      <c r="K28" s="43">
        <f>SUM(K29:K34)</f>
        <v>0</v>
      </c>
      <c r="L28" s="122">
        <f>SUM(L29:L34)</f>
        <v>0</v>
      </c>
      <c r="M28" s="46"/>
    </row>
    <row r="29" spans="1:13" ht="12.75">
      <c r="A29" s="162"/>
      <c r="B29" s="74" t="s">
        <v>42</v>
      </c>
      <c r="C29" s="143">
        <v>155348</v>
      </c>
      <c r="D29" s="225">
        <f t="shared" si="0"/>
        <v>500</v>
      </c>
      <c r="E29" s="261">
        <f t="shared" si="1"/>
        <v>500</v>
      </c>
      <c r="F29" s="262"/>
      <c r="G29" s="262"/>
      <c r="H29" s="275">
        <v>500</v>
      </c>
      <c r="I29" s="261">
        <f t="shared" si="2"/>
        <v>0</v>
      </c>
      <c r="J29" s="262"/>
      <c r="K29" s="262"/>
      <c r="L29" s="263"/>
      <c r="M29" s="112"/>
    </row>
    <row r="30" spans="1:13" ht="12.75">
      <c r="A30" s="162"/>
      <c r="B30" s="72" t="s">
        <v>33</v>
      </c>
      <c r="C30" s="144">
        <v>26884</v>
      </c>
      <c r="D30" s="199">
        <f t="shared" si="0"/>
        <v>270000</v>
      </c>
      <c r="E30" s="264">
        <f t="shared" si="1"/>
        <v>270000</v>
      </c>
      <c r="F30" s="237"/>
      <c r="G30" s="237"/>
      <c r="H30" s="36">
        <v>270000</v>
      </c>
      <c r="I30" s="264">
        <f t="shared" si="2"/>
        <v>0</v>
      </c>
      <c r="J30" s="237"/>
      <c r="K30" s="237"/>
      <c r="L30" s="265"/>
      <c r="M30" s="112"/>
    </row>
    <row r="31" spans="1:13" ht="12.75">
      <c r="A31" s="162"/>
      <c r="B31" s="71" t="s">
        <v>78</v>
      </c>
      <c r="C31" s="144">
        <v>31000</v>
      </c>
      <c r="D31" s="199">
        <f t="shared" si="0"/>
        <v>700</v>
      </c>
      <c r="E31" s="264">
        <f t="shared" si="1"/>
        <v>700</v>
      </c>
      <c r="F31" s="237"/>
      <c r="G31" s="237"/>
      <c r="H31" s="36">
        <v>700</v>
      </c>
      <c r="I31" s="264">
        <f t="shared" si="2"/>
        <v>0</v>
      </c>
      <c r="J31" s="237"/>
      <c r="K31" s="237"/>
      <c r="L31" s="265"/>
      <c r="M31" s="112"/>
    </row>
    <row r="32" spans="1:13" ht="12.75">
      <c r="A32" s="162"/>
      <c r="B32" s="22" t="s">
        <v>84</v>
      </c>
      <c r="C32" s="145"/>
      <c r="D32" s="199">
        <f t="shared" si="0"/>
        <v>10000</v>
      </c>
      <c r="E32" s="264">
        <f t="shared" si="1"/>
        <v>10000</v>
      </c>
      <c r="F32" s="237"/>
      <c r="G32" s="237"/>
      <c r="H32" s="36">
        <v>10000</v>
      </c>
      <c r="I32" s="264">
        <f t="shared" si="2"/>
        <v>0</v>
      </c>
      <c r="J32" s="237"/>
      <c r="K32" s="237"/>
      <c r="L32" s="265"/>
      <c r="M32" s="112"/>
    </row>
    <row r="33" spans="1:13" ht="12.75">
      <c r="A33" s="162"/>
      <c r="B33" s="64" t="s">
        <v>64</v>
      </c>
      <c r="C33" s="145"/>
      <c r="D33" s="199">
        <f t="shared" si="0"/>
        <v>0</v>
      </c>
      <c r="E33" s="264">
        <f t="shared" si="1"/>
        <v>0</v>
      </c>
      <c r="F33" s="237"/>
      <c r="G33" s="237"/>
      <c r="H33" s="36"/>
      <c r="I33" s="264">
        <f t="shared" si="2"/>
        <v>0</v>
      </c>
      <c r="J33" s="237"/>
      <c r="K33" s="237"/>
      <c r="L33" s="265"/>
      <c r="M33" s="112"/>
    </row>
    <row r="34" spans="1:13" ht="33.75">
      <c r="A34" s="163"/>
      <c r="B34" s="75" t="s">
        <v>44</v>
      </c>
      <c r="C34" s="144">
        <v>31000</v>
      </c>
      <c r="D34" s="199">
        <f t="shared" si="0"/>
        <v>46713</v>
      </c>
      <c r="E34" s="264">
        <f t="shared" si="1"/>
        <v>46713</v>
      </c>
      <c r="F34" s="237">
        <v>46713</v>
      </c>
      <c r="G34" s="237"/>
      <c r="H34" s="36"/>
      <c r="I34" s="264">
        <f t="shared" si="2"/>
        <v>0</v>
      </c>
      <c r="J34" s="237"/>
      <c r="K34" s="237"/>
      <c r="L34" s="265"/>
      <c r="M34" s="112"/>
    </row>
    <row r="35" spans="1:13" ht="12.75">
      <c r="A35" s="287" t="s">
        <v>10</v>
      </c>
      <c r="B35" s="289" t="s">
        <v>43</v>
      </c>
      <c r="C35" s="39"/>
      <c r="D35" s="281">
        <f t="shared" si="0"/>
        <v>3000</v>
      </c>
      <c r="E35" s="281">
        <f t="shared" si="1"/>
        <v>3000</v>
      </c>
      <c r="F35" s="279">
        <f>SUM(F37:F37)</f>
        <v>3000</v>
      </c>
      <c r="G35" s="279">
        <f>SUM(G37:G37)</f>
        <v>0</v>
      </c>
      <c r="H35" s="279">
        <f>SUM(H37:H37)</f>
        <v>0</v>
      </c>
      <c r="I35" s="281">
        <f t="shared" si="2"/>
        <v>0</v>
      </c>
      <c r="J35" s="279">
        <f>SUM(J37:J37)</f>
        <v>0</v>
      </c>
      <c r="K35" s="283">
        <f>SUM(K37:K37)</f>
        <v>0</v>
      </c>
      <c r="L35" s="285">
        <f>SUM(L37:L37)</f>
        <v>0</v>
      </c>
      <c r="M35" s="46"/>
    </row>
    <row r="36" spans="1:13" ht="12.75">
      <c r="A36" s="288"/>
      <c r="B36" s="290"/>
      <c r="C36" s="40" t="e">
        <f>#REF!</f>
        <v>#REF!</v>
      </c>
      <c r="D36" s="282"/>
      <c r="E36" s="282"/>
      <c r="F36" s="280"/>
      <c r="G36" s="280"/>
      <c r="H36" s="280"/>
      <c r="I36" s="282"/>
      <c r="J36" s="280"/>
      <c r="K36" s="284"/>
      <c r="L36" s="286"/>
      <c r="M36" s="46"/>
    </row>
    <row r="37" spans="1:13" ht="33.75">
      <c r="A37" s="169"/>
      <c r="B37" s="30" t="s">
        <v>61</v>
      </c>
      <c r="C37" s="28">
        <v>31000</v>
      </c>
      <c r="D37" s="199">
        <f aca="true" t="shared" si="3" ref="D37:D42">E37+I37</f>
        <v>3000</v>
      </c>
      <c r="E37" s="154">
        <f aca="true" t="shared" si="4" ref="E37:E42">F37+G37+H37</f>
        <v>3000</v>
      </c>
      <c r="F37" s="36">
        <v>3000</v>
      </c>
      <c r="G37" s="36"/>
      <c r="H37" s="36"/>
      <c r="I37" s="154">
        <f aca="true" t="shared" si="5" ref="I37:I42">J37+K37+L37</f>
        <v>0</v>
      </c>
      <c r="J37" s="36"/>
      <c r="K37" s="237"/>
      <c r="L37" s="265"/>
      <c r="M37" s="112"/>
    </row>
    <row r="38" spans="1:13" ht="21" customHeight="1">
      <c r="A38" s="220" t="s">
        <v>99</v>
      </c>
      <c r="B38" s="61" t="s">
        <v>100</v>
      </c>
      <c r="C38" s="139" t="e">
        <f>#REF!</f>
        <v>#REF!</v>
      </c>
      <c r="D38" s="222">
        <f t="shared" si="3"/>
        <v>300</v>
      </c>
      <c r="E38" s="221">
        <f t="shared" si="4"/>
        <v>300</v>
      </c>
      <c r="F38" s="45">
        <f>F39</f>
        <v>300</v>
      </c>
      <c r="G38" s="45">
        <f>G39</f>
        <v>0</v>
      </c>
      <c r="H38" s="45">
        <f>H39</f>
        <v>0</v>
      </c>
      <c r="I38" s="221">
        <f t="shared" si="5"/>
        <v>0</v>
      </c>
      <c r="J38" s="45">
        <f>J39</f>
        <v>0</v>
      </c>
      <c r="K38" s="45">
        <f>K39</f>
        <v>0</v>
      </c>
      <c r="L38" s="45">
        <f>L39</f>
        <v>0</v>
      </c>
      <c r="M38" s="46"/>
    </row>
    <row r="39" spans="1:13" ht="33.75">
      <c r="A39" s="164"/>
      <c r="B39" s="75" t="s">
        <v>44</v>
      </c>
      <c r="C39" s="219"/>
      <c r="D39" s="199">
        <f t="shared" si="3"/>
        <v>300</v>
      </c>
      <c r="E39" s="154">
        <f t="shared" si="4"/>
        <v>300</v>
      </c>
      <c r="F39" s="36">
        <v>300</v>
      </c>
      <c r="G39" s="36"/>
      <c r="H39" s="36"/>
      <c r="I39" s="199">
        <f t="shared" si="5"/>
        <v>0</v>
      </c>
      <c r="J39" s="254"/>
      <c r="K39" s="255"/>
      <c r="L39" s="256"/>
      <c r="M39" s="46"/>
    </row>
    <row r="40" spans="1:13" ht="24">
      <c r="A40" s="168" t="s">
        <v>69</v>
      </c>
      <c r="B40" s="25" t="s">
        <v>70</v>
      </c>
      <c r="C40" s="20"/>
      <c r="D40" s="100">
        <f t="shared" si="3"/>
        <v>119588</v>
      </c>
      <c r="E40" s="100">
        <f t="shared" si="4"/>
        <v>850</v>
      </c>
      <c r="F40" s="41">
        <f>SUM(F41:F42)</f>
        <v>850</v>
      </c>
      <c r="G40" s="41">
        <f>SUM(G41:G42)</f>
        <v>0</v>
      </c>
      <c r="H40" s="41">
        <f>SUM(H41:H42)</f>
        <v>0</v>
      </c>
      <c r="I40" s="100">
        <f t="shared" si="5"/>
        <v>118738</v>
      </c>
      <c r="J40" s="41">
        <f>SUM(J41:J42)</f>
        <v>118738</v>
      </c>
      <c r="K40" s="41">
        <f>SUM(K41:K42)</f>
        <v>0</v>
      </c>
      <c r="L40" s="41">
        <f>SUM(L41:L42)</f>
        <v>0</v>
      </c>
      <c r="M40" s="112"/>
    </row>
    <row r="41" spans="1:13" ht="12.75">
      <c r="A41" s="164"/>
      <c r="B41" s="32" t="s">
        <v>98</v>
      </c>
      <c r="C41" s="1" t="s">
        <v>9</v>
      </c>
      <c r="D41" s="199">
        <f t="shared" si="3"/>
        <v>118738</v>
      </c>
      <c r="E41" s="249">
        <f t="shared" si="4"/>
        <v>0</v>
      </c>
      <c r="F41" s="34"/>
      <c r="G41" s="34"/>
      <c r="H41" s="34"/>
      <c r="I41" s="249">
        <f t="shared" si="5"/>
        <v>118738</v>
      </c>
      <c r="J41" s="34">
        <v>118738</v>
      </c>
      <c r="K41" s="241"/>
      <c r="L41" s="266"/>
      <c r="M41" s="112"/>
    </row>
    <row r="42" spans="1:13" ht="13.5" customHeight="1">
      <c r="A42" s="164"/>
      <c r="B42" s="32" t="s">
        <v>101</v>
      </c>
      <c r="C42" s="56"/>
      <c r="D42" s="154">
        <f t="shared" si="3"/>
        <v>850</v>
      </c>
      <c r="E42" s="249">
        <f t="shared" si="4"/>
        <v>850</v>
      </c>
      <c r="F42" s="34">
        <v>850</v>
      </c>
      <c r="G42" s="34"/>
      <c r="H42" s="34"/>
      <c r="I42" s="249">
        <f t="shared" si="5"/>
        <v>0</v>
      </c>
      <c r="J42" s="34"/>
      <c r="K42" s="241"/>
      <c r="L42" s="266"/>
      <c r="M42" s="112"/>
    </row>
    <row r="43" spans="1:13" ht="5.25" customHeight="1">
      <c r="A43" s="187"/>
      <c r="B43" s="188"/>
      <c r="C43" s="175"/>
      <c r="D43" s="185"/>
      <c r="E43" s="183"/>
      <c r="F43" s="184"/>
      <c r="G43" s="183"/>
      <c r="H43" s="184"/>
      <c r="I43" s="183"/>
      <c r="J43" s="183"/>
      <c r="K43" s="183"/>
      <c r="L43" s="183"/>
      <c r="M43" s="112"/>
    </row>
    <row r="44" spans="1:13" ht="13.5" thickBot="1">
      <c r="A44" s="189"/>
      <c r="B44" s="190"/>
      <c r="C44" s="180"/>
      <c r="D44" s="186"/>
      <c r="E44" s="181"/>
      <c r="F44" s="182"/>
      <c r="G44" s="181"/>
      <c r="H44" s="182"/>
      <c r="I44" s="181"/>
      <c r="J44" s="181"/>
      <c r="K44" s="181"/>
      <c r="L44" s="195" t="s">
        <v>82</v>
      </c>
      <c r="M44" s="112"/>
    </row>
    <row r="45" spans="1:13" s="12" customFormat="1" ht="15.75" customHeight="1" thickBot="1" thickTop="1">
      <c r="A45" s="131"/>
      <c r="B45" s="132"/>
      <c r="C45" s="133"/>
      <c r="D45" s="150"/>
      <c r="E45" s="134"/>
      <c r="F45" s="134"/>
      <c r="G45" s="134"/>
      <c r="H45" s="135" t="s">
        <v>56</v>
      </c>
      <c r="I45" s="201"/>
      <c r="J45" s="201"/>
      <c r="K45" s="201"/>
      <c r="L45" s="202"/>
      <c r="M45" s="113"/>
    </row>
    <row r="46" spans="1:13" ht="15.75" customHeight="1" thickTop="1">
      <c r="A46" s="157"/>
      <c r="B46" s="87"/>
      <c r="C46" s="51"/>
      <c r="D46" s="151" t="s">
        <v>49</v>
      </c>
      <c r="E46" s="109"/>
      <c r="F46" s="110"/>
      <c r="G46" s="110" t="s">
        <v>22</v>
      </c>
      <c r="H46" s="110"/>
      <c r="I46" s="235"/>
      <c r="J46" s="203"/>
      <c r="K46" s="203" t="s">
        <v>22</v>
      </c>
      <c r="L46" s="204"/>
      <c r="M46" s="112"/>
    </row>
    <row r="47" spans="1:13" ht="12.75">
      <c r="A47" s="158" t="s">
        <v>48</v>
      </c>
      <c r="B47" s="88" t="s">
        <v>74</v>
      </c>
      <c r="C47" s="51"/>
      <c r="D47" s="151" t="s">
        <v>50</v>
      </c>
      <c r="E47" s="105" t="s">
        <v>20</v>
      </c>
      <c r="F47" s="77"/>
      <c r="G47" s="77" t="s">
        <v>52</v>
      </c>
      <c r="H47" s="91"/>
      <c r="I47" s="205" t="s">
        <v>20</v>
      </c>
      <c r="J47" s="206"/>
      <c r="K47" s="206" t="s">
        <v>52</v>
      </c>
      <c r="L47" s="207"/>
      <c r="M47" s="112"/>
    </row>
    <row r="48" spans="1:13" ht="12.75">
      <c r="A48" s="157"/>
      <c r="B48" s="87" t="s">
        <v>75</v>
      </c>
      <c r="C48" s="51"/>
      <c r="D48" s="151"/>
      <c r="E48" s="105" t="s">
        <v>21</v>
      </c>
      <c r="F48" s="78" t="s">
        <v>51</v>
      </c>
      <c r="G48" s="78" t="s">
        <v>54</v>
      </c>
      <c r="H48" s="76" t="s">
        <v>53</v>
      </c>
      <c r="I48" s="205" t="s">
        <v>45</v>
      </c>
      <c r="J48" s="208" t="s">
        <v>51</v>
      </c>
      <c r="K48" s="208" t="s">
        <v>54</v>
      </c>
      <c r="L48" s="209" t="s">
        <v>53</v>
      </c>
      <c r="M48" s="112"/>
    </row>
    <row r="49" spans="1:13" ht="12.75">
      <c r="A49" s="159"/>
      <c r="B49" s="89"/>
      <c r="C49" s="52" t="s">
        <v>0</v>
      </c>
      <c r="D49" s="152"/>
      <c r="E49" s="106"/>
      <c r="F49" s="80"/>
      <c r="G49" s="80" t="s">
        <v>55</v>
      </c>
      <c r="H49" s="79"/>
      <c r="I49" s="210"/>
      <c r="J49" s="211"/>
      <c r="K49" s="211" t="s">
        <v>55</v>
      </c>
      <c r="L49" s="212"/>
      <c r="M49" s="112"/>
    </row>
    <row r="50" spans="1:14" s="13" customFormat="1" ht="13.5" thickBot="1">
      <c r="A50" s="160">
        <v>1</v>
      </c>
      <c r="B50" s="90">
        <v>2</v>
      </c>
      <c r="C50" s="53"/>
      <c r="D50" s="153">
        <v>3</v>
      </c>
      <c r="E50" s="107">
        <v>4</v>
      </c>
      <c r="F50" s="85">
        <v>5</v>
      </c>
      <c r="G50" s="85">
        <v>6</v>
      </c>
      <c r="H50" s="85">
        <v>7</v>
      </c>
      <c r="I50" s="213">
        <v>8</v>
      </c>
      <c r="J50" s="214">
        <v>9</v>
      </c>
      <c r="K50" s="214">
        <v>10</v>
      </c>
      <c r="L50" s="215">
        <v>11</v>
      </c>
      <c r="M50" s="15"/>
      <c r="N50" s="15"/>
    </row>
    <row r="51" spans="1:13" ht="36.75" thickTop="1">
      <c r="A51" s="168" t="s">
        <v>11</v>
      </c>
      <c r="B51" s="25" t="s">
        <v>37</v>
      </c>
      <c r="C51" s="20"/>
      <c r="D51" s="100">
        <f>E51+I51</f>
        <v>15299702</v>
      </c>
      <c r="E51" s="100">
        <f>F51+G51+H51</f>
        <v>15299702</v>
      </c>
      <c r="F51" s="41">
        <f>SUM(F52:F72)</f>
        <v>0</v>
      </c>
      <c r="G51" s="41">
        <f>SUM(G52:G72)</f>
        <v>0</v>
      </c>
      <c r="H51" s="41">
        <f>SUM(H52:H72)</f>
        <v>15299702</v>
      </c>
      <c r="I51" s="100">
        <f>J51+K51+L51</f>
        <v>0</v>
      </c>
      <c r="J51" s="41">
        <f>SUM(J52:J72)</f>
        <v>0</v>
      </c>
      <c r="K51" s="45">
        <f>SUM(K52:K72)</f>
        <v>0</v>
      </c>
      <c r="L51" s="124">
        <f>SUM(L52:L72)</f>
        <v>0</v>
      </c>
      <c r="M51" s="112"/>
    </row>
    <row r="52" spans="1:13" ht="12.75">
      <c r="A52" s="164"/>
      <c r="B52" s="24" t="s">
        <v>34</v>
      </c>
      <c r="C52" s="1" t="s">
        <v>9</v>
      </c>
      <c r="D52" s="199">
        <f>E52+I52</f>
        <v>18000</v>
      </c>
      <c r="E52" s="249">
        <f>F52+G52+H52</f>
        <v>18000</v>
      </c>
      <c r="F52" s="34"/>
      <c r="G52" s="34"/>
      <c r="H52" s="34">
        <v>18000</v>
      </c>
      <c r="I52" s="249">
        <f>J52+K52+L52</f>
        <v>0</v>
      </c>
      <c r="J52" s="34"/>
      <c r="K52" s="241"/>
      <c r="L52" s="266"/>
      <c r="M52" s="112"/>
    </row>
    <row r="53" spans="1:13" ht="12.75">
      <c r="A53" s="164"/>
      <c r="B53" s="24" t="s">
        <v>35</v>
      </c>
      <c r="C53" s="1"/>
      <c r="D53" s="199">
        <f>E53+I53</f>
        <v>3250000</v>
      </c>
      <c r="E53" s="249">
        <f>F53+G53+H53</f>
        <v>3250000</v>
      </c>
      <c r="F53" s="34"/>
      <c r="G53" s="34"/>
      <c r="H53" s="34">
        <v>3250000</v>
      </c>
      <c r="I53" s="249">
        <f>J53+K53+L53</f>
        <v>0</v>
      </c>
      <c r="J53" s="34"/>
      <c r="K53" s="241"/>
      <c r="L53" s="266"/>
      <c r="M53" s="112"/>
    </row>
    <row r="54" spans="1:13" ht="12.75">
      <c r="A54" s="164"/>
      <c r="B54" s="24" t="s">
        <v>23</v>
      </c>
      <c r="C54" s="1"/>
      <c r="D54" s="199">
        <f aca="true" t="shared" si="6" ref="D54:D71">E54+I54</f>
        <v>130000</v>
      </c>
      <c r="E54" s="249">
        <f aca="true" t="shared" si="7" ref="E54:E71">F54+G54+H54</f>
        <v>130000</v>
      </c>
      <c r="F54" s="34"/>
      <c r="G54" s="34"/>
      <c r="H54" s="34">
        <v>130000</v>
      </c>
      <c r="I54" s="249">
        <f aca="true" t="shared" si="8" ref="I54:I71">J54+K54+L54</f>
        <v>0</v>
      </c>
      <c r="J54" s="34"/>
      <c r="K54" s="241"/>
      <c r="L54" s="266"/>
      <c r="M54" s="46"/>
    </row>
    <row r="55" spans="1:13" ht="12.75">
      <c r="A55" s="164"/>
      <c r="B55" s="24" t="s">
        <v>57</v>
      </c>
      <c r="C55" s="1"/>
      <c r="D55" s="199">
        <f t="shared" si="6"/>
        <v>90000</v>
      </c>
      <c r="E55" s="249">
        <f t="shared" si="7"/>
        <v>90000</v>
      </c>
      <c r="F55" s="34"/>
      <c r="G55" s="34"/>
      <c r="H55" s="34">
        <v>90000</v>
      </c>
      <c r="I55" s="249">
        <f t="shared" si="8"/>
        <v>0</v>
      </c>
      <c r="J55" s="34"/>
      <c r="K55" s="241"/>
      <c r="L55" s="266"/>
      <c r="M55" s="112"/>
    </row>
    <row r="56" spans="1:13" ht="12.75">
      <c r="A56" s="164"/>
      <c r="B56" s="24" t="s">
        <v>24</v>
      </c>
      <c r="C56" s="1"/>
      <c r="D56" s="199">
        <f t="shared" si="6"/>
        <v>44000</v>
      </c>
      <c r="E56" s="249">
        <f t="shared" si="7"/>
        <v>44000</v>
      </c>
      <c r="F56" s="34"/>
      <c r="G56" s="34"/>
      <c r="H56" s="34">
        <v>44000</v>
      </c>
      <c r="I56" s="249">
        <f t="shared" si="8"/>
        <v>0</v>
      </c>
      <c r="J56" s="34"/>
      <c r="K56" s="241"/>
      <c r="L56" s="266"/>
      <c r="M56" s="112"/>
    </row>
    <row r="57" spans="1:13" ht="12.75">
      <c r="A57" s="164"/>
      <c r="B57" s="24" t="s">
        <v>79</v>
      </c>
      <c r="C57" s="1"/>
      <c r="D57" s="199">
        <f t="shared" si="6"/>
        <v>45000</v>
      </c>
      <c r="E57" s="249">
        <f t="shared" si="7"/>
        <v>45000</v>
      </c>
      <c r="F57" s="34"/>
      <c r="G57" s="34"/>
      <c r="H57" s="34">
        <v>45000</v>
      </c>
      <c r="I57" s="249">
        <f t="shared" si="8"/>
        <v>0</v>
      </c>
      <c r="J57" s="34"/>
      <c r="K57" s="241"/>
      <c r="L57" s="266"/>
      <c r="M57" s="112"/>
    </row>
    <row r="58" spans="1:13" ht="12.75">
      <c r="A58" s="164"/>
      <c r="B58" s="24" t="s">
        <v>25</v>
      </c>
      <c r="C58" s="1"/>
      <c r="D58" s="199">
        <f t="shared" si="6"/>
        <v>130000</v>
      </c>
      <c r="E58" s="249">
        <f t="shared" si="7"/>
        <v>130000</v>
      </c>
      <c r="F58" s="34"/>
      <c r="G58" s="34"/>
      <c r="H58" s="34">
        <v>130000</v>
      </c>
      <c r="I58" s="249">
        <f t="shared" si="8"/>
        <v>0</v>
      </c>
      <c r="J58" s="34"/>
      <c r="K58" s="241"/>
      <c r="L58" s="266"/>
      <c r="M58" s="112"/>
    </row>
    <row r="59" spans="1:13" ht="12.75">
      <c r="A59" s="164"/>
      <c r="B59" s="24" t="s">
        <v>36</v>
      </c>
      <c r="C59" s="1"/>
      <c r="D59" s="199">
        <f t="shared" si="6"/>
        <v>2200000</v>
      </c>
      <c r="E59" s="249">
        <f t="shared" si="7"/>
        <v>2200000</v>
      </c>
      <c r="F59" s="34"/>
      <c r="G59" s="34"/>
      <c r="H59" s="34">
        <v>2200000</v>
      </c>
      <c r="I59" s="249">
        <f t="shared" si="8"/>
        <v>0</v>
      </c>
      <c r="J59" s="34"/>
      <c r="K59" s="241"/>
      <c r="L59" s="266"/>
      <c r="M59" s="112"/>
    </row>
    <row r="60" spans="1:13" ht="12.75">
      <c r="A60" s="164"/>
      <c r="B60" s="24" t="s">
        <v>26</v>
      </c>
      <c r="C60" s="1"/>
      <c r="D60" s="199">
        <f t="shared" si="6"/>
        <v>400000</v>
      </c>
      <c r="E60" s="249">
        <f t="shared" si="7"/>
        <v>400000</v>
      </c>
      <c r="F60" s="34"/>
      <c r="G60" s="34"/>
      <c r="H60" s="34">
        <v>400000</v>
      </c>
      <c r="I60" s="249">
        <f t="shared" si="8"/>
        <v>0</v>
      </c>
      <c r="J60" s="34"/>
      <c r="K60" s="241"/>
      <c r="L60" s="266"/>
      <c r="M60" s="112"/>
    </row>
    <row r="61" spans="1:13" ht="12.75">
      <c r="A61" s="164"/>
      <c r="B61" s="24" t="s">
        <v>58</v>
      </c>
      <c r="C61" s="1"/>
      <c r="D61" s="199">
        <f t="shared" si="6"/>
        <v>7150</v>
      </c>
      <c r="E61" s="249">
        <f t="shared" si="7"/>
        <v>7150</v>
      </c>
      <c r="F61" s="34"/>
      <c r="G61" s="34"/>
      <c r="H61" s="34">
        <v>7150</v>
      </c>
      <c r="I61" s="249">
        <f t="shared" si="8"/>
        <v>0</v>
      </c>
      <c r="J61" s="34"/>
      <c r="K61" s="241"/>
      <c r="L61" s="266"/>
      <c r="M61" s="112"/>
    </row>
    <row r="62" spans="1:13" ht="12.75">
      <c r="A62" s="164"/>
      <c r="B62" s="24" t="s">
        <v>27</v>
      </c>
      <c r="C62" s="1">
        <v>6489000</v>
      </c>
      <c r="D62" s="199">
        <f t="shared" si="6"/>
        <v>380000</v>
      </c>
      <c r="E62" s="249">
        <f t="shared" si="7"/>
        <v>380000</v>
      </c>
      <c r="F62" s="34"/>
      <c r="G62" s="34"/>
      <c r="H62" s="34">
        <v>380000</v>
      </c>
      <c r="I62" s="249">
        <f t="shared" si="8"/>
        <v>0</v>
      </c>
      <c r="J62" s="34"/>
      <c r="K62" s="241"/>
      <c r="L62" s="266"/>
      <c r="M62" s="112"/>
    </row>
    <row r="63" spans="1:13" ht="12.75">
      <c r="A63" s="164"/>
      <c r="B63" s="24" t="s">
        <v>76</v>
      </c>
      <c r="C63" s="1">
        <v>6489000</v>
      </c>
      <c r="D63" s="199">
        <f t="shared" si="6"/>
        <v>45000</v>
      </c>
      <c r="E63" s="249">
        <f t="shared" si="7"/>
        <v>45000</v>
      </c>
      <c r="F63" s="34"/>
      <c r="G63" s="34"/>
      <c r="H63" s="34">
        <v>45000</v>
      </c>
      <c r="I63" s="249">
        <f t="shared" si="8"/>
        <v>0</v>
      </c>
      <c r="J63" s="34"/>
      <c r="K63" s="241"/>
      <c r="L63" s="266"/>
      <c r="M63" s="112"/>
    </row>
    <row r="64" spans="1:13" ht="12.75">
      <c r="A64" s="164"/>
      <c r="B64" s="24" t="s">
        <v>29</v>
      </c>
      <c r="C64" s="1"/>
      <c r="D64" s="199">
        <f t="shared" si="6"/>
        <v>75000</v>
      </c>
      <c r="E64" s="249">
        <f t="shared" si="7"/>
        <v>75000</v>
      </c>
      <c r="F64" s="34"/>
      <c r="G64" s="34"/>
      <c r="H64" s="34">
        <v>75000</v>
      </c>
      <c r="I64" s="249">
        <f t="shared" si="8"/>
        <v>0</v>
      </c>
      <c r="J64" s="34"/>
      <c r="K64" s="241"/>
      <c r="L64" s="266"/>
      <c r="M64" s="112"/>
    </row>
    <row r="65" spans="1:13" ht="12.75">
      <c r="A65" s="164"/>
      <c r="B65" s="24" t="s">
        <v>30</v>
      </c>
      <c r="C65" s="1"/>
      <c r="D65" s="199">
        <f t="shared" si="6"/>
        <v>500</v>
      </c>
      <c r="E65" s="249">
        <f t="shared" si="7"/>
        <v>500</v>
      </c>
      <c r="F65" s="34"/>
      <c r="G65" s="34"/>
      <c r="H65" s="34">
        <v>500</v>
      </c>
      <c r="I65" s="249">
        <f t="shared" si="8"/>
        <v>0</v>
      </c>
      <c r="J65" s="34"/>
      <c r="K65" s="241"/>
      <c r="L65" s="266"/>
      <c r="M65" s="112"/>
    </row>
    <row r="66" spans="1:13" ht="12.75">
      <c r="A66" s="164"/>
      <c r="B66" s="24" t="s">
        <v>85</v>
      </c>
      <c r="C66" s="1"/>
      <c r="D66" s="199">
        <f t="shared" si="6"/>
        <v>822000</v>
      </c>
      <c r="E66" s="249">
        <f t="shared" si="7"/>
        <v>822000</v>
      </c>
      <c r="F66" s="34"/>
      <c r="G66" s="34"/>
      <c r="H66" s="34">
        <v>822000</v>
      </c>
      <c r="I66" s="249">
        <f t="shared" si="8"/>
        <v>0</v>
      </c>
      <c r="J66" s="34"/>
      <c r="K66" s="241"/>
      <c r="L66" s="266"/>
      <c r="M66" s="112"/>
    </row>
    <row r="67" spans="1:13" ht="12.75">
      <c r="A67" s="164"/>
      <c r="B67" s="24" t="s">
        <v>28</v>
      </c>
      <c r="C67" s="1"/>
      <c r="D67" s="199">
        <f t="shared" si="6"/>
        <v>300000</v>
      </c>
      <c r="E67" s="249">
        <f t="shared" si="7"/>
        <v>300000</v>
      </c>
      <c r="F67" s="34"/>
      <c r="G67" s="34"/>
      <c r="H67" s="34">
        <v>300000</v>
      </c>
      <c r="I67" s="249">
        <f t="shared" si="8"/>
        <v>0</v>
      </c>
      <c r="J67" s="34"/>
      <c r="K67" s="241"/>
      <c r="L67" s="266"/>
      <c r="M67" s="112"/>
    </row>
    <row r="68" spans="1:13" ht="12.75">
      <c r="A68" s="164"/>
      <c r="B68" s="24" t="s">
        <v>31</v>
      </c>
      <c r="C68" s="1"/>
      <c r="D68" s="199">
        <f t="shared" si="6"/>
        <v>28000</v>
      </c>
      <c r="E68" s="249">
        <f t="shared" si="7"/>
        <v>28000</v>
      </c>
      <c r="F68" s="34"/>
      <c r="G68" s="34"/>
      <c r="H68" s="34">
        <v>28000</v>
      </c>
      <c r="I68" s="249">
        <f t="shared" si="8"/>
        <v>0</v>
      </c>
      <c r="J68" s="34"/>
      <c r="K68" s="241"/>
      <c r="L68" s="266"/>
      <c r="M68" s="112"/>
    </row>
    <row r="69" spans="1:13" ht="12.75">
      <c r="A69" s="164"/>
      <c r="B69" s="24" t="s">
        <v>46</v>
      </c>
      <c r="C69" s="1">
        <v>1000000</v>
      </c>
      <c r="D69" s="199">
        <f t="shared" si="6"/>
        <v>160000</v>
      </c>
      <c r="E69" s="249">
        <f t="shared" si="7"/>
        <v>160000</v>
      </c>
      <c r="F69" s="34"/>
      <c r="G69" s="34"/>
      <c r="H69" s="34">
        <v>160000</v>
      </c>
      <c r="I69" s="249">
        <f t="shared" si="8"/>
        <v>0</v>
      </c>
      <c r="J69" s="34"/>
      <c r="K69" s="241"/>
      <c r="L69" s="266"/>
      <c r="M69" s="112"/>
    </row>
    <row r="70" spans="1:13" ht="12.75">
      <c r="A70" s="164"/>
      <c r="B70" s="24" t="s">
        <v>32</v>
      </c>
      <c r="C70" s="1"/>
      <c r="D70" s="199">
        <f t="shared" si="6"/>
        <v>35000</v>
      </c>
      <c r="E70" s="249">
        <f t="shared" si="7"/>
        <v>35000</v>
      </c>
      <c r="F70" s="34"/>
      <c r="G70" s="34"/>
      <c r="H70" s="34">
        <v>35000</v>
      </c>
      <c r="I70" s="249">
        <f t="shared" si="8"/>
        <v>0</v>
      </c>
      <c r="J70" s="34"/>
      <c r="K70" s="241"/>
      <c r="L70" s="266"/>
      <c r="M70" s="112"/>
    </row>
    <row r="71" spans="1:13" ht="12.75">
      <c r="A71" s="164"/>
      <c r="B71" s="24" t="s">
        <v>59</v>
      </c>
      <c r="C71" s="1"/>
      <c r="D71" s="199">
        <f t="shared" si="6"/>
        <v>7045052</v>
      </c>
      <c r="E71" s="249">
        <f t="shared" si="7"/>
        <v>7045052</v>
      </c>
      <c r="F71" s="34"/>
      <c r="G71" s="34"/>
      <c r="H71" s="34">
        <v>7045052</v>
      </c>
      <c r="I71" s="249">
        <f t="shared" si="8"/>
        <v>0</v>
      </c>
      <c r="J71" s="34"/>
      <c r="K71" s="241"/>
      <c r="L71" s="266"/>
      <c r="M71" s="112"/>
    </row>
    <row r="72" spans="1:13" ht="12.75">
      <c r="A72" s="165"/>
      <c r="B72" s="31" t="s">
        <v>60</v>
      </c>
      <c r="C72" s="18">
        <v>17580283</v>
      </c>
      <c r="D72" s="223">
        <f aca="true" t="shared" si="9" ref="D72:D83">E72+I72</f>
        <v>95000</v>
      </c>
      <c r="E72" s="267">
        <f aca="true" t="shared" si="10" ref="E72:E83">F72+G72+H72</f>
        <v>95000</v>
      </c>
      <c r="F72" s="35"/>
      <c r="G72" s="35"/>
      <c r="H72" s="35">
        <v>95000</v>
      </c>
      <c r="I72" s="267">
        <f aca="true" t="shared" si="11" ref="I72:I83">J72+K72+L72</f>
        <v>0</v>
      </c>
      <c r="J72" s="35"/>
      <c r="K72" s="268"/>
      <c r="L72" s="269"/>
      <c r="M72" s="112"/>
    </row>
    <row r="73" spans="1:13" ht="20.25" customHeight="1">
      <c r="A73" s="168" t="s">
        <v>12</v>
      </c>
      <c r="B73" s="23" t="s">
        <v>18</v>
      </c>
      <c r="C73" s="40">
        <f>SUM(C76:C76)</f>
        <v>17281257</v>
      </c>
      <c r="D73" s="97">
        <f t="shared" si="9"/>
        <v>7579555</v>
      </c>
      <c r="E73" s="97">
        <f t="shared" si="10"/>
        <v>7579555</v>
      </c>
      <c r="F73" s="38">
        <f>SUM(F74:F76)</f>
        <v>0</v>
      </c>
      <c r="G73" s="38">
        <f>SUM(G74:G76)</f>
        <v>0</v>
      </c>
      <c r="H73" s="38">
        <f>SUM(H74:H76)</f>
        <v>7579555</v>
      </c>
      <c r="I73" s="97">
        <f t="shared" si="11"/>
        <v>0</v>
      </c>
      <c r="J73" s="38">
        <f>SUM(J74:J76)</f>
        <v>0</v>
      </c>
      <c r="K73" s="43">
        <f>SUM(K74:K76)</f>
        <v>0</v>
      </c>
      <c r="L73" s="122">
        <f>SUM(L74:L76)</f>
        <v>0</v>
      </c>
      <c r="M73" s="112"/>
    </row>
    <row r="74" spans="1:13" ht="23.25" customHeight="1">
      <c r="A74" s="164"/>
      <c r="B74" s="73" t="s">
        <v>68</v>
      </c>
      <c r="C74" s="137">
        <v>17281257</v>
      </c>
      <c r="D74" s="225">
        <f t="shared" si="9"/>
        <v>793950</v>
      </c>
      <c r="E74" s="261">
        <f t="shared" si="10"/>
        <v>793950</v>
      </c>
      <c r="F74" s="262"/>
      <c r="G74" s="262"/>
      <c r="H74" s="275">
        <v>793950</v>
      </c>
      <c r="I74" s="261">
        <f t="shared" si="11"/>
        <v>0</v>
      </c>
      <c r="J74" s="262"/>
      <c r="K74" s="262"/>
      <c r="L74" s="263"/>
      <c r="M74" s="112"/>
    </row>
    <row r="75" spans="1:13" ht="17.25" customHeight="1">
      <c r="A75" s="164"/>
      <c r="B75" s="64" t="s">
        <v>67</v>
      </c>
      <c r="C75" s="141"/>
      <c r="D75" s="257">
        <f t="shared" si="9"/>
        <v>6785605</v>
      </c>
      <c r="E75" s="264">
        <f t="shared" si="10"/>
        <v>6785605</v>
      </c>
      <c r="F75" s="237"/>
      <c r="G75" s="237"/>
      <c r="H75" s="36">
        <v>6785605</v>
      </c>
      <c r="I75" s="264">
        <f t="shared" si="11"/>
        <v>0</v>
      </c>
      <c r="J75" s="237"/>
      <c r="K75" s="237"/>
      <c r="L75" s="265"/>
      <c r="M75" s="112"/>
    </row>
    <row r="76" spans="1:13" ht="15" customHeight="1">
      <c r="A76" s="165"/>
      <c r="B76" s="22" t="s">
        <v>41</v>
      </c>
      <c r="C76" s="138">
        <v>17281257</v>
      </c>
      <c r="D76" s="223">
        <f t="shared" si="9"/>
        <v>0</v>
      </c>
      <c r="E76" s="270">
        <f t="shared" si="10"/>
        <v>0</v>
      </c>
      <c r="F76" s="271"/>
      <c r="G76" s="271"/>
      <c r="H76" s="276"/>
      <c r="I76" s="270">
        <f t="shared" si="11"/>
        <v>0</v>
      </c>
      <c r="J76" s="271"/>
      <c r="K76" s="271"/>
      <c r="L76" s="272"/>
      <c r="M76" s="112"/>
    </row>
    <row r="77" spans="1:13" ht="20.25" customHeight="1">
      <c r="A77" s="168" t="s">
        <v>13</v>
      </c>
      <c r="B77" s="60" t="s">
        <v>14</v>
      </c>
      <c r="C77" s="86" t="e">
        <f>SUM(#REF!)</f>
        <v>#REF!</v>
      </c>
      <c r="D77" s="100">
        <f t="shared" si="9"/>
        <v>95000</v>
      </c>
      <c r="E77" s="100">
        <f t="shared" si="10"/>
        <v>95000</v>
      </c>
      <c r="F77" s="41">
        <f>SUM(F78:F83)</f>
        <v>0</v>
      </c>
      <c r="G77" s="41">
        <f>SUM(G78:G83)</f>
        <v>0</v>
      </c>
      <c r="H77" s="41">
        <f>SUM(H78:H83)</f>
        <v>95000</v>
      </c>
      <c r="I77" s="100">
        <f t="shared" si="11"/>
        <v>0</v>
      </c>
      <c r="J77" s="41">
        <f>SUM(J78:J83)</f>
        <v>0</v>
      </c>
      <c r="K77" s="45">
        <f>SUM(K78:K83)</f>
        <v>0</v>
      </c>
      <c r="L77" s="124">
        <f>SUM(L78:L83)</f>
        <v>0</v>
      </c>
      <c r="M77" s="112"/>
    </row>
    <row r="78" spans="1:13" ht="12.75">
      <c r="A78" s="167"/>
      <c r="B78" s="22" t="s">
        <v>72</v>
      </c>
      <c r="C78" s="1"/>
      <c r="D78" s="199">
        <f t="shared" si="9"/>
        <v>95000</v>
      </c>
      <c r="E78" s="249">
        <f t="shared" si="10"/>
        <v>95000</v>
      </c>
      <c r="F78" s="34"/>
      <c r="G78" s="34"/>
      <c r="H78" s="36">
        <v>95000</v>
      </c>
      <c r="I78" s="249">
        <f t="shared" si="11"/>
        <v>0</v>
      </c>
      <c r="J78" s="34"/>
      <c r="K78" s="241"/>
      <c r="L78" s="266"/>
      <c r="M78" s="112"/>
    </row>
    <row r="79" spans="1:13" ht="14.25" customHeight="1">
      <c r="A79" s="167"/>
      <c r="B79" s="64" t="s">
        <v>64</v>
      </c>
      <c r="C79" s="4"/>
      <c r="D79" s="199">
        <f t="shared" si="9"/>
        <v>0</v>
      </c>
      <c r="E79" s="154">
        <f t="shared" si="10"/>
        <v>0</v>
      </c>
      <c r="F79" s="36"/>
      <c r="G79" s="278"/>
      <c r="H79" s="36"/>
      <c r="I79" s="154">
        <f t="shared" si="11"/>
        <v>0</v>
      </c>
      <c r="J79" s="36"/>
      <c r="K79" s="237"/>
      <c r="L79" s="265"/>
      <c r="M79" s="112"/>
    </row>
    <row r="80" spans="1:13" ht="14.25" customHeight="1">
      <c r="A80" s="167"/>
      <c r="B80" s="64" t="s">
        <v>64</v>
      </c>
      <c r="C80" s="4"/>
      <c r="D80" s="199">
        <f t="shared" si="9"/>
        <v>0</v>
      </c>
      <c r="E80" s="154">
        <f t="shared" si="10"/>
        <v>0</v>
      </c>
      <c r="F80" s="36"/>
      <c r="G80" s="278"/>
      <c r="H80" s="36"/>
      <c r="I80" s="154">
        <f t="shared" si="11"/>
        <v>0</v>
      </c>
      <c r="J80" s="36"/>
      <c r="K80" s="237"/>
      <c r="L80" s="265"/>
      <c r="M80" s="112"/>
    </row>
    <row r="81" spans="1:13" ht="37.5" customHeight="1" hidden="1">
      <c r="A81" s="167"/>
      <c r="B81" s="63" t="s">
        <v>63</v>
      </c>
      <c r="C81" s="4"/>
      <c r="D81" s="199">
        <f t="shared" si="9"/>
        <v>0</v>
      </c>
      <c r="E81" s="154">
        <f t="shared" si="10"/>
        <v>0</v>
      </c>
      <c r="F81" s="36"/>
      <c r="G81" s="242"/>
      <c r="H81" s="36"/>
      <c r="I81" s="154">
        <f t="shared" si="11"/>
        <v>0</v>
      </c>
      <c r="J81" s="36"/>
      <c r="K81" s="237"/>
      <c r="L81" s="265"/>
      <c r="M81" s="112"/>
    </row>
    <row r="82" spans="1:13" ht="22.5">
      <c r="A82" s="167"/>
      <c r="B82" s="32" t="s">
        <v>73</v>
      </c>
      <c r="C82" s="1"/>
      <c r="D82" s="199">
        <f t="shared" si="9"/>
        <v>0</v>
      </c>
      <c r="E82" s="154">
        <f t="shared" si="10"/>
        <v>0</v>
      </c>
      <c r="F82" s="34"/>
      <c r="G82" s="34"/>
      <c r="H82" s="36"/>
      <c r="I82" s="154">
        <f t="shared" si="11"/>
        <v>0</v>
      </c>
      <c r="J82" s="34"/>
      <c r="K82" s="241"/>
      <c r="L82" s="266"/>
      <c r="M82" s="112"/>
    </row>
    <row r="83" spans="1:13" ht="12.75">
      <c r="A83" s="167"/>
      <c r="B83" s="22" t="s">
        <v>41</v>
      </c>
      <c r="C83" s="56"/>
      <c r="D83" s="154">
        <f t="shared" si="9"/>
        <v>0</v>
      </c>
      <c r="E83" s="249">
        <f t="shared" si="10"/>
        <v>0</v>
      </c>
      <c r="F83" s="34"/>
      <c r="G83" s="34"/>
      <c r="H83" s="36"/>
      <c r="I83" s="249">
        <f t="shared" si="11"/>
        <v>0</v>
      </c>
      <c r="J83" s="34"/>
      <c r="K83" s="241"/>
      <c r="L83" s="266"/>
      <c r="M83" s="112"/>
    </row>
    <row r="84" spans="1:13" ht="6" customHeight="1">
      <c r="A84" s="165"/>
      <c r="B84" s="57"/>
      <c r="C84" s="18"/>
      <c r="D84" s="155"/>
      <c r="E84" s="101"/>
      <c r="F84" s="35"/>
      <c r="G84" s="26"/>
      <c r="H84" s="35"/>
      <c r="I84" s="101"/>
      <c r="J84" s="26"/>
      <c r="K84" s="27"/>
      <c r="L84" s="126"/>
      <c r="M84" s="112"/>
    </row>
    <row r="85" spans="1:13" ht="13.5" thickBot="1">
      <c r="A85" s="191"/>
      <c r="B85" s="192"/>
      <c r="C85" s="56"/>
      <c r="D85" s="193"/>
      <c r="E85" s="194"/>
      <c r="F85" s="193"/>
      <c r="G85" s="194"/>
      <c r="H85" s="193"/>
      <c r="I85" s="194"/>
      <c r="J85" s="194"/>
      <c r="K85" s="194"/>
      <c r="L85" s="195" t="s">
        <v>83</v>
      </c>
      <c r="M85" s="46"/>
    </row>
    <row r="86" spans="1:13" s="12" customFormat="1" ht="15.75" customHeight="1" thickBot="1" thickTop="1">
      <c r="A86" s="131"/>
      <c r="B86" s="132"/>
      <c r="C86" s="133"/>
      <c r="D86" s="150"/>
      <c r="E86" s="134"/>
      <c r="F86" s="134"/>
      <c r="G86" s="134"/>
      <c r="H86" s="135" t="s">
        <v>56</v>
      </c>
      <c r="I86" s="201"/>
      <c r="J86" s="201"/>
      <c r="K86" s="201"/>
      <c r="L86" s="202"/>
      <c r="M86" s="113"/>
    </row>
    <row r="87" spans="1:13" ht="15.75" customHeight="1" thickTop="1">
      <c r="A87" s="157"/>
      <c r="B87" s="87"/>
      <c r="C87" s="51"/>
      <c r="D87" s="151" t="s">
        <v>49</v>
      </c>
      <c r="E87" s="109"/>
      <c r="F87" s="110"/>
      <c r="G87" s="110" t="s">
        <v>22</v>
      </c>
      <c r="H87" s="110"/>
      <c r="I87" s="235"/>
      <c r="J87" s="203"/>
      <c r="K87" s="203" t="s">
        <v>22</v>
      </c>
      <c r="L87" s="204"/>
      <c r="M87" s="112"/>
    </row>
    <row r="88" spans="1:13" ht="12.75">
      <c r="A88" s="158" t="s">
        <v>48</v>
      </c>
      <c r="B88" s="88" t="s">
        <v>74</v>
      </c>
      <c r="C88" s="51"/>
      <c r="D88" s="151" t="s">
        <v>50</v>
      </c>
      <c r="E88" s="105" t="s">
        <v>20</v>
      </c>
      <c r="F88" s="77"/>
      <c r="G88" s="77" t="s">
        <v>52</v>
      </c>
      <c r="H88" s="91"/>
      <c r="I88" s="205" t="s">
        <v>20</v>
      </c>
      <c r="J88" s="206"/>
      <c r="K88" s="206" t="s">
        <v>52</v>
      </c>
      <c r="L88" s="207"/>
      <c r="M88" s="112"/>
    </row>
    <row r="89" spans="1:13" ht="12.75">
      <c r="A89" s="157"/>
      <c r="B89" s="87" t="s">
        <v>75</v>
      </c>
      <c r="C89" s="51"/>
      <c r="D89" s="151"/>
      <c r="E89" s="105" t="s">
        <v>21</v>
      </c>
      <c r="F89" s="78" t="s">
        <v>51</v>
      </c>
      <c r="G89" s="78" t="s">
        <v>54</v>
      </c>
      <c r="H89" s="76" t="s">
        <v>53</v>
      </c>
      <c r="I89" s="205" t="s">
        <v>45</v>
      </c>
      <c r="J89" s="208" t="s">
        <v>51</v>
      </c>
      <c r="K89" s="208" t="s">
        <v>54</v>
      </c>
      <c r="L89" s="209" t="s">
        <v>53</v>
      </c>
      <c r="M89" s="112"/>
    </row>
    <row r="90" spans="1:13" ht="12.75">
      <c r="A90" s="159"/>
      <c r="B90" s="89"/>
      <c r="C90" s="52" t="s">
        <v>0</v>
      </c>
      <c r="D90" s="152"/>
      <c r="E90" s="106"/>
      <c r="F90" s="80"/>
      <c r="G90" s="80" t="s">
        <v>55</v>
      </c>
      <c r="H90" s="79"/>
      <c r="I90" s="210"/>
      <c r="J90" s="211"/>
      <c r="K90" s="211" t="s">
        <v>55</v>
      </c>
      <c r="L90" s="212"/>
      <c r="M90" s="112"/>
    </row>
    <row r="91" spans="1:14" s="13" customFormat="1" ht="13.5" thickBot="1">
      <c r="A91" s="160">
        <v>1</v>
      </c>
      <c r="B91" s="90">
        <v>2</v>
      </c>
      <c r="C91" s="53"/>
      <c r="D91" s="153">
        <v>3</v>
      </c>
      <c r="E91" s="107">
        <v>4</v>
      </c>
      <c r="F91" s="85">
        <v>5</v>
      </c>
      <c r="G91" s="85">
        <v>6</v>
      </c>
      <c r="H91" s="85">
        <v>7</v>
      </c>
      <c r="I91" s="213">
        <v>8</v>
      </c>
      <c r="J91" s="214">
        <v>9</v>
      </c>
      <c r="K91" s="214">
        <v>10</v>
      </c>
      <c r="L91" s="215">
        <v>11</v>
      </c>
      <c r="M91" s="15"/>
      <c r="N91" s="15"/>
    </row>
    <row r="92" spans="1:13" ht="20.25" customHeight="1" thickTop="1">
      <c r="A92" s="171">
        <v>852</v>
      </c>
      <c r="B92" s="60" t="s">
        <v>19</v>
      </c>
      <c r="C92" s="86">
        <f>SUM(C93:C98)</f>
        <v>66000</v>
      </c>
      <c r="D92" s="100">
        <f aca="true" t="shared" si="12" ref="D92:D99">E92+I92</f>
        <v>1416369</v>
      </c>
      <c r="E92" s="100">
        <f aca="true" t="shared" si="13" ref="E92:E99">F92+G92+H92</f>
        <v>1416369</v>
      </c>
      <c r="F92" s="41">
        <f>SUM(F93:F98)</f>
        <v>1356969</v>
      </c>
      <c r="G92" s="41">
        <f>SUM(G93:G98)</f>
        <v>0</v>
      </c>
      <c r="H92" s="41">
        <f>SUM(H93:H98)</f>
        <v>59400</v>
      </c>
      <c r="I92" s="100">
        <f aca="true" t="shared" si="14" ref="I92:I99">J92+K92+L92</f>
        <v>0</v>
      </c>
      <c r="J92" s="41">
        <f>SUM(J93:J98)</f>
        <v>0</v>
      </c>
      <c r="K92" s="45">
        <f>SUM(K93:K98)</f>
        <v>0</v>
      </c>
      <c r="L92" s="124">
        <f>SUM(L93:L98)</f>
        <v>0</v>
      </c>
      <c r="M92" s="112"/>
    </row>
    <row r="93" spans="1:16" ht="33.75">
      <c r="A93" s="167"/>
      <c r="B93" s="70" t="s">
        <v>62</v>
      </c>
      <c r="C93" s="146">
        <v>35000</v>
      </c>
      <c r="D93" s="225">
        <f t="shared" si="12"/>
        <v>1235146</v>
      </c>
      <c r="E93" s="261">
        <f t="shared" si="13"/>
        <v>1235146</v>
      </c>
      <c r="F93" s="262">
        <v>1235146</v>
      </c>
      <c r="G93" s="262"/>
      <c r="H93" s="275"/>
      <c r="I93" s="261">
        <f t="shared" si="14"/>
        <v>0</v>
      </c>
      <c r="J93" s="262"/>
      <c r="K93" s="262"/>
      <c r="L93" s="263"/>
      <c r="M93" s="112"/>
      <c r="P93" s="240"/>
    </row>
    <row r="94" spans="1:13" ht="33.75">
      <c r="A94" s="167"/>
      <c r="B94" s="63" t="s">
        <v>63</v>
      </c>
      <c r="C94" s="140"/>
      <c r="D94" s="199">
        <f t="shared" si="12"/>
        <v>121823</v>
      </c>
      <c r="E94" s="264">
        <f t="shared" si="13"/>
        <v>121823</v>
      </c>
      <c r="F94" s="237">
        <v>121823</v>
      </c>
      <c r="G94" s="237"/>
      <c r="H94" s="36"/>
      <c r="I94" s="264">
        <f t="shared" si="14"/>
        <v>0</v>
      </c>
      <c r="J94" s="237"/>
      <c r="K94" s="237"/>
      <c r="L94" s="265"/>
      <c r="M94" s="112"/>
    </row>
    <row r="95" spans="1:13" ht="12.75">
      <c r="A95" s="162"/>
      <c r="B95" s="71" t="s">
        <v>66</v>
      </c>
      <c r="C95" s="144">
        <v>31000</v>
      </c>
      <c r="D95" s="199">
        <f t="shared" si="12"/>
        <v>10000</v>
      </c>
      <c r="E95" s="264">
        <f t="shared" si="13"/>
        <v>10000</v>
      </c>
      <c r="F95" s="237"/>
      <c r="G95" s="237"/>
      <c r="H95" s="36">
        <v>10000</v>
      </c>
      <c r="I95" s="264">
        <f t="shared" si="14"/>
        <v>0</v>
      </c>
      <c r="J95" s="237"/>
      <c r="K95" s="237"/>
      <c r="L95" s="265"/>
      <c r="M95" s="112"/>
    </row>
    <row r="96" spans="1:13" ht="12.75">
      <c r="A96" s="162"/>
      <c r="B96" s="64" t="s">
        <v>64</v>
      </c>
      <c r="C96" s="144"/>
      <c r="D96" s="199">
        <f t="shared" si="12"/>
        <v>0</v>
      </c>
      <c r="E96" s="264">
        <f t="shared" si="13"/>
        <v>0</v>
      </c>
      <c r="F96" s="237"/>
      <c r="G96" s="237"/>
      <c r="H96" s="36"/>
      <c r="I96" s="264">
        <f t="shared" si="14"/>
        <v>0</v>
      </c>
      <c r="J96" s="237"/>
      <c r="K96" s="237"/>
      <c r="L96" s="265"/>
      <c r="M96" s="112"/>
    </row>
    <row r="97" spans="1:13" ht="12.75">
      <c r="A97" s="162"/>
      <c r="B97" s="64" t="s">
        <v>88</v>
      </c>
      <c r="C97" s="144"/>
      <c r="D97" s="199">
        <f t="shared" si="12"/>
        <v>30400</v>
      </c>
      <c r="E97" s="264">
        <f t="shared" si="13"/>
        <v>30400</v>
      </c>
      <c r="F97" s="237"/>
      <c r="G97" s="237"/>
      <c r="H97" s="36">
        <v>30400</v>
      </c>
      <c r="I97" s="264">
        <f t="shared" si="14"/>
        <v>0</v>
      </c>
      <c r="J97" s="237"/>
      <c r="K97" s="237"/>
      <c r="L97" s="265"/>
      <c r="M97" s="112"/>
    </row>
    <row r="98" spans="1:13" s="2" customFormat="1" ht="12.75">
      <c r="A98" s="170"/>
      <c r="B98" s="72" t="s">
        <v>72</v>
      </c>
      <c r="C98" s="147"/>
      <c r="D98" s="226">
        <f t="shared" si="12"/>
        <v>19000</v>
      </c>
      <c r="E98" s="273">
        <f t="shared" si="13"/>
        <v>19000</v>
      </c>
      <c r="F98" s="268"/>
      <c r="G98" s="268"/>
      <c r="H98" s="35">
        <v>19000</v>
      </c>
      <c r="I98" s="273">
        <f t="shared" si="14"/>
        <v>0</v>
      </c>
      <c r="J98" s="268"/>
      <c r="K98" s="268"/>
      <c r="L98" s="269"/>
      <c r="M98" s="115"/>
    </row>
    <row r="99" spans="1:13" ht="12.75" hidden="1">
      <c r="A99" s="287" t="s">
        <v>89</v>
      </c>
      <c r="B99" s="289" t="s">
        <v>90</v>
      </c>
      <c r="C99" s="39"/>
      <c r="D99" s="281">
        <f t="shared" si="12"/>
        <v>0</v>
      </c>
      <c r="E99" s="281">
        <f t="shared" si="13"/>
        <v>0</v>
      </c>
      <c r="F99" s="279">
        <f>SUM(F101:F101)</f>
        <v>0</v>
      </c>
      <c r="G99" s="279">
        <f>SUM(G101:G101)</f>
        <v>0</v>
      </c>
      <c r="H99" s="279">
        <f>SUM(H101:H101)</f>
        <v>0</v>
      </c>
      <c r="I99" s="281">
        <f t="shared" si="14"/>
        <v>0</v>
      </c>
      <c r="J99" s="279">
        <f>SUM(J101:J101)</f>
        <v>0</v>
      </c>
      <c r="K99" s="283">
        <f>SUM(K101:K101)</f>
        <v>0</v>
      </c>
      <c r="L99" s="285">
        <f>SUM(L101:L101)</f>
        <v>0</v>
      </c>
      <c r="M99" s="46"/>
    </row>
    <row r="100" spans="1:13" ht="12.75" hidden="1">
      <c r="A100" s="288"/>
      <c r="B100" s="290"/>
      <c r="C100" s="40" t="e">
        <f>#REF!</f>
        <v>#REF!</v>
      </c>
      <c r="D100" s="282"/>
      <c r="E100" s="282"/>
      <c r="F100" s="280"/>
      <c r="G100" s="280"/>
      <c r="H100" s="280"/>
      <c r="I100" s="282"/>
      <c r="J100" s="280"/>
      <c r="K100" s="284"/>
      <c r="L100" s="286"/>
      <c r="M100" s="46"/>
    </row>
    <row r="101" spans="1:13" ht="33.75" hidden="1">
      <c r="A101" s="169"/>
      <c r="B101" s="63" t="s">
        <v>63</v>
      </c>
      <c r="C101" s="28">
        <v>31000</v>
      </c>
      <c r="D101" s="199">
        <f>E101+F101+G101+H101+I101+J101+K101+L101</f>
        <v>0</v>
      </c>
      <c r="E101" s="99"/>
      <c r="F101" s="216"/>
      <c r="G101" s="29"/>
      <c r="H101" s="29"/>
      <c r="I101" s="99"/>
      <c r="J101" s="29"/>
      <c r="K101" s="44"/>
      <c r="L101" s="125"/>
      <c r="M101" s="112"/>
    </row>
    <row r="102" spans="1:13" s="3" customFormat="1" ht="20.25" customHeight="1">
      <c r="A102" s="171">
        <v>900</v>
      </c>
      <c r="B102" s="61" t="s">
        <v>38</v>
      </c>
      <c r="C102" s="40" t="e">
        <f>SUM(#REF!)</f>
        <v>#REF!</v>
      </c>
      <c r="D102" s="100">
        <f>E102+I102</f>
        <v>43500</v>
      </c>
      <c r="E102" s="100">
        <f>F102+G102+H102</f>
        <v>42000</v>
      </c>
      <c r="F102" s="41">
        <f>SUM(F103:F106)</f>
        <v>0</v>
      </c>
      <c r="G102" s="41">
        <f>SUM(G103:G106)</f>
        <v>0</v>
      </c>
      <c r="H102" s="41">
        <f>SUM(H103:H106)</f>
        <v>42000</v>
      </c>
      <c r="I102" s="100">
        <f>J102+K102+L102</f>
        <v>1500</v>
      </c>
      <c r="J102" s="41">
        <f>SUM(J103:J106)</f>
        <v>0</v>
      </c>
      <c r="K102" s="41">
        <f>SUM(K103:K106)</f>
        <v>1500</v>
      </c>
      <c r="L102" s="124">
        <f>SUM(L103:L106)</f>
        <v>0</v>
      </c>
      <c r="M102" s="114"/>
    </row>
    <row r="103" spans="1:13" s="3" customFormat="1" ht="12.75">
      <c r="A103" s="167"/>
      <c r="B103" s="231" t="s">
        <v>80</v>
      </c>
      <c r="C103" s="232"/>
      <c r="D103" s="225">
        <f>E103+I103</f>
        <v>40000</v>
      </c>
      <c r="E103" s="274">
        <f>F103+G103+H103</f>
        <v>40000</v>
      </c>
      <c r="F103" s="275"/>
      <c r="G103" s="275"/>
      <c r="H103" s="275">
        <v>40000</v>
      </c>
      <c r="I103" s="274">
        <f>J103+K103+L103</f>
        <v>0</v>
      </c>
      <c r="J103" s="275"/>
      <c r="K103" s="262"/>
      <c r="L103" s="263"/>
      <c r="M103" s="114"/>
    </row>
    <row r="104" spans="1:13" s="3" customFormat="1" ht="12.75">
      <c r="A104" s="167"/>
      <c r="B104" s="64" t="s">
        <v>64</v>
      </c>
      <c r="C104" s="238"/>
      <c r="D104" s="257">
        <f>E104+I104</f>
        <v>1500</v>
      </c>
      <c r="E104" s="154">
        <f>F104+G104+H104</f>
        <v>0</v>
      </c>
      <c r="F104" s="36"/>
      <c r="G104" s="36"/>
      <c r="H104" s="36"/>
      <c r="I104" s="154">
        <f>J104+K104+L104</f>
        <v>1500</v>
      </c>
      <c r="J104" s="36"/>
      <c r="K104" s="237">
        <v>1500</v>
      </c>
      <c r="L104" s="265"/>
      <c r="M104" s="114"/>
    </row>
    <row r="105" spans="1:13" s="3" customFormat="1" ht="22.5" hidden="1">
      <c r="A105" s="167"/>
      <c r="B105" s="32" t="s">
        <v>92</v>
      </c>
      <c r="C105" s="238"/>
      <c r="D105" s="257">
        <f>E105+F105+G105+H105+I105+J105+K105+L105</f>
        <v>0</v>
      </c>
      <c r="E105" s="154"/>
      <c r="F105" s="36"/>
      <c r="G105" s="36"/>
      <c r="H105" s="36"/>
      <c r="I105" s="154"/>
      <c r="J105" s="36"/>
      <c r="K105" s="237"/>
      <c r="L105" s="265"/>
      <c r="M105" s="114"/>
    </row>
    <row r="106" spans="1:13" s="3" customFormat="1" ht="13.5" thickBot="1">
      <c r="A106" s="170"/>
      <c r="B106" s="49" t="s">
        <v>47</v>
      </c>
      <c r="C106" s="230"/>
      <c r="D106" s="223">
        <f>E106+I106</f>
        <v>2000</v>
      </c>
      <c r="E106" s="155">
        <f>F106+G106+H106</f>
        <v>2000</v>
      </c>
      <c r="F106" s="276"/>
      <c r="G106" s="276"/>
      <c r="H106" s="276">
        <v>2000</v>
      </c>
      <c r="I106" s="155">
        <f>J106+K106+L106</f>
        <v>0</v>
      </c>
      <c r="J106" s="276"/>
      <c r="K106" s="271"/>
      <c r="L106" s="272"/>
      <c r="M106" s="114"/>
    </row>
    <row r="107" spans="1:13" s="3" customFormat="1" ht="21" customHeight="1" hidden="1">
      <c r="A107" s="171">
        <v>921</v>
      </c>
      <c r="B107" s="23" t="s">
        <v>17</v>
      </c>
      <c r="C107" s="40"/>
      <c r="D107" s="97">
        <f>E107+I107</f>
        <v>0</v>
      </c>
      <c r="E107" s="97">
        <f>F107+G107+H107</f>
        <v>0</v>
      </c>
      <c r="F107" s="38">
        <f>SUM(F108:F108)</f>
        <v>0</v>
      </c>
      <c r="G107" s="38">
        <f>SUM(G108:G108)</f>
        <v>0</v>
      </c>
      <c r="H107" s="38">
        <f>SUM(H108:H108)</f>
        <v>0</v>
      </c>
      <c r="I107" s="97">
        <f>J107+K107+L107</f>
        <v>0</v>
      </c>
      <c r="J107" s="38">
        <f>SUM(J108:J108)</f>
        <v>0</v>
      </c>
      <c r="K107" s="43">
        <f>SUM(K108:K108)</f>
        <v>0</v>
      </c>
      <c r="L107" s="122">
        <f>SUM(L108:L108)</f>
        <v>0</v>
      </c>
      <c r="M107" s="114"/>
    </row>
    <row r="108" spans="1:13" s="3" customFormat="1" ht="12.75" hidden="1">
      <c r="A108" s="170"/>
      <c r="B108" s="49" t="s">
        <v>41</v>
      </c>
      <c r="C108" s="50"/>
      <c r="D108" s="227">
        <f>E108+F108+G108+H108+I108+J108+K108+L108</f>
        <v>0</v>
      </c>
      <c r="E108" s="102"/>
      <c r="F108" s="47"/>
      <c r="G108" s="47"/>
      <c r="H108" s="228"/>
      <c r="I108" s="102"/>
      <c r="J108" s="47"/>
      <c r="K108" s="48"/>
      <c r="L108" s="127"/>
      <c r="M108" s="114"/>
    </row>
    <row r="109" spans="1:13" ht="20.25" customHeight="1" hidden="1">
      <c r="A109" s="171">
        <v>926</v>
      </c>
      <c r="B109" s="23" t="s">
        <v>15</v>
      </c>
      <c r="C109" s="40">
        <f>C110</f>
        <v>57300</v>
      </c>
      <c r="D109" s="97">
        <f>E109+I109</f>
        <v>0</v>
      </c>
      <c r="E109" s="97">
        <f>F109+G109+H109</f>
        <v>0</v>
      </c>
      <c r="F109" s="38">
        <f>SUM(F110:F112)</f>
        <v>0</v>
      </c>
      <c r="G109" s="38">
        <f>SUM(G110:G112)</f>
        <v>0</v>
      </c>
      <c r="H109" s="38">
        <f>SUM(H110:H112)</f>
        <v>0</v>
      </c>
      <c r="I109" s="97">
        <f>J109+K109+L109</f>
        <v>0</v>
      </c>
      <c r="J109" s="38">
        <f>SUM(J110:J112)</f>
        <v>0</v>
      </c>
      <c r="K109" s="43">
        <f>SUM(K110:K112)</f>
        <v>0</v>
      </c>
      <c r="L109" s="122">
        <f>SUM(L110:L112)</f>
        <v>0</v>
      </c>
      <c r="M109" s="112"/>
    </row>
    <row r="110" spans="1:13" ht="12.75" hidden="1">
      <c r="A110" s="167"/>
      <c r="B110" s="66" t="s">
        <v>40</v>
      </c>
      <c r="C110" s="148">
        <v>57300</v>
      </c>
      <c r="D110" s="229">
        <f>E110+F110+G110+H110+I110+J110+K110+L110</f>
        <v>0</v>
      </c>
      <c r="E110" s="197"/>
      <c r="F110" s="198"/>
      <c r="G110" s="198"/>
      <c r="H110" s="196"/>
      <c r="I110" s="103"/>
      <c r="J110" s="67"/>
      <c r="K110" s="67"/>
      <c r="L110" s="128"/>
      <c r="M110" s="112"/>
    </row>
    <row r="111" spans="1:13" ht="13.5" hidden="1" thickBot="1">
      <c r="A111" s="162"/>
      <c r="B111" s="64" t="s">
        <v>64</v>
      </c>
      <c r="C111" s="141">
        <v>8000</v>
      </c>
      <c r="D111" s="199">
        <f>E111+I111</f>
        <v>0</v>
      </c>
      <c r="E111" s="277">
        <f>F111+G111+H111</f>
        <v>0</v>
      </c>
      <c r="F111" s="200"/>
      <c r="G111" s="200"/>
      <c r="H111" s="216"/>
      <c r="I111" s="277">
        <f>J111+K111+L111</f>
        <v>0</v>
      </c>
      <c r="J111" s="200"/>
      <c r="K111" s="200"/>
      <c r="L111" s="258"/>
      <c r="M111" s="112"/>
    </row>
    <row r="112" spans="1:13" ht="13.5" hidden="1" thickBot="1">
      <c r="A112" s="172"/>
      <c r="B112" s="68" t="s">
        <v>41</v>
      </c>
      <c r="C112" s="149"/>
      <c r="D112" s="156">
        <f>E112+F112+G112+H112+I112+J112+K112+L112</f>
        <v>0</v>
      </c>
      <c r="E112" s="104"/>
      <c r="F112" s="69"/>
      <c r="G112" s="69"/>
      <c r="H112" s="93"/>
      <c r="I112" s="104"/>
      <c r="J112" s="69"/>
      <c r="K112" s="69"/>
      <c r="L112" s="129"/>
      <c r="M112" s="112"/>
    </row>
    <row r="113" spans="1:13" ht="28.5" customHeight="1" thickBot="1" thickTop="1">
      <c r="A113" s="291" t="s">
        <v>16</v>
      </c>
      <c r="B113" s="292"/>
      <c r="C113" s="173" t="e">
        <f>C109+C102+#REF!+C92+#REF!+C77+C73+#REF!+#REF!+C36+C28+#REF!+C21+C16+#REF!+C13</f>
        <v>#REF!</v>
      </c>
      <c r="D113" s="174">
        <f>D109+D107+D102+D99+D92+D77+D51+D73+D40+D38+D35+D28+D21+D16+D13</f>
        <v>32049949</v>
      </c>
      <c r="E113" s="174">
        <f>F113+G113+H113</f>
        <v>24839389</v>
      </c>
      <c r="F113" s="174">
        <f>F109+F107+F102+F99+F92+F77+F51+F73+F40+F38+F35+F28+F21+F16+F13</f>
        <v>1407832</v>
      </c>
      <c r="G113" s="174">
        <f>G109+G107+G102+G99+G92+G77+G51+G73+G40+G38+G35+G28+G21+G16+G13</f>
        <v>0</v>
      </c>
      <c r="H113" s="174">
        <f>H109+H107+H102+H99+H92+H77+H51+H73+H40+H38+H35+H28+H21+H16+H13</f>
        <v>23431557</v>
      </c>
      <c r="I113" s="217">
        <f>J113+K113+L113</f>
        <v>7210560</v>
      </c>
      <c r="J113" s="218">
        <f>J109+J107+J102+J99+J92+J77+J73+J51+J40+J38+J35+J28+J21+J16+J13</f>
        <v>118738</v>
      </c>
      <c r="K113" s="218">
        <f>K109+K107+K102+K99+K92+K77+K73+K51+K40+K38+K35+K28+K21+K16+K13</f>
        <v>6341822</v>
      </c>
      <c r="L113" s="218">
        <f>L109+L107+L102+L99+L92+L77+L73+L51+L40+L38+L35+L28+L21+L16+L13</f>
        <v>750000</v>
      </c>
      <c r="M113" s="46"/>
    </row>
    <row r="114" spans="3:13" ht="13.5" thickTop="1">
      <c r="C114" s="1"/>
      <c r="D114" s="6"/>
      <c r="E114" s="6"/>
      <c r="F114" s="6"/>
      <c r="G114" s="233" t="s">
        <v>86</v>
      </c>
      <c r="H114" s="6"/>
      <c r="I114" s="6"/>
      <c r="J114" s="10"/>
      <c r="K114" s="233" t="s">
        <v>86</v>
      </c>
      <c r="L114" s="178"/>
      <c r="M114" s="112"/>
    </row>
    <row r="115" spans="3:13" ht="12.75" customHeight="1">
      <c r="C115" s="1"/>
      <c r="D115" s="176">
        <f>E113+I113</f>
        <v>32049949</v>
      </c>
      <c r="F115" s="7"/>
      <c r="G115" s="8">
        <f>G113</f>
        <v>0</v>
      </c>
      <c r="K115" s="8">
        <f>K113</f>
        <v>6341822</v>
      </c>
      <c r="L115" s="179"/>
      <c r="M115" s="112"/>
    </row>
    <row r="116" spans="1:13" s="16" customFormat="1" ht="12.75" customHeight="1">
      <c r="A116" s="5"/>
      <c r="B116" s="14"/>
      <c r="C116" s="1"/>
      <c r="D116" s="8"/>
      <c r="E116" s="8"/>
      <c r="F116" s="7"/>
      <c r="G116" s="239" t="s">
        <v>87</v>
      </c>
      <c r="H116" s="8"/>
      <c r="I116" s="8"/>
      <c r="J116" s="8"/>
      <c r="K116" s="239" t="s">
        <v>87</v>
      </c>
      <c r="L116" s="179"/>
      <c r="M116" s="177"/>
    </row>
    <row r="117" spans="3:6" ht="12.75">
      <c r="C117" s="1"/>
      <c r="F117" s="7"/>
    </row>
    <row r="118" spans="3:6" ht="12.75">
      <c r="C118" s="1"/>
      <c r="F118" s="7"/>
    </row>
    <row r="119" spans="3:6" ht="12.75">
      <c r="C119" s="1"/>
      <c r="F119" s="7"/>
    </row>
    <row r="120" spans="3:6" ht="12.75">
      <c r="C120" s="1"/>
      <c r="F120" s="7"/>
    </row>
    <row r="121" spans="3:6" ht="12.75">
      <c r="C121" s="1"/>
      <c r="F121" s="7"/>
    </row>
    <row r="122" spans="3:6" ht="12.75">
      <c r="C122" s="1"/>
      <c r="F122" s="7"/>
    </row>
    <row r="123" spans="3:6" ht="12.75">
      <c r="C123" s="1"/>
      <c r="F123" s="7"/>
    </row>
    <row r="124" spans="3:6" ht="12.75">
      <c r="C124" s="1"/>
      <c r="F124" s="7"/>
    </row>
    <row r="125" spans="3:6" ht="12.75">
      <c r="C125" s="1"/>
      <c r="F125" s="7"/>
    </row>
    <row r="126" spans="3:6" ht="12.75">
      <c r="C126" s="1"/>
      <c r="F126" s="7"/>
    </row>
    <row r="127" spans="3:6" ht="12.75">
      <c r="C127" s="1"/>
      <c r="F127" s="7"/>
    </row>
    <row r="128" spans="3:6" ht="12.75">
      <c r="C128" s="1"/>
      <c r="F128" s="7"/>
    </row>
    <row r="129" spans="3:6" ht="12.75">
      <c r="C129" s="1"/>
      <c r="F129" s="7"/>
    </row>
    <row r="130" spans="3:6" ht="12.75">
      <c r="C130" s="1"/>
      <c r="F130" s="7"/>
    </row>
    <row r="131" spans="3:6" ht="12.75">
      <c r="C131" s="1"/>
      <c r="F131" s="7"/>
    </row>
    <row r="132" spans="3:6" ht="12.75">
      <c r="C132" s="1"/>
      <c r="F132" s="7"/>
    </row>
    <row r="133" spans="3:6" ht="12.75">
      <c r="C133" s="1"/>
      <c r="F133" s="7"/>
    </row>
    <row r="134" spans="3:6" ht="12.75">
      <c r="C134" s="1"/>
      <c r="F134" s="7"/>
    </row>
    <row r="135" spans="3:6" ht="12.75">
      <c r="C135" s="1"/>
      <c r="F135" s="7"/>
    </row>
    <row r="136" spans="3:6" ht="12.75">
      <c r="C136" s="1"/>
      <c r="F136" s="7"/>
    </row>
    <row r="137" spans="3:6" ht="12.75">
      <c r="C137" s="1"/>
      <c r="F137" s="7"/>
    </row>
    <row r="138" spans="3:6" ht="12.75">
      <c r="C138" s="1"/>
      <c r="F138" s="7"/>
    </row>
    <row r="139" spans="3:6" ht="12.75">
      <c r="C139" s="1"/>
      <c r="F139" s="7"/>
    </row>
    <row r="140" spans="3:6" ht="12.75">
      <c r="C140" s="1"/>
      <c r="F140" s="7"/>
    </row>
    <row r="141" spans="3:6" ht="12.75">
      <c r="C141" s="1"/>
      <c r="F141" s="7"/>
    </row>
    <row r="142" spans="3:6" ht="12.75">
      <c r="C142" s="1"/>
      <c r="F142" s="7"/>
    </row>
    <row r="143" spans="3:6" ht="12.75">
      <c r="C143" s="1"/>
      <c r="F143" s="7"/>
    </row>
    <row r="144" spans="3:6" ht="12.75">
      <c r="C144" s="1"/>
      <c r="F144" s="7"/>
    </row>
    <row r="145" spans="3:6" ht="12.75">
      <c r="C145" s="1"/>
      <c r="F145" s="7"/>
    </row>
    <row r="146" spans="3:6" ht="12.75">
      <c r="C146" s="1"/>
      <c r="F146" s="7"/>
    </row>
    <row r="147" spans="3:6" ht="12.75">
      <c r="C147" s="1"/>
      <c r="F147" s="7"/>
    </row>
    <row r="148" spans="3:6" ht="12.75">
      <c r="C148" s="1"/>
      <c r="F148" s="7"/>
    </row>
    <row r="149" spans="3:6" ht="12.75">
      <c r="C149" s="1"/>
      <c r="F149" s="7"/>
    </row>
    <row r="150" spans="3:6" ht="12.75">
      <c r="C150" s="1"/>
      <c r="F150" s="7"/>
    </row>
    <row r="151" spans="3:6" ht="12.75">
      <c r="C151" s="1"/>
      <c r="F151" s="7"/>
    </row>
    <row r="152" spans="3:6" ht="12.75">
      <c r="C152" s="1"/>
      <c r="F152" s="7"/>
    </row>
    <row r="153" spans="3:6" ht="12.75">
      <c r="C153" s="1"/>
      <c r="F153" s="7"/>
    </row>
    <row r="154" spans="3:6" ht="12.75">
      <c r="C154" s="1"/>
      <c r="F154" s="7"/>
    </row>
    <row r="155" spans="3:6" ht="12.75">
      <c r="C155" s="1"/>
      <c r="F155" s="7"/>
    </row>
    <row r="156" spans="3:6" ht="12.75">
      <c r="C156" s="1"/>
      <c r="F156" s="7"/>
    </row>
    <row r="157" spans="3:6" ht="12.75">
      <c r="C157" s="1"/>
      <c r="F157" s="7"/>
    </row>
    <row r="158" spans="3:6" ht="12.75">
      <c r="C158" s="1"/>
      <c r="F158" s="7"/>
    </row>
    <row r="159" spans="3:6" ht="12.75">
      <c r="C159" s="1"/>
      <c r="F159" s="7"/>
    </row>
    <row r="160" spans="3:6" ht="12.75">
      <c r="C160" s="1"/>
      <c r="F160" s="7"/>
    </row>
    <row r="161" spans="3:6" ht="12.75">
      <c r="C161" s="1"/>
      <c r="F161" s="7"/>
    </row>
    <row r="162" spans="3:6" ht="12.75">
      <c r="C162" s="1"/>
      <c r="F162" s="7"/>
    </row>
    <row r="163" spans="3:6" ht="12.75">
      <c r="C163" s="1"/>
      <c r="F163" s="7"/>
    </row>
    <row r="164" spans="3:6" ht="12.75">
      <c r="C164" s="1"/>
      <c r="F164" s="7"/>
    </row>
    <row r="165" spans="3:6" ht="12.75">
      <c r="C165" s="1"/>
      <c r="F165" s="7"/>
    </row>
    <row r="166" spans="3:6" ht="12.75">
      <c r="C166" s="1"/>
      <c r="F166" s="7"/>
    </row>
    <row r="167" spans="3:6" ht="12.75">
      <c r="C167" s="1"/>
      <c r="F167" s="7"/>
    </row>
    <row r="168" spans="3:6" ht="12.75">
      <c r="C168" s="1"/>
      <c r="F168" s="7"/>
    </row>
    <row r="169" spans="3:6" ht="12.75">
      <c r="C169" s="1"/>
      <c r="F169" s="7"/>
    </row>
    <row r="170" spans="3:6" ht="12.75">
      <c r="C170" s="1"/>
      <c r="F170" s="7"/>
    </row>
    <row r="171" spans="3:6" ht="12.75">
      <c r="C171" s="1"/>
      <c r="F171" s="7"/>
    </row>
    <row r="172" spans="3:6" ht="12.75">
      <c r="C172" s="1"/>
      <c r="F172" s="7"/>
    </row>
    <row r="173" spans="3:6" ht="12.75">
      <c r="C173" s="1"/>
      <c r="F173" s="7"/>
    </row>
    <row r="174" spans="3:6" ht="12.75">
      <c r="C174" s="1"/>
      <c r="F174" s="7"/>
    </row>
    <row r="175" spans="3:6" ht="12.75">
      <c r="C175" s="1"/>
      <c r="F175" s="7"/>
    </row>
    <row r="176" spans="3:6" ht="12.75">
      <c r="C176" s="1"/>
      <c r="F176" s="7"/>
    </row>
    <row r="177" spans="3:6" ht="12.75">
      <c r="C177" s="1"/>
      <c r="F177" s="7"/>
    </row>
    <row r="178" spans="3:6" ht="12.75">
      <c r="C178" s="1"/>
      <c r="F178" s="7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</sheetData>
  <sheetProtection/>
  <mergeCells count="28">
    <mergeCell ref="I1:K1"/>
    <mergeCell ref="I2:L2"/>
    <mergeCell ref="I3:L3"/>
    <mergeCell ref="K35:K36"/>
    <mergeCell ref="L35:L36"/>
    <mergeCell ref="J35:J36"/>
    <mergeCell ref="A5:L5"/>
    <mergeCell ref="A6:J6"/>
    <mergeCell ref="A35:A36"/>
    <mergeCell ref="B35:B36"/>
    <mergeCell ref="D35:D36"/>
    <mergeCell ref="E35:E36"/>
    <mergeCell ref="F35:F36"/>
    <mergeCell ref="G35:G36"/>
    <mergeCell ref="H35:H36"/>
    <mergeCell ref="I35:I36"/>
    <mergeCell ref="A99:A100"/>
    <mergeCell ref="B99:B100"/>
    <mergeCell ref="D99:D100"/>
    <mergeCell ref="E99:E100"/>
    <mergeCell ref="F99:F100"/>
    <mergeCell ref="A113:B113"/>
    <mergeCell ref="G99:G100"/>
    <mergeCell ref="H99:H100"/>
    <mergeCell ref="I99:I100"/>
    <mergeCell ref="J99:J100"/>
    <mergeCell ref="K99:K100"/>
    <mergeCell ref="L99:L100"/>
  </mergeCells>
  <printOptions horizontalCentered="1"/>
  <pageMargins left="0.3937007874015748" right="0.3937007874015748" top="0.5905511811023623" bottom="0.1968503937007874" header="0.1968503937007874" footer="0.15748031496062992"/>
  <pageSetup horizontalDpi="300" verticalDpi="300" orientation="landscape" paperSize="9" scale="78" r:id="rId1"/>
  <rowBreaks count="2" manualBreakCount="2">
    <brk id="43" max="11" man="1"/>
    <brk id="8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Pszczyna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Pszczyna</dc:creator>
  <cp:keywords/>
  <dc:description/>
  <cp:lastModifiedBy>Skarbnik Gminy</cp:lastModifiedBy>
  <cp:lastPrinted>2012-10-30T09:20:03Z</cp:lastPrinted>
  <dcterms:created xsi:type="dcterms:W3CDTF">2001-10-02T06:19:04Z</dcterms:created>
  <dcterms:modified xsi:type="dcterms:W3CDTF">2013-11-20T12:57:27Z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