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10-2013" sheetId="1" r:id="rId1"/>
  </sheets>
  <definedNames>
    <definedName name="_xlnm.Print_Area" localSheetId="0">'2010-2013'!$A$1:$R$47</definedName>
  </definedNames>
  <calcPr fullCalcOnLoad="1"/>
</workbook>
</file>

<file path=xl/sharedStrings.xml><?xml version="1.0" encoding="utf-8"?>
<sst xmlns="http://schemas.openxmlformats.org/spreadsheetml/2006/main" count="91" uniqueCount="64">
  <si>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</si>
  <si>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</si>
  <si>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</si>
  <si>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</si>
  <si>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</si>
  <si>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</si>
  <si>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</si>
  <si>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RAZEM NAKŁADY</t>
  </si>
  <si>
    <t>RAZEM ŚRODKI GMINY</t>
  </si>
  <si>
    <t>Deficyt w środkach pieniężnych</t>
  </si>
  <si>
    <t>Finansowanie deficytu:</t>
  </si>
  <si>
    <t>STAN KOŃCOWY</t>
  </si>
  <si>
    <t>RAZEM PLANOWANE NAKŁADY</t>
  </si>
  <si>
    <t>wzrost skumulowany (%)</t>
  </si>
  <si>
    <t>wzrost jednoroczny   (%)</t>
  </si>
  <si>
    <t>Okres</t>
  </si>
  <si>
    <t>realizacji</t>
  </si>
  <si>
    <t>Łączne nakłady</t>
  </si>
  <si>
    <t>Jednostka org. odpowiedzialna za realizację zadania</t>
  </si>
  <si>
    <t>Urząd Miejski w Sośnicowicach</t>
  </si>
  <si>
    <t>finansowe [PLN]</t>
  </si>
  <si>
    <t>Dział</t>
  </si>
  <si>
    <t>Rozdział</t>
  </si>
  <si>
    <t>010</t>
  </si>
  <si>
    <t>środki własne budżetowe*</t>
  </si>
  <si>
    <t xml:space="preserve">             - w tym ze środków własnych Gminy:</t>
  </si>
  <si>
    <r>
      <t>*</t>
    </r>
    <r>
      <rPr>
        <sz val="10"/>
        <rFont val="Arial CE"/>
        <family val="0"/>
      </rPr>
      <t xml:space="preserve">  - środki własne budżetowe (bez pożyczek i środków pomocowych)</t>
    </r>
  </si>
  <si>
    <t xml:space="preserve">             - środki pomocowe</t>
  </si>
  <si>
    <t>do 2008</t>
  </si>
  <si>
    <t>** - Łączne nakłady przewyższają planowane koszty rzeczywiste o środki własne wymagane dla zabezpieczenia nakładów w I kwartale rzeczowej realizacji zadania</t>
  </si>
  <si>
    <t>***</t>
  </si>
  <si>
    <t>*** - Łączne nakłady przewyższają planowane koszty rzeczywiste o środki własne wymagane dla 100 % zabezpieczenia nakładów rzeczowej realizacji zadania</t>
  </si>
  <si>
    <t>2008-2012</t>
  </si>
  <si>
    <t>do 2010</t>
  </si>
  <si>
    <t>Zagospodarowanie ośrodka sportowego wraz z remontem budynku socjalnego w Kozłowie</t>
  </si>
  <si>
    <t>Wydatki na programy i projekty realizowane ze środków pochodzących z Funduszy Strukturalnych i Funduszu Spójności</t>
  </si>
  <si>
    <t>ZEOZiK w Łanach Wielkich</t>
  </si>
  <si>
    <t>2010-2011</t>
  </si>
  <si>
    <t>do 2011</t>
  </si>
  <si>
    <t>2010-2012</t>
  </si>
  <si>
    <t>Przedszkola (liderem Gmina Pilchowice)</t>
  </si>
  <si>
    <t>Kod z WPF</t>
  </si>
  <si>
    <t>I.1a</t>
  </si>
  <si>
    <t>I.1b</t>
  </si>
  <si>
    <t>I.1c</t>
  </si>
  <si>
    <t>I.1d</t>
  </si>
  <si>
    <t>I.1a  Środki z funduszy strukturalnych UE</t>
  </si>
  <si>
    <t>I.1b  Środki z funduszy strukturalnych UE</t>
  </si>
  <si>
    <t>I.1c  Środki z funduszy strukturalnych UE</t>
  </si>
  <si>
    <t xml:space="preserve">Uporządkowanie gospodarki ściekowej w aglomeracji Sierakowice (obejmującej sołectwa Sierakowice i Rachowice) poprzez budowę kanalizacji sanitarnej i oczyszczalni </t>
  </si>
  <si>
    <t>I.1e</t>
  </si>
  <si>
    <t>I.1d  Środki z funduszy strukturalnych UE</t>
  </si>
  <si>
    <t>I.1e  Środki z funduszy strukturalnych UE</t>
  </si>
  <si>
    <t>Zagospodarowanie terenu przy boisku w Trachach</t>
  </si>
  <si>
    <t xml:space="preserve"> -</t>
  </si>
  <si>
    <t xml:space="preserve"> -     Środki z funduszy strukturalnych UE</t>
  </si>
  <si>
    <t>Szlak dziedzictwa kulturalno-przyrodniczego w Gminie Sośnicowice - etap II - Rewaloryzacja terenu przy "Grocie" w Rachowicach</t>
  </si>
  <si>
    <t>"Z naszym dziedzictwem kulturowym i przyrodniczym do Europy"</t>
  </si>
  <si>
    <t>OPS w Łanach Wielkich</t>
  </si>
  <si>
    <t>"RAZEM RAŹNIEJ - europejskie przedszkola w Gminie Pilchowice i Sośnicowice"</t>
  </si>
  <si>
    <t>"NOWE PERSPEKTYWY - program aktywnej integracji w Gminie Sośnicowice"</t>
  </si>
  <si>
    <t>Programy, projekty lub zadania związane z programami realizowanymi z udziałem środków, o których mowa w art.. 5 ust. 1 pkt 2 i 3 ustawy o fin. publ.</t>
  </si>
  <si>
    <t>I.1c  Pożyczka z WFOŚiGW w Katowicach</t>
  </si>
  <si>
    <t xml:space="preserve">                   - z tego pożyczka z WFOŚiGW w Katowicach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</si>
</sst>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6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3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2"/>
      <name val="Arial CE"/>
      <family val="2"/>
    </font>
    <font>
      <sz val="8"/>
      <name val="Arial"/>
      <family val="0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11"/>
      <color indexed="9"/>
      <name val="Arial CE"/>
      <family val="2"/>
    </font>
    <font>
      <sz val="14"/>
      <name val="Arial CE"/>
      <family val="0"/>
    </font>
    <font>
      <i/>
      <sz val="11"/>
      <name val="Arial CE"/>
      <family val="0"/>
    </font>
    <font>
      <b/>
      <sz val="10"/>
      <color indexed="9"/>
      <name val="Arial CE"/>
      <family val="0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 applyProtection="0">
      <alignment/>
    </xf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2">
      <alignment/>
    </xf>
    <xf numFmtId="3" fontId="1" fillId="0" borderId="0" xfId="52" applyNumberFormat="1">
      <alignment/>
    </xf>
    <xf numFmtId="0" fontId="2" fillId="0" borderId="10" xfId="52" applyFont="1" applyBorder="1">
      <alignment/>
    </xf>
    <xf numFmtId="0" fontId="1" fillId="0" borderId="11" xfId="52" applyBorder="1">
      <alignment/>
    </xf>
    <xf numFmtId="0" fontId="2" fillId="0" borderId="11" xfId="52" applyFont="1" applyBorder="1">
      <alignment/>
    </xf>
    <xf numFmtId="3" fontId="1" fillId="0" borderId="11" xfId="52" applyNumberFormat="1" applyBorder="1">
      <alignment/>
    </xf>
    <xf numFmtId="0" fontId="3" fillId="0" borderId="12" xfId="52" applyFont="1" applyBorder="1" applyAlignment="1">
      <alignment horizontal="center"/>
    </xf>
    <xf numFmtId="0" fontId="4" fillId="0" borderId="13" xfId="52" applyFont="1" applyBorder="1" applyAlignment="1">
      <alignment horizontal="right"/>
    </xf>
    <xf numFmtId="9" fontId="3" fillId="0" borderId="14" xfId="52" applyNumberFormat="1" applyFont="1" applyBorder="1" applyAlignment="1">
      <alignment horizontal="center"/>
    </xf>
    <xf numFmtId="0" fontId="4" fillId="0" borderId="15" xfId="52" applyFont="1" applyBorder="1" applyAlignment="1">
      <alignment horizontal="right"/>
    </xf>
    <xf numFmtId="9" fontId="1" fillId="0" borderId="16" xfId="52" applyNumberFormat="1" applyBorder="1" applyAlignment="1">
      <alignment horizontal="center"/>
    </xf>
    <xf numFmtId="9" fontId="6" fillId="0" borderId="0" xfId="52" applyNumberFormat="1" applyFont="1">
      <alignment/>
    </xf>
    <xf numFmtId="0" fontId="1" fillId="33" borderId="0" xfId="52" applyFill="1">
      <alignment/>
    </xf>
    <xf numFmtId="0" fontId="1" fillId="0" borderId="0" xfId="52" applyFont="1">
      <alignment/>
    </xf>
    <xf numFmtId="0" fontId="3" fillId="0" borderId="17" xfId="52" applyFont="1" applyBorder="1" applyAlignment="1">
      <alignment horizontal="center"/>
    </xf>
    <xf numFmtId="3" fontId="3" fillId="0" borderId="17" xfId="52" applyNumberFormat="1" applyFont="1" applyBorder="1" applyAlignment="1">
      <alignment horizontal="center"/>
    </xf>
    <xf numFmtId="0" fontId="3" fillId="0" borderId="18" xfId="52" applyFont="1" applyBorder="1" applyAlignment="1">
      <alignment horizontal="center"/>
    </xf>
    <xf numFmtId="0" fontId="3" fillId="0" borderId="19" xfId="52" applyFont="1" applyBorder="1" applyAlignment="1">
      <alignment horizontal="center"/>
    </xf>
    <xf numFmtId="0" fontId="7" fillId="0" borderId="0" xfId="52" applyFont="1">
      <alignment/>
    </xf>
    <xf numFmtId="3" fontId="7" fillId="0" borderId="20" xfId="52" applyNumberFormat="1" applyFont="1" applyBorder="1">
      <alignment/>
    </xf>
    <xf numFmtId="3" fontId="7" fillId="0" borderId="0" xfId="52" applyNumberFormat="1" applyFont="1">
      <alignment/>
    </xf>
    <xf numFmtId="3" fontId="3" fillId="0" borderId="21" xfId="52" applyNumberFormat="1" applyFont="1" applyBorder="1">
      <alignment/>
    </xf>
    <xf numFmtId="0" fontId="1" fillId="0" borderId="0" xfId="52" applyBorder="1" applyAlignment="1">
      <alignment horizontal="right"/>
    </xf>
    <xf numFmtId="0" fontId="3" fillId="0" borderId="0" xfId="52" applyFont="1" applyBorder="1">
      <alignment/>
    </xf>
    <xf numFmtId="0" fontId="1" fillId="0" borderId="0" xfId="52" applyBorder="1">
      <alignment/>
    </xf>
    <xf numFmtId="3" fontId="1" fillId="0" borderId="0" xfId="52" applyNumberFormat="1" applyBorder="1">
      <alignment/>
    </xf>
    <xf numFmtId="3" fontId="3" fillId="0" borderId="0" xfId="52" applyNumberFormat="1" applyFont="1" applyBorder="1">
      <alignment/>
    </xf>
    <xf numFmtId="0" fontId="3" fillId="0" borderId="22" xfId="52" applyFont="1" applyBorder="1">
      <alignment/>
    </xf>
    <xf numFmtId="0" fontId="1" fillId="0" borderId="23" xfId="52" applyBorder="1">
      <alignment/>
    </xf>
    <xf numFmtId="3" fontId="1" fillId="0" borderId="23" xfId="52" applyNumberFormat="1" applyBorder="1">
      <alignment/>
    </xf>
    <xf numFmtId="3" fontId="3" fillId="0" borderId="23" xfId="52" applyNumberFormat="1" applyFont="1" applyBorder="1">
      <alignment/>
    </xf>
    <xf numFmtId="3" fontId="3" fillId="0" borderId="24" xfId="52" applyNumberFormat="1" applyFont="1" applyBorder="1">
      <alignment/>
    </xf>
    <xf numFmtId="3" fontId="3" fillId="0" borderId="25" xfId="52" applyNumberFormat="1" applyFont="1" applyBorder="1">
      <alignment/>
    </xf>
    <xf numFmtId="0" fontId="3" fillId="0" borderId="26" xfId="52" applyFont="1" applyBorder="1">
      <alignment/>
    </xf>
    <xf numFmtId="3" fontId="3" fillId="0" borderId="27" xfId="52" applyNumberFormat="1" applyFont="1" applyBorder="1">
      <alignment/>
    </xf>
    <xf numFmtId="0" fontId="7" fillId="0" borderId="0" xfId="52" applyFont="1" applyBorder="1">
      <alignment/>
    </xf>
    <xf numFmtId="3" fontId="7" fillId="0" borderId="0" xfId="52" applyNumberFormat="1" applyFont="1" applyBorder="1">
      <alignment/>
    </xf>
    <xf numFmtId="3" fontId="7" fillId="0" borderId="14" xfId="52" applyNumberFormat="1" applyFont="1" applyBorder="1">
      <alignment/>
    </xf>
    <xf numFmtId="3" fontId="7" fillId="0" borderId="28" xfId="52" applyNumberFormat="1" applyFont="1" applyBorder="1">
      <alignment/>
    </xf>
    <xf numFmtId="0" fontId="1" fillId="0" borderId="29" xfId="52" applyBorder="1">
      <alignment/>
    </xf>
    <xf numFmtId="3" fontId="1" fillId="0" borderId="29" xfId="52" applyNumberFormat="1" applyBorder="1">
      <alignment/>
    </xf>
    <xf numFmtId="3" fontId="3" fillId="0" borderId="29" xfId="52" applyNumberFormat="1" applyFont="1" applyBorder="1">
      <alignment/>
    </xf>
    <xf numFmtId="3" fontId="3" fillId="0" borderId="30" xfId="52" applyNumberFormat="1" applyFont="1" applyBorder="1">
      <alignment/>
    </xf>
    <xf numFmtId="0" fontId="3" fillId="0" borderId="31" xfId="52" applyFont="1" applyBorder="1">
      <alignment/>
    </xf>
    <xf numFmtId="0" fontId="1" fillId="0" borderId="32" xfId="52" applyBorder="1">
      <alignment/>
    </xf>
    <xf numFmtId="3" fontId="1" fillId="0" borderId="32" xfId="52" applyNumberFormat="1" applyBorder="1">
      <alignment/>
    </xf>
    <xf numFmtId="3" fontId="3" fillId="0" borderId="32" xfId="52" applyNumberFormat="1" applyFont="1" applyBorder="1">
      <alignment/>
    </xf>
    <xf numFmtId="3" fontId="3" fillId="0" borderId="33" xfId="52" applyNumberFormat="1" applyFont="1" applyBorder="1">
      <alignment/>
    </xf>
    <xf numFmtId="3" fontId="3" fillId="0" borderId="34" xfId="52" applyNumberFormat="1" applyFont="1" applyBorder="1">
      <alignment/>
    </xf>
    <xf numFmtId="0" fontId="8" fillId="33" borderId="0" xfId="52" applyFont="1" applyFill="1" applyBorder="1">
      <alignment/>
    </xf>
    <xf numFmtId="0" fontId="8" fillId="33" borderId="35" xfId="52" applyFont="1" applyFill="1" applyBorder="1" applyAlignment="1">
      <alignment horizontal="center"/>
    </xf>
    <xf numFmtId="0" fontId="8" fillId="33" borderId="36" xfId="52" applyFont="1" applyFill="1" applyBorder="1">
      <alignment/>
    </xf>
    <xf numFmtId="3" fontId="8" fillId="33" borderId="36" xfId="52" applyNumberFormat="1" applyFont="1" applyFill="1" applyBorder="1">
      <alignment/>
    </xf>
    <xf numFmtId="0" fontId="9" fillId="33" borderId="37" xfId="52" applyFont="1" applyFill="1" applyBorder="1">
      <alignment/>
    </xf>
    <xf numFmtId="0" fontId="9" fillId="33" borderId="0" xfId="52" applyFont="1" applyFill="1" applyBorder="1">
      <alignment/>
    </xf>
    <xf numFmtId="0" fontId="8" fillId="33" borderId="0" xfId="52" applyFont="1" applyFill="1">
      <alignment/>
    </xf>
    <xf numFmtId="0" fontId="1" fillId="33" borderId="0" xfId="52" applyFill="1" applyBorder="1">
      <alignment/>
    </xf>
    <xf numFmtId="0" fontId="4" fillId="33" borderId="26" xfId="52" applyFont="1" applyFill="1" applyBorder="1" applyAlignment="1">
      <alignment horizontal="center"/>
    </xf>
    <xf numFmtId="3" fontId="1" fillId="33" borderId="0" xfId="52" applyNumberFormat="1" applyFill="1" applyBorder="1">
      <alignment/>
    </xf>
    <xf numFmtId="3" fontId="4" fillId="33" borderId="14" xfId="52" applyNumberFormat="1" applyFont="1" applyFill="1" applyBorder="1">
      <alignment/>
    </xf>
    <xf numFmtId="3" fontId="4" fillId="33" borderId="28" xfId="52" applyNumberFormat="1" applyFont="1" applyFill="1" applyBorder="1">
      <alignment/>
    </xf>
    <xf numFmtId="0" fontId="2" fillId="33" borderId="0" xfId="52" applyFont="1" applyFill="1" applyBorder="1">
      <alignment/>
    </xf>
    <xf numFmtId="0" fontId="1" fillId="33" borderId="0" xfId="52" applyFont="1" applyFill="1" applyBorder="1">
      <alignment/>
    </xf>
    <xf numFmtId="3" fontId="5" fillId="33" borderId="14" xfId="52" applyNumberFormat="1" applyFont="1" applyFill="1" applyBorder="1">
      <alignment/>
    </xf>
    <xf numFmtId="3" fontId="5" fillId="33" borderId="28" xfId="52" applyNumberFormat="1" applyFont="1" applyFill="1" applyBorder="1">
      <alignment/>
    </xf>
    <xf numFmtId="0" fontId="10" fillId="33" borderId="0" xfId="52" applyFont="1" applyFill="1" applyBorder="1">
      <alignment/>
    </xf>
    <xf numFmtId="0" fontId="1" fillId="33" borderId="0" xfId="52" applyFont="1" applyFill="1">
      <alignment/>
    </xf>
    <xf numFmtId="3" fontId="10" fillId="33" borderId="0" xfId="52" applyNumberFormat="1" applyFont="1" applyFill="1" applyBorder="1">
      <alignment/>
    </xf>
    <xf numFmtId="3" fontId="7" fillId="0" borderId="38" xfId="52" applyNumberFormat="1" applyFont="1" applyBorder="1">
      <alignment/>
    </xf>
    <xf numFmtId="0" fontId="7" fillId="0" borderId="26" xfId="52" applyFont="1" applyBorder="1">
      <alignment/>
    </xf>
    <xf numFmtId="3" fontId="3" fillId="0" borderId="39" xfId="52" applyNumberFormat="1" applyFont="1" applyBorder="1">
      <alignment/>
    </xf>
    <xf numFmtId="3" fontId="7" fillId="0" borderId="14" xfId="52" applyNumberFormat="1" applyFont="1" applyBorder="1">
      <alignment/>
    </xf>
    <xf numFmtId="3" fontId="3" fillId="0" borderId="40" xfId="52" applyNumberFormat="1" applyFont="1" applyBorder="1">
      <alignment/>
    </xf>
    <xf numFmtId="3" fontId="3" fillId="0" borderId="13" xfId="52" applyNumberFormat="1" applyFont="1" applyBorder="1">
      <alignment/>
    </xf>
    <xf numFmtId="3" fontId="3" fillId="0" borderId="41" xfId="52" applyNumberFormat="1" applyFont="1" applyBorder="1">
      <alignment/>
    </xf>
    <xf numFmtId="3" fontId="7" fillId="0" borderId="13" xfId="52" applyNumberFormat="1" applyFont="1" applyBorder="1">
      <alignment/>
    </xf>
    <xf numFmtId="9" fontId="8" fillId="0" borderId="0" xfId="52" applyNumberFormat="1" applyFont="1">
      <alignment/>
    </xf>
    <xf numFmtId="0" fontId="12" fillId="0" borderId="0" xfId="52" applyFont="1">
      <alignment/>
    </xf>
    <xf numFmtId="0" fontId="12" fillId="33" borderId="0" xfId="52" applyFont="1" applyFill="1">
      <alignment/>
    </xf>
    <xf numFmtId="3" fontId="13" fillId="0" borderId="0" xfId="52" applyNumberFormat="1" applyFont="1">
      <alignment/>
    </xf>
    <xf numFmtId="0" fontId="12" fillId="0" borderId="0" xfId="52" applyFont="1" applyBorder="1">
      <alignment/>
    </xf>
    <xf numFmtId="3" fontId="12" fillId="33" borderId="0" xfId="52" applyNumberFormat="1" applyFont="1" applyFill="1">
      <alignment/>
    </xf>
    <xf numFmtId="0" fontId="3" fillId="0" borderId="12" xfId="52" applyFont="1" applyBorder="1" applyAlignment="1">
      <alignment horizontal="center"/>
    </xf>
    <xf numFmtId="0" fontId="1" fillId="0" borderId="16" xfId="52" applyBorder="1" applyAlignment="1">
      <alignment horizontal="center"/>
    </xf>
    <xf numFmtId="0" fontId="3" fillId="0" borderId="14" xfId="52" applyFont="1" applyBorder="1" applyAlignment="1">
      <alignment horizontal="center"/>
    </xf>
    <xf numFmtId="1" fontId="1" fillId="0" borderId="16" xfId="52" applyNumberFormat="1" applyBorder="1" applyAlignment="1">
      <alignment horizontal="center"/>
    </xf>
    <xf numFmtId="168" fontId="3" fillId="0" borderId="14" xfId="52" applyNumberFormat="1" applyFont="1" applyBorder="1" applyAlignment="1">
      <alignment horizontal="center"/>
    </xf>
    <xf numFmtId="168" fontId="1" fillId="0" borderId="16" xfId="52" applyNumberFormat="1" applyBorder="1" applyAlignment="1">
      <alignment horizontal="center"/>
    </xf>
    <xf numFmtId="3" fontId="1" fillId="0" borderId="42" xfId="52" applyNumberFormat="1" applyBorder="1">
      <alignment/>
    </xf>
    <xf numFmtId="3" fontId="1" fillId="0" borderId="0" xfId="52" applyNumberFormat="1" applyFont="1" applyBorder="1">
      <alignment/>
    </xf>
    <xf numFmtId="0" fontId="3" fillId="0" borderId="0" xfId="52" applyFont="1" applyBorder="1" applyAlignment="1">
      <alignment horizontal="center"/>
    </xf>
    <xf numFmtId="9" fontId="3" fillId="0" borderId="0" xfId="52" applyNumberFormat="1" applyFont="1" applyBorder="1" applyAlignment="1">
      <alignment horizontal="center"/>
    </xf>
    <xf numFmtId="9" fontId="1" fillId="0" borderId="0" xfId="52" applyNumberFormat="1" applyBorder="1" applyAlignment="1">
      <alignment horizontal="center"/>
    </xf>
    <xf numFmtId="0" fontId="12" fillId="33" borderId="0" xfId="52" applyFont="1" applyFill="1" applyBorder="1">
      <alignment/>
    </xf>
    <xf numFmtId="3" fontId="3" fillId="0" borderId="35" xfId="52" applyNumberFormat="1" applyFont="1" applyBorder="1">
      <alignment/>
    </xf>
    <xf numFmtId="3" fontId="3" fillId="0" borderId="26" xfId="52" applyNumberFormat="1" applyFont="1" applyBorder="1">
      <alignment/>
    </xf>
    <xf numFmtId="0" fontId="1" fillId="0" borderId="0" xfId="52" applyFont="1" applyBorder="1">
      <alignment/>
    </xf>
    <xf numFmtId="0" fontId="1" fillId="0" borderId="43" xfId="52" applyBorder="1">
      <alignment/>
    </xf>
    <xf numFmtId="3" fontId="7" fillId="0" borderId="17" xfId="52" applyNumberFormat="1" applyFont="1" applyBorder="1">
      <alignment/>
    </xf>
    <xf numFmtId="3" fontId="7" fillId="0" borderId="19" xfId="52" applyNumberFormat="1" applyFont="1" applyBorder="1">
      <alignment/>
    </xf>
    <xf numFmtId="0" fontId="3" fillId="0" borderId="44" xfId="52" applyFont="1" applyBorder="1" applyAlignment="1">
      <alignment horizontal="center"/>
    </xf>
    <xf numFmtId="0" fontId="3" fillId="0" borderId="32" xfId="52" applyFont="1" applyBorder="1" applyAlignment="1">
      <alignment horizontal="center"/>
    </xf>
    <xf numFmtId="3" fontId="7" fillId="0" borderId="13" xfId="52" applyNumberFormat="1" applyFont="1" applyBorder="1">
      <alignment/>
    </xf>
    <xf numFmtId="0" fontId="3" fillId="0" borderId="10" xfId="52" applyFont="1" applyBorder="1" applyAlignment="1">
      <alignment horizontal="center"/>
    </xf>
    <xf numFmtId="168" fontId="3" fillId="0" borderId="13" xfId="52" applyNumberFormat="1" applyFont="1" applyBorder="1" applyAlignment="1">
      <alignment horizontal="center"/>
    </xf>
    <xf numFmtId="168" fontId="1" fillId="0" borderId="15" xfId="52" applyNumberFormat="1" applyBorder="1" applyAlignment="1">
      <alignment horizontal="center"/>
    </xf>
    <xf numFmtId="0" fontId="18" fillId="33" borderId="45" xfId="52" applyFont="1" applyFill="1" applyBorder="1">
      <alignment/>
    </xf>
    <xf numFmtId="3" fontId="5" fillId="33" borderId="14" xfId="52" applyNumberFormat="1" applyFont="1" applyFill="1" applyBorder="1">
      <alignment/>
    </xf>
    <xf numFmtId="3" fontId="5" fillId="33" borderId="28" xfId="52" applyNumberFormat="1" applyFont="1" applyFill="1" applyBorder="1">
      <alignment/>
    </xf>
    <xf numFmtId="3" fontId="1" fillId="33" borderId="0" xfId="52" applyNumberFormat="1" applyFont="1" applyFill="1">
      <alignment/>
    </xf>
    <xf numFmtId="0" fontId="7" fillId="0" borderId="46" xfId="52" applyFont="1" applyBorder="1" applyAlignment="1">
      <alignment horizontal="center"/>
    </xf>
    <xf numFmtId="0" fontId="19" fillId="0" borderId="47" xfId="52" applyFont="1" applyBorder="1" applyAlignment="1">
      <alignment horizontal="left"/>
    </xf>
    <xf numFmtId="3" fontId="20" fillId="33" borderId="14" xfId="52" applyNumberFormat="1" applyFont="1" applyFill="1" applyBorder="1">
      <alignment/>
    </xf>
    <xf numFmtId="49" fontId="3" fillId="0" borderId="0" xfId="52" applyNumberFormat="1" applyFont="1" applyBorder="1" applyAlignment="1">
      <alignment horizontal="center"/>
    </xf>
    <xf numFmtId="1" fontId="1" fillId="0" borderId="0" xfId="52" applyNumberFormat="1">
      <alignment/>
    </xf>
    <xf numFmtId="49" fontId="1" fillId="0" borderId="0" xfId="52" applyNumberFormat="1" applyFont="1" applyBorder="1" applyAlignment="1">
      <alignment/>
    </xf>
    <xf numFmtId="49" fontId="16" fillId="0" borderId="0" xfId="52" applyNumberFormat="1" applyFont="1" applyBorder="1" applyAlignment="1">
      <alignment horizontal="center"/>
    </xf>
    <xf numFmtId="3" fontId="3" fillId="0" borderId="21" xfId="52" applyNumberFormat="1" applyFont="1" applyFill="1" applyBorder="1">
      <alignment/>
    </xf>
    <xf numFmtId="3" fontId="3" fillId="0" borderId="24" xfId="52" applyNumberFormat="1" applyFont="1" applyFill="1" applyBorder="1">
      <alignment/>
    </xf>
    <xf numFmtId="3" fontId="7" fillId="0" borderId="17" xfId="52" applyNumberFormat="1" applyFont="1" applyFill="1" applyBorder="1">
      <alignment/>
    </xf>
    <xf numFmtId="3" fontId="7" fillId="0" borderId="14" xfId="52" applyNumberFormat="1" applyFont="1" applyFill="1" applyBorder="1">
      <alignment/>
    </xf>
    <xf numFmtId="3" fontId="7" fillId="0" borderId="27" xfId="52" applyNumberFormat="1" applyFont="1" applyBorder="1">
      <alignment/>
    </xf>
    <xf numFmtId="3" fontId="7" fillId="0" borderId="48" xfId="52" applyNumberFormat="1" applyFont="1" applyBorder="1">
      <alignment/>
    </xf>
    <xf numFmtId="3" fontId="1" fillId="0" borderId="39" xfId="52" applyNumberFormat="1" applyFont="1" applyFill="1" applyBorder="1">
      <alignment/>
    </xf>
    <xf numFmtId="3" fontId="7" fillId="0" borderId="14" xfId="52" applyNumberFormat="1" applyFont="1" applyFill="1" applyBorder="1">
      <alignment/>
    </xf>
    <xf numFmtId="3" fontId="7" fillId="0" borderId="27" xfId="52" applyNumberFormat="1" applyFont="1" applyBorder="1">
      <alignment/>
    </xf>
    <xf numFmtId="3" fontId="7" fillId="0" borderId="49" xfId="52" applyNumberFormat="1" applyFont="1" applyFill="1" applyBorder="1">
      <alignment/>
    </xf>
    <xf numFmtId="3" fontId="7" fillId="0" borderId="50" xfId="52" applyNumberFormat="1" applyFont="1" applyFill="1" applyBorder="1">
      <alignment/>
    </xf>
    <xf numFmtId="3" fontId="1" fillId="0" borderId="0" xfId="52" applyNumberFormat="1" applyFont="1" applyBorder="1" applyAlignment="1">
      <alignment horizontal="right" vertical="top"/>
    </xf>
    <xf numFmtId="0" fontId="3" fillId="0" borderId="34" xfId="52" applyFont="1" applyBorder="1" applyAlignment="1">
      <alignment horizontal="center"/>
    </xf>
    <xf numFmtId="3" fontId="4" fillId="33" borderId="27" xfId="52" applyNumberFormat="1" applyFont="1" applyFill="1" applyBorder="1">
      <alignment/>
    </xf>
    <xf numFmtId="3" fontId="5" fillId="33" borderId="27" xfId="52" applyNumberFormat="1" applyFont="1" applyFill="1" applyBorder="1">
      <alignment/>
    </xf>
    <xf numFmtId="0" fontId="3" fillId="0" borderId="0" xfId="52" applyNumberFormat="1" applyFont="1" applyBorder="1" applyAlignment="1">
      <alignment horizontal="center"/>
    </xf>
    <xf numFmtId="1" fontId="1" fillId="0" borderId="0" xfId="52" applyNumberFormat="1" applyFont="1" applyBorder="1">
      <alignment/>
    </xf>
    <xf numFmtId="0" fontId="8" fillId="0" borderId="0" xfId="52" applyFont="1" applyBorder="1">
      <alignment/>
    </xf>
    <xf numFmtId="0" fontId="7" fillId="0" borderId="46" xfId="52" applyFont="1" applyBorder="1" applyAlignment="1">
      <alignment horizontal="center" vertical="center"/>
    </xf>
    <xf numFmtId="3" fontId="1" fillId="0" borderId="51" xfId="52" applyNumberFormat="1" applyFont="1" applyBorder="1">
      <alignment/>
    </xf>
    <xf numFmtId="0" fontId="3" fillId="0" borderId="31" xfId="52" applyFont="1" applyBorder="1" applyAlignment="1">
      <alignment horizontal="center"/>
    </xf>
    <xf numFmtId="3" fontId="5" fillId="0" borderId="17" xfId="52" applyNumberFormat="1" applyFont="1" applyBorder="1">
      <alignment/>
    </xf>
    <xf numFmtId="3" fontId="5" fillId="0" borderId="52" xfId="52" applyNumberFormat="1" applyFont="1" applyBorder="1">
      <alignment/>
    </xf>
    <xf numFmtId="3" fontId="1" fillId="0" borderId="51" xfId="52" applyNumberFormat="1" applyFont="1" applyBorder="1" applyAlignment="1">
      <alignment horizontal="right" vertical="top"/>
    </xf>
    <xf numFmtId="3" fontId="7" fillId="0" borderId="53" xfId="52" applyNumberFormat="1" applyFont="1" applyBorder="1">
      <alignment/>
    </xf>
    <xf numFmtId="0" fontId="21" fillId="0" borderId="0" xfId="52" applyFont="1" applyBorder="1">
      <alignment/>
    </xf>
    <xf numFmtId="3" fontId="8" fillId="0" borderId="0" xfId="52" applyNumberFormat="1" applyFont="1" applyBorder="1">
      <alignment/>
    </xf>
    <xf numFmtId="3" fontId="21" fillId="0" borderId="0" xfId="52" applyNumberFormat="1" applyFont="1" applyBorder="1">
      <alignment/>
    </xf>
    <xf numFmtId="3" fontId="21" fillId="0" borderId="0" xfId="52" applyNumberFormat="1" applyFont="1">
      <alignment/>
    </xf>
    <xf numFmtId="0" fontId="8" fillId="0" borderId="0" xfId="52" applyFont="1">
      <alignment/>
    </xf>
    <xf numFmtId="3" fontId="1" fillId="33" borderId="0" xfId="52" applyNumberFormat="1" applyFont="1" applyFill="1" applyBorder="1">
      <alignment/>
    </xf>
    <xf numFmtId="0" fontId="3" fillId="0" borderId="14" xfId="52" applyFont="1" applyBorder="1" applyAlignment="1">
      <alignment horizontal="center"/>
    </xf>
    <xf numFmtId="3" fontId="3" fillId="0" borderId="14" xfId="52" applyNumberFormat="1" applyFont="1" applyBorder="1" applyAlignment="1">
      <alignment horizontal="center"/>
    </xf>
    <xf numFmtId="0" fontId="3" fillId="0" borderId="54" xfId="52" applyFont="1" applyBorder="1" applyAlignment="1">
      <alignment/>
    </xf>
    <xf numFmtId="3" fontId="59" fillId="0" borderId="14" xfId="52" applyNumberFormat="1" applyFont="1" applyBorder="1">
      <alignment/>
    </xf>
    <xf numFmtId="3" fontId="59" fillId="0" borderId="13" xfId="52" applyNumberFormat="1" applyFont="1" applyBorder="1">
      <alignment/>
    </xf>
    <xf numFmtId="3" fontId="59" fillId="0" borderId="28" xfId="52" applyNumberFormat="1" applyFont="1" applyBorder="1">
      <alignment/>
    </xf>
    <xf numFmtId="3" fontId="60" fillId="0" borderId="13" xfId="52" applyNumberFormat="1" applyFont="1" applyBorder="1">
      <alignment/>
    </xf>
    <xf numFmtId="3" fontId="60" fillId="0" borderId="28" xfId="52" applyNumberFormat="1" applyFont="1" applyBorder="1">
      <alignment/>
    </xf>
    <xf numFmtId="3" fontId="7" fillId="0" borderId="38" xfId="52" applyNumberFormat="1" applyFont="1" applyFill="1" applyBorder="1">
      <alignment/>
    </xf>
    <xf numFmtId="3" fontId="7" fillId="0" borderId="55" xfId="52" applyNumberFormat="1" applyFont="1" applyBorder="1">
      <alignment/>
    </xf>
    <xf numFmtId="3" fontId="7" fillId="0" borderId="51" xfId="52" applyNumberFormat="1" applyFont="1" applyBorder="1">
      <alignment/>
    </xf>
    <xf numFmtId="0" fontId="1" fillId="0" borderId="39" xfId="52" applyFont="1" applyBorder="1" applyAlignment="1">
      <alignment horizontal="center" vertical="center"/>
    </xf>
    <xf numFmtId="3" fontId="7" fillId="0" borderId="0" xfId="52" applyNumberFormat="1" applyFont="1">
      <alignment/>
    </xf>
    <xf numFmtId="3" fontId="7" fillId="0" borderId="56" xfId="52" applyNumberFormat="1" applyFont="1" applyBorder="1">
      <alignment/>
    </xf>
    <xf numFmtId="0" fontId="1" fillId="0" borderId="39" xfId="52" applyFont="1" applyBorder="1" applyAlignment="1">
      <alignment horizontal="center"/>
    </xf>
    <xf numFmtId="3" fontId="7" fillId="0" borderId="49" xfId="52" applyNumberFormat="1" applyFont="1" applyBorder="1">
      <alignment/>
    </xf>
    <xf numFmtId="3" fontId="7" fillId="0" borderId="57" xfId="52" applyNumberFormat="1" applyFont="1" applyFill="1" applyBorder="1">
      <alignment/>
    </xf>
    <xf numFmtId="3" fontId="7" fillId="0" borderId="58" xfId="52" applyNumberFormat="1" applyFont="1" applyBorder="1">
      <alignment/>
    </xf>
    <xf numFmtId="3" fontId="7" fillId="0" borderId="13" xfId="52" applyNumberFormat="1" applyFont="1" applyFill="1" applyBorder="1">
      <alignment/>
    </xf>
    <xf numFmtId="0" fontId="18" fillId="33" borderId="14" xfId="52" applyFont="1" applyFill="1" applyBorder="1">
      <alignment/>
    </xf>
    <xf numFmtId="0" fontId="18" fillId="33" borderId="13" xfId="52" applyFont="1" applyFill="1" applyBorder="1">
      <alignment/>
    </xf>
    <xf numFmtId="0" fontId="9" fillId="33" borderId="13" xfId="52" applyFont="1" applyFill="1" applyBorder="1">
      <alignment/>
    </xf>
    <xf numFmtId="0" fontId="9" fillId="33" borderId="28" xfId="52" applyFont="1" applyFill="1" applyBorder="1">
      <alignment/>
    </xf>
    <xf numFmtId="0" fontId="3" fillId="0" borderId="59" xfId="52" applyFont="1" applyBorder="1" applyAlignment="1">
      <alignment horizontal="center"/>
    </xf>
    <xf numFmtId="0" fontId="3" fillId="0" borderId="24" xfId="52" applyFont="1" applyBorder="1" applyAlignment="1">
      <alignment horizontal="center"/>
    </xf>
    <xf numFmtId="0" fontId="3" fillId="0" borderId="60" xfId="52" applyFont="1" applyBorder="1" applyAlignment="1">
      <alignment horizontal="center"/>
    </xf>
    <xf numFmtId="3" fontId="7" fillId="33" borderId="14" xfId="52" applyNumberFormat="1" applyFont="1" applyFill="1" applyBorder="1">
      <alignment/>
    </xf>
    <xf numFmtId="0" fontId="16" fillId="0" borderId="61" xfId="52" applyFont="1" applyFill="1" applyBorder="1" applyAlignment="1">
      <alignment horizontal="center" vertical="center"/>
    </xf>
    <xf numFmtId="0" fontId="16" fillId="0" borderId="62" xfId="52" applyFont="1" applyFill="1" applyBorder="1" applyAlignment="1">
      <alignment horizontal="center" vertical="center"/>
    </xf>
    <xf numFmtId="0" fontId="16" fillId="0" borderId="39" xfId="52" applyFont="1" applyBorder="1" applyAlignment="1">
      <alignment horizontal="center" vertical="center"/>
    </xf>
    <xf numFmtId="0" fontId="16" fillId="0" borderId="16" xfId="52" applyFont="1" applyBorder="1" applyAlignment="1">
      <alignment horizontal="center" vertical="center"/>
    </xf>
    <xf numFmtId="0" fontId="2" fillId="0" borderId="0" xfId="52" applyFont="1" applyAlignment="1">
      <alignment horizontal="center"/>
    </xf>
    <xf numFmtId="0" fontId="10" fillId="33" borderId="63" xfId="52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64" xfId="0" applyBorder="1" applyAlignment="1">
      <alignment horizontal="left"/>
    </xf>
    <xf numFmtId="0" fontId="10" fillId="33" borderId="26" xfId="52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65" xfId="52" applyFont="1" applyBorder="1" applyAlignment="1">
      <alignment horizontal="center" vertical="center" wrapText="1"/>
    </xf>
    <xf numFmtId="0" fontId="16" fillId="0" borderId="20" xfId="52" applyFont="1" applyBorder="1" applyAlignment="1">
      <alignment horizontal="center" vertical="center" wrapText="1"/>
    </xf>
    <xf numFmtId="0" fontId="1" fillId="0" borderId="39" xfId="52" applyFont="1" applyBorder="1" applyAlignment="1">
      <alignment horizontal="center" vertical="center" wrapText="1"/>
    </xf>
    <xf numFmtId="0" fontId="1" fillId="0" borderId="16" xfId="52" applyFont="1" applyBorder="1" applyAlignment="1">
      <alignment horizontal="center" vertical="center" wrapText="1"/>
    </xf>
    <xf numFmtId="0" fontId="20" fillId="33" borderId="26" xfId="52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6" fillId="0" borderId="66" xfId="52" applyFont="1" applyBorder="1" applyAlignment="1">
      <alignment horizontal="center" vertical="center" wrapText="1"/>
    </xf>
    <xf numFmtId="0" fontId="16" fillId="0" borderId="67" xfId="52" applyFont="1" applyBorder="1" applyAlignment="1">
      <alignment horizontal="center" vertical="center" wrapText="1"/>
    </xf>
    <xf numFmtId="0" fontId="16" fillId="0" borderId="39" xfId="52" applyFont="1" applyFill="1" applyBorder="1" applyAlignment="1">
      <alignment horizontal="center" vertical="center"/>
    </xf>
    <xf numFmtId="0" fontId="16" fillId="0" borderId="16" xfId="52" applyFont="1" applyFill="1" applyBorder="1" applyAlignment="1">
      <alignment horizontal="center" vertical="center"/>
    </xf>
    <xf numFmtId="0" fontId="1" fillId="0" borderId="39" xfId="52" applyFont="1" applyFill="1" applyBorder="1" applyAlignment="1">
      <alignment horizontal="left" vertical="center" wrapText="1"/>
    </xf>
    <xf numFmtId="0" fontId="1" fillId="0" borderId="17" xfId="52" applyFont="1" applyFill="1" applyBorder="1" applyAlignment="1">
      <alignment horizontal="left" vertical="center" wrapText="1"/>
    </xf>
    <xf numFmtId="0" fontId="1" fillId="0" borderId="14" xfId="52" applyFont="1" applyBorder="1" applyAlignment="1">
      <alignment horizontal="left" vertical="center" wrapText="1"/>
    </xf>
    <xf numFmtId="0" fontId="1" fillId="0" borderId="16" xfId="52" applyFont="1" applyBorder="1" applyAlignment="1">
      <alignment horizontal="left" vertical="center" wrapText="1"/>
    </xf>
    <xf numFmtId="0" fontId="16" fillId="0" borderId="27" xfId="52" applyFont="1" applyBorder="1" applyAlignment="1">
      <alignment horizontal="center" vertical="center" wrapText="1"/>
    </xf>
    <xf numFmtId="0" fontId="16" fillId="0" borderId="68" xfId="52" applyFont="1" applyFill="1" applyBorder="1" applyAlignment="1">
      <alignment horizontal="center" vertical="center"/>
    </xf>
    <xf numFmtId="0" fontId="16" fillId="0" borderId="69" xfId="52" applyFont="1" applyFill="1" applyBorder="1" applyAlignment="1">
      <alignment horizontal="center" vertical="center"/>
    </xf>
    <xf numFmtId="0" fontId="16" fillId="0" borderId="17" xfId="52" applyFont="1" applyBorder="1" applyAlignment="1">
      <alignment horizontal="center" vertical="center"/>
    </xf>
    <xf numFmtId="49" fontId="16" fillId="0" borderId="39" xfId="52" applyNumberFormat="1" applyFont="1" applyBorder="1" applyAlignment="1">
      <alignment horizontal="center" vertical="center"/>
    </xf>
    <xf numFmtId="49" fontId="16" fillId="0" borderId="16" xfId="52" applyNumberFormat="1" applyFont="1" applyBorder="1" applyAlignment="1">
      <alignment horizontal="center" vertical="center"/>
    </xf>
    <xf numFmtId="0" fontId="3" fillId="0" borderId="15" xfId="52" applyFont="1" applyBorder="1" applyAlignment="1">
      <alignment horizontal="center"/>
    </xf>
    <xf numFmtId="0" fontId="3" fillId="0" borderId="58" xfId="52" applyFont="1" applyBorder="1" applyAlignment="1">
      <alignment horizontal="center"/>
    </xf>
    <xf numFmtId="0" fontId="3" fillId="0" borderId="54" xfId="52" applyFont="1" applyBorder="1" applyAlignment="1">
      <alignment horizontal="center"/>
    </xf>
    <xf numFmtId="0" fontId="1" fillId="0" borderId="39" xfId="52" applyFont="1" applyBorder="1" applyAlignment="1">
      <alignment horizontal="left" vertical="center" wrapText="1"/>
    </xf>
    <xf numFmtId="0" fontId="1" fillId="0" borderId="16" xfId="52" applyFont="1" applyFill="1" applyBorder="1" applyAlignment="1">
      <alignment horizontal="left" vertical="center" wrapText="1"/>
    </xf>
    <xf numFmtId="0" fontId="5" fillId="0" borderId="70" xfId="52" applyFont="1" applyBorder="1" applyAlignment="1">
      <alignment/>
    </xf>
    <xf numFmtId="0" fontId="0" fillId="0" borderId="70" xfId="0" applyBorder="1" applyAlignment="1">
      <alignment/>
    </xf>
    <xf numFmtId="0" fontId="5" fillId="0" borderId="58" xfId="52" applyFont="1" applyBorder="1" applyAlignment="1">
      <alignment/>
    </xf>
    <xf numFmtId="0" fontId="0" fillId="0" borderId="58" xfId="0" applyBorder="1" applyAlignment="1">
      <alignment/>
    </xf>
    <xf numFmtId="0" fontId="16" fillId="0" borderId="71" xfId="52" applyFont="1" applyFill="1" applyBorder="1" applyAlignment="1">
      <alignment horizontal="center" vertical="center"/>
    </xf>
    <xf numFmtId="0" fontId="16" fillId="0" borderId="14" xfId="52" applyFont="1" applyBorder="1" applyAlignment="1">
      <alignment horizontal="center" vertical="center"/>
    </xf>
    <xf numFmtId="0" fontId="3" fillId="33" borderId="31" xfId="52" applyFont="1" applyFill="1" applyBorder="1" applyAlignment="1">
      <alignment horizontal="left" vertical="center"/>
    </xf>
    <xf numFmtId="0" fontId="3" fillId="33" borderId="32" xfId="52" applyFont="1" applyFill="1" applyBorder="1" applyAlignment="1">
      <alignment horizontal="left" vertical="center"/>
    </xf>
    <xf numFmtId="0" fontId="3" fillId="33" borderId="34" xfId="52" applyFont="1" applyFill="1" applyBorder="1" applyAlignment="1">
      <alignment horizontal="left" vertical="center"/>
    </xf>
    <xf numFmtId="0" fontId="1" fillId="0" borderId="71" xfId="52" applyFont="1" applyBorder="1" applyAlignment="1">
      <alignment horizontal="center" vertical="center" wrapText="1"/>
    </xf>
    <xf numFmtId="0" fontId="1" fillId="0" borderId="69" xfId="52" applyFont="1" applyBorder="1" applyAlignment="1">
      <alignment horizontal="center" vertical="center" wrapText="1"/>
    </xf>
    <xf numFmtId="0" fontId="1" fillId="0" borderId="14" xfId="52" applyFont="1" applyBorder="1" applyAlignment="1">
      <alignment horizontal="center" vertical="center"/>
    </xf>
    <xf numFmtId="0" fontId="1" fillId="0" borderId="17" xfId="52" applyFont="1" applyBorder="1" applyAlignment="1">
      <alignment horizontal="center" vertical="center"/>
    </xf>
    <xf numFmtId="0" fontId="17" fillId="0" borderId="27" xfId="52" applyFont="1" applyBorder="1" applyAlignment="1">
      <alignment horizontal="center" wrapText="1"/>
    </xf>
    <xf numFmtId="0" fontId="17" fillId="0" borderId="30" xfId="52" applyFont="1" applyBorder="1" applyAlignment="1">
      <alignment horizontal="center" wrapText="1"/>
    </xf>
    <xf numFmtId="0" fontId="3" fillId="0" borderId="14" xfId="52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fam4-mikolaj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AK6" sqref="AK6"/>
    </sheetView>
  </sheetViews>
  <sheetFormatPr defaultColWidth="9.140625" defaultRowHeight="12.75"/>
  <cols>
    <col min="1" max="1" width="5.28125" style="1" customWidth="1"/>
    <col min="2" max="2" width="5.140625" style="1" customWidth="1"/>
    <col min="3" max="3" width="7.7109375" style="1" customWidth="1"/>
    <col min="4" max="4" width="37.57421875" style="1" customWidth="1"/>
    <col min="5" max="5" width="9.421875" style="1" customWidth="1"/>
    <col min="6" max="6" width="15.00390625" style="2" customWidth="1"/>
    <col min="7" max="7" width="17.28125" style="1" hidden="1" customWidth="1"/>
    <col min="8" max="8" width="12.57421875" style="2" hidden="1" customWidth="1"/>
    <col min="9" max="9" width="22.28125" style="1" customWidth="1"/>
    <col min="10" max="10" width="10.7109375" style="1" hidden="1" customWidth="1"/>
    <col min="11" max="12" width="11.140625" style="1" customWidth="1"/>
    <col min="13" max="14" width="12.00390625" style="1" customWidth="1"/>
    <col min="15" max="15" width="11.8515625" style="1" customWidth="1"/>
    <col min="16" max="16" width="12.57421875" style="1" hidden="1" customWidth="1"/>
    <col min="17" max="17" width="14.28125" style="1" hidden="1" customWidth="1"/>
    <col min="18" max="18" width="14.28125" style="1" customWidth="1"/>
    <col min="19" max="20" width="10.140625" style="78" bestFit="1" customWidth="1"/>
    <col min="21" max="21" width="10.140625" style="1" bestFit="1" customWidth="1"/>
    <col min="22" max="16384" width="9.140625" style="1" customWidth="1"/>
  </cols>
  <sheetData>
    <row r="1" spans="1:18" ht="15.75">
      <c r="A1" s="180" t="s">
        <v>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4:18" ht="15.75" hidden="1">
      <c r="D2" s="3" t="s">
        <v>0</v>
      </c>
      <c r="E2" s="4"/>
      <c r="F2" s="5"/>
      <c r="G2" s="5"/>
      <c r="H2" s="6"/>
      <c r="I2" s="4"/>
      <c r="J2" s="83" t="s">
        <v>28</v>
      </c>
      <c r="K2" s="7" t="s">
        <v>33</v>
      </c>
      <c r="L2" s="104">
        <v>2010</v>
      </c>
      <c r="M2" s="7">
        <f>+L2+1</f>
        <v>2011</v>
      </c>
      <c r="N2" s="7">
        <f>+M2+1</f>
        <v>2012</v>
      </c>
      <c r="O2" s="7">
        <f>+N2+1</f>
        <v>2013</v>
      </c>
      <c r="P2" s="7">
        <f>+O2+1</f>
        <v>2014</v>
      </c>
      <c r="Q2" s="7">
        <f>+P2+1</f>
        <v>2015</v>
      </c>
      <c r="R2" s="91"/>
    </row>
    <row r="3" spans="4:18" ht="15" hidden="1">
      <c r="D3" s="8" t="s">
        <v>1</v>
      </c>
      <c r="E3" s="213" t="s">
        <v>13</v>
      </c>
      <c r="F3" s="214"/>
      <c r="G3" s="214"/>
      <c r="H3" s="214"/>
      <c r="I3" s="214"/>
      <c r="J3" s="85"/>
      <c r="K3" s="85">
        <v>3</v>
      </c>
      <c r="L3" s="105">
        <f>K3+L4</f>
        <v>7.8</v>
      </c>
      <c r="M3" s="87">
        <f>L3+M4</f>
        <v>12.8</v>
      </c>
      <c r="N3" s="87">
        <f>M3+N4</f>
        <v>18.3</v>
      </c>
      <c r="O3" s="87">
        <f>N3+O4</f>
        <v>24.3</v>
      </c>
      <c r="P3" s="87">
        <f>O3+P4</f>
        <v>30.3</v>
      </c>
      <c r="Q3" s="9">
        <f>+P3+Q4</f>
        <v>30.3</v>
      </c>
      <c r="R3" s="92"/>
    </row>
    <row r="4" spans="4:18" ht="15" hidden="1">
      <c r="D4" s="10" t="s">
        <v>1</v>
      </c>
      <c r="E4" s="215" t="s">
        <v>14</v>
      </c>
      <c r="F4" s="216"/>
      <c r="G4" s="216"/>
      <c r="H4" s="216"/>
      <c r="I4" s="216"/>
      <c r="J4" s="84"/>
      <c r="K4" s="84">
        <v>3</v>
      </c>
      <c r="L4" s="106">
        <v>4.8</v>
      </c>
      <c r="M4" s="86">
        <v>5</v>
      </c>
      <c r="N4" s="88">
        <v>5.5</v>
      </c>
      <c r="O4" s="86">
        <v>6</v>
      </c>
      <c r="P4" s="86">
        <v>6</v>
      </c>
      <c r="Q4" s="11">
        <f>+Q6</f>
        <v>0</v>
      </c>
      <c r="R4" s="93"/>
    </row>
    <row r="5" spans="11:18" ht="13.5" customHeight="1" thickBot="1">
      <c r="K5" s="77">
        <f>+K6</f>
        <v>0</v>
      </c>
      <c r="L5" s="77">
        <f>+K6+L6</f>
        <v>0</v>
      </c>
      <c r="M5" s="77">
        <f>+L5+M6</f>
        <v>0</v>
      </c>
      <c r="N5" s="77">
        <f>+M5+N6</f>
        <v>0</v>
      </c>
      <c r="O5" s="77">
        <f>+N5+O6</f>
        <v>0</v>
      </c>
      <c r="P5" s="77">
        <f>+O5+P6</f>
        <v>0</v>
      </c>
      <c r="Q5" s="12">
        <f>+P5+Q6</f>
        <v>0</v>
      </c>
      <c r="R5" s="12"/>
    </row>
    <row r="6" spans="1:20" s="13" customFormat="1" ht="34.5" customHeight="1" thickBot="1" thickTop="1">
      <c r="A6" s="219" t="s">
        <v>61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  <c r="S6" s="94"/>
      <c r="T6" s="94"/>
    </row>
    <row r="7" spans="1:20" ht="22.5" customHeight="1" thickTop="1">
      <c r="A7" s="222" t="s">
        <v>41</v>
      </c>
      <c r="B7" s="224" t="s">
        <v>21</v>
      </c>
      <c r="C7" s="224" t="s">
        <v>22</v>
      </c>
      <c r="D7" s="228" t="s">
        <v>2</v>
      </c>
      <c r="E7" s="149" t="s">
        <v>15</v>
      </c>
      <c r="F7" s="150" t="s">
        <v>17</v>
      </c>
      <c r="G7" s="150"/>
      <c r="H7" s="150"/>
      <c r="I7" s="149" t="s">
        <v>3</v>
      </c>
      <c r="J7" s="208" t="s">
        <v>4</v>
      </c>
      <c r="K7" s="209"/>
      <c r="L7" s="209"/>
      <c r="M7" s="209"/>
      <c r="N7" s="209"/>
      <c r="O7" s="210"/>
      <c r="P7" s="151"/>
      <c r="Q7" s="14"/>
      <c r="R7" s="226" t="s">
        <v>18</v>
      </c>
      <c r="S7" s="81"/>
      <c r="T7" s="81"/>
    </row>
    <row r="8" spans="1:20" ht="22.5" customHeight="1" thickBot="1">
      <c r="A8" s="223"/>
      <c r="B8" s="225"/>
      <c r="C8" s="225"/>
      <c r="D8" s="229"/>
      <c r="E8" s="15" t="s">
        <v>16</v>
      </c>
      <c r="F8" s="16" t="s">
        <v>20</v>
      </c>
      <c r="G8" s="16"/>
      <c r="H8" s="16"/>
      <c r="I8" s="101" t="s">
        <v>5</v>
      </c>
      <c r="J8" s="17" t="s">
        <v>28</v>
      </c>
      <c r="K8" s="17" t="s">
        <v>38</v>
      </c>
      <c r="L8" s="17">
        <v>2011</v>
      </c>
      <c r="M8" s="17">
        <v>2012</v>
      </c>
      <c r="N8" s="17">
        <f>+M8+1</f>
        <v>2013</v>
      </c>
      <c r="O8" s="17">
        <f>+N8+1</f>
        <v>2014</v>
      </c>
      <c r="P8" s="18">
        <v>2013</v>
      </c>
      <c r="R8" s="227"/>
      <c r="S8" s="81"/>
      <c r="T8" s="81"/>
    </row>
    <row r="9" spans="1:20" s="19" customFormat="1" ht="18" customHeight="1" thickTop="1">
      <c r="A9" s="217" t="s">
        <v>42</v>
      </c>
      <c r="B9" s="218">
        <v>801</v>
      </c>
      <c r="C9" s="218">
        <v>80195</v>
      </c>
      <c r="D9" s="200" t="s">
        <v>57</v>
      </c>
      <c r="E9" s="196" t="s">
        <v>39</v>
      </c>
      <c r="F9" s="141">
        <f>K9+L9+M9+N9+O9</f>
        <v>1285835.83</v>
      </c>
      <c r="G9" s="158"/>
      <c r="H9" s="159"/>
      <c r="I9" s="160" t="s">
        <v>6</v>
      </c>
      <c r="J9" s="72"/>
      <c r="K9" s="121">
        <v>116271.83</v>
      </c>
      <c r="L9" s="121">
        <v>799688</v>
      </c>
      <c r="M9" s="121">
        <f>M10+M29</f>
        <v>369876</v>
      </c>
      <c r="N9" s="121">
        <f>N10+N29</f>
        <v>0</v>
      </c>
      <c r="O9" s="121">
        <f>O10+O29</f>
        <v>0</v>
      </c>
      <c r="P9" s="122"/>
      <c r="Q9" s="161"/>
      <c r="R9" s="202" t="s">
        <v>36</v>
      </c>
      <c r="S9" s="80"/>
      <c r="T9" s="80"/>
    </row>
    <row r="10" spans="1:20" s="19" customFormat="1" ht="16.5" customHeight="1">
      <c r="A10" s="176"/>
      <c r="B10" s="179"/>
      <c r="C10" s="179"/>
      <c r="D10" s="201"/>
      <c r="E10" s="197"/>
      <c r="F10" s="129" t="s">
        <v>30</v>
      </c>
      <c r="G10" s="162"/>
      <c r="H10" s="103"/>
      <c r="I10" s="136" t="s">
        <v>24</v>
      </c>
      <c r="J10" s="72"/>
      <c r="K10" s="157">
        <v>32651.63</v>
      </c>
      <c r="L10" s="157">
        <v>110000</v>
      </c>
      <c r="M10" s="157">
        <v>0</v>
      </c>
      <c r="N10" s="157">
        <v>0</v>
      </c>
      <c r="O10" s="69">
        <v>0</v>
      </c>
      <c r="P10" s="122"/>
      <c r="Q10" s="161"/>
      <c r="R10" s="188"/>
      <c r="S10" s="80"/>
      <c r="T10" s="80"/>
    </row>
    <row r="11" spans="1:20" s="19" customFormat="1" ht="19.5" customHeight="1">
      <c r="A11" s="203" t="s">
        <v>43</v>
      </c>
      <c r="B11" s="178">
        <v>801</v>
      </c>
      <c r="C11" s="178">
        <v>80104</v>
      </c>
      <c r="D11" s="198" t="s">
        <v>59</v>
      </c>
      <c r="E11" s="196" t="s">
        <v>37</v>
      </c>
      <c r="F11" s="137">
        <f>J11+K11+L11+M11+N11</f>
        <v>482920</v>
      </c>
      <c r="G11" s="162"/>
      <c r="H11" s="103"/>
      <c r="I11" s="163" t="s">
        <v>6</v>
      </c>
      <c r="J11" s="142">
        <v>0</v>
      </c>
      <c r="K11" s="124">
        <f>K12+K30</f>
        <v>267900</v>
      </c>
      <c r="L11" s="124">
        <f>L12+L30</f>
        <v>215020</v>
      </c>
      <c r="M11" s="124">
        <f>M12+M30</f>
        <v>0</v>
      </c>
      <c r="N11" s="124">
        <f>N12+N30</f>
        <v>0</v>
      </c>
      <c r="O11" s="124">
        <f>O12+O30</f>
        <v>0</v>
      </c>
      <c r="P11" s="126"/>
      <c r="Q11" s="37"/>
      <c r="R11" s="194" t="s">
        <v>40</v>
      </c>
      <c r="S11" s="80"/>
      <c r="T11" s="80"/>
    </row>
    <row r="12" spans="1:20" s="19" customFormat="1" ht="18.75" customHeight="1">
      <c r="A12" s="176"/>
      <c r="B12" s="179"/>
      <c r="C12" s="179"/>
      <c r="D12" s="212"/>
      <c r="E12" s="197"/>
      <c r="F12" s="129"/>
      <c r="G12" s="162"/>
      <c r="H12" s="103"/>
      <c r="I12" s="111" t="s">
        <v>24</v>
      </c>
      <c r="J12" s="72">
        <v>0</v>
      </c>
      <c r="K12" s="165">
        <v>4500</v>
      </c>
      <c r="L12" s="157">
        <v>2744</v>
      </c>
      <c r="M12" s="157">
        <v>0</v>
      </c>
      <c r="N12" s="157">
        <v>0</v>
      </c>
      <c r="O12" s="69">
        <v>0</v>
      </c>
      <c r="P12" s="20"/>
      <c r="Q12" s="166"/>
      <c r="R12" s="195"/>
      <c r="S12" s="80"/>
      <c r="T12" s="80"/>
    </row>
    <row r="13" spans="1:20" s="19" customFormat="1" ht="30.75" customHeight="1">
      <c r="A13" s="203" t="s">
        <v>44</v>
      </c>
      <c r="B13" s="206" t="s">
        <v>23</v>
      </c>
      <c r="C13" s="178">
        <v>1010</v>
      </c>
      <c r="D13" s="211" t="s">
        <v>49</v>
      </c>
      <c r="E13" s="196" t="s">
        <v>32</v>
      </c>
      <c r="F13" s="141">
        <f>K13+L13+M13+N13+O13</f>
        <v>17882012</v>
      </c>
      <c r="G13" s="158"/>
      <c r="H13" s="159"/>
      <c r="I13" s="160" t="s">
        <v>6</v>
      </c>
      <c r="J13" s="72"/>
      <c r="K13" s="121">
        <v>282003</v>
      </c>
      <c r="L13" s="121">
        <v>10005263</v>
      </c>
      <c r="M13" s="121">
        <v>7594746</v>
      </c>
      <c r="N13" s="121">
        <f>N14+N31</f>
        <v>0</v>
      </c>
      <c r="O13" s="121">
        <f>O14+O31</f>
        <v>0</v>
      </c>
      <c r="P13" s="126"/>
      <c r="Q13" s="21"/>
      <c r="R13" s="202" t="s">
        <v>19</v>
      </c>
      <c r="S13" s="80"/>
      <c r="T13" s="80"/>
    </row>
    <row r="14" spans="1:20" s="19" customFormat="1" ht="29.25" customHeight="1">
      <c r="A14" s="177"/>
      <c r="B14" s="207"/>
      <c r="C14" s="179"/>
      <c r="D14" s="201"/>
      <c r="E14" s="197"/>
      <c r="F14" s="129" t="s">
        <v>30</v>
      </c>
      <c r="G14" s="162"/>
      <c r="H14" s="103"/>
      <c r="I14" s="136" t="s">
        <v>24</v>
      </c>
      <c r="J14" s="72"/>
      <c r="K14" s="157">
        <v>282003</v>
      </c>
      <c r="L14" s="157">
        <v>4106035</v>
      </c>
      <c r="M14" s="157">
        <v>1556132</v>
      </c>
      <c r="N14" s="157">
        <v>0</v>
      </c>
      <c r="O14" s="69">
        <v>0</v>
      </c>
      <c r="P14" s="126"/>
      <c r="Q14" s="21"/>
      <c r="R14" s="188"/>
      <c r="S14" s="80"/>
      <c r="T14" s="80"/>
    </row>
    <row r="15" spans="1:20" s="19" customFormat="1" ht="18" customHeight="1">
      <c r="A15" s="176" t="s">
        <v>45</v>
      </c>
      <c r="B15" s="178">
        <v>926</v>
      </c>
      <c r="C15" s="178">
        <v>92601</v>
      </c>
      <c r="D15" s="189" t="s">
        <v>34</v>
      </c>
      <c r="E15" s="196" t="s">
        <v>37</v>
      </c>
      <c r="F15" s="141">
        <f>K15+L15+M15+N15+O15</f>
        <v>856753</v>
      </c>
      <c r="G15" s="158"/>
      <c r="H15" s="159"/>
      <c r="I15" s="160" t="s">
        <v>6</v>
      </c>
      <c r="J15" s="72"/>
      <c r="K15" s="121">
        <v>245933</v>
      </c>
      <c r="L15" s="121">
        <f>L16+L33</f>
        <v>610820</v>
      </c>
      <c r="M15" s="121">
        <f>M16+M33</f>
        <v>0</v>
      </c>
      <c r="N15" s="121">
        <f>N16+N33</f>
        <v>0</v>
      </c>
      <c r="O15" s="121">
        <f>O16+O33</f>
        <v>0</v>
      </c>
      <c r="P15" s="126"/>
      <c r="Q15" s="21"/>
      <c r="R15" s="187" t="s">
        <v>19</v>
      </c>
      <c r="S15" s="80"/>
      <c r="T15" s="80"/>
    </row>
    <row r="16" spans="1:20" s="19" customFormat="1" ht="16.5" customHeight="1">
      <c r="A16" s="177"/>
      <c r="B16" s="179"/>
      <c r="C16" s="179"/>
      <c r="D16" s="190"/>
      <c r="E16" s="197"/>
      <c r="F16" s="129" t="s">
        <v>30</v>
      </c>
      <c r="G16" s="162"/>
      <c r="H16" s="103"/>
      <c r="I16" s="136" t="s">
        <v>24</v>
      </c>
      <c r="J16" s="72"/>
      <c r="K16" s="157">
        <v>245933</v>
      </c>
      <c r="L16" s="157">
        <v>425700</v>
      </c>
      <c r="M16" s="157">
        <v>0</v>
      </c>
      <c r="N16" s="157">
        <v>0</v>
      </c>
      <c r="O16" s="69">
        <v>0</v>
      </c>
      <c r="P16" s="126"/>
      <c r="Q16" s="21"/>
      <c r="R16" s="188"/>
      <c r="S16" s="80"/>
      <c r="T16" s="80"/>
    </row>
    <row r="17" spans="1:20" s="19" customFormat="1" ht="18" customHeight="1">
      <c r="A17" s="176" t="s">
        <v>50</v>
      </c>
      <c r="B17" s="178">
        <v>926</v>
      </c>
      <c r="C17" s="178">
        <v>92601</v>
      </c>
      <c r="D17" s="200" t="s">
        <v>53</v>
      </c>
      <c r="E17" s="196" t="s">
        <v>37</v>
      </c>
      <c r="F17" s="141">
        <f>K17+L17+M17+N17+O17</f>
        <v>82981</v>
      </c>
      <c r="G17" s="158"/>
      <c r="H17" s="159"/>
      <c r="I17" s="160" t="s">
        <v>6</v>
      </c>
      <c r="J17" s="72"/>
      <c r="K17" s="121">
        <v>3081</v>
      </c>
      <c r="L17" s="121">
        <f>L18+L34</f>
        <v>79900</v>
      </c>
      <c r="M17" s="121">
        <f>M18+M34</f>
        <v>0</v>
      </c>
      <c r="N17" s="121">
        <f>N18+N34</f>
        <v>0</v>
      </c>
      <c r="O17" s="121">
        <f>O18+O34</f>
        <v>0</v>
      </c>
      <c r="P17" s="122"/>
      <c r="Q17" s="161"/>
      <c r="R17" s="202" t="s">
        <v>36</v>
      </c>
      <c r="S17" s="80"/>
      <c r="T17" s="80"/>
    </row>
    <row r="18" spans="1:20" s="19" customFormat="1" ht="16.5" customHeight="1">
      <c r="A18" s="177"/>
      <c r="B18" s="179"/>
      <c r="C18" s="179"/>
      <c r="D18" s="201"/>
      <c r="E18" s="197"/>
      <c r="F18" s="129" t="s">
        <v>30</v>
      </c>
      <c r="G18" s="162"/>
      <c r="H18" s="103"/>
      <c r="I18" s="136" t="s">
        <v>24</v>
      </c>
      <c r="J18" s="72"/>
      <c r="K18" s="157">
        <v>3081</v>
      </c>
      <c r="L18" s="157">
        <v>54900</v>
      </c>
      <c r="M18" s="157">
        <v>0</v>
      </c>
      <c r="N18" s="157">
        <v>0</v>
      </c>
      <c r="O18" s="69">
        <v>0</v>
      </c>
      <c r="P18" s="122"/>
      <c r="Q18" s="161"/>
      <c r="R18" s="188"/>
      <c r="S18" s="80"/>
      <c r="T18" s="80"/>
    </row>
    <row r="19" spans="1:20" s="19" customFormat="1" ht="16.5" customHeight="1">
      <c r="A19" s="176" t="s">
        <v>54</v>
      </c>
      <c r="B19" s="178">
        <v>852</v>
      </c>
      <c r="C19" s="178">
        <v>85295</v>
      </c>
      <c r="D19" s="198" t="s">
        <v>60</v>
      </c>
      <c r="E19" s="196">
        <v>2011</v>
      </c>
      <c r="F19" s="141">
        <f>K19+L19+M19+N19+O19</f>
        <v>122084</v>
      </c>
      <c r="G19" s="158"/>
      <c r="H19" s="159"/>
      <c r="I19" s="160" t="s">
        <v>6</v>
      </c>
      <c r="J19" s="72"/>
      <c r="K19" s="121">
        <v>0</v>
      </c>
      <c r="L19" s="121">
        <v>122084</v>
      </c>
      <c r="M19" s="121">
        <v>0</v>
      </c>
      <c r="N19" s="121">
        <v>0</v>
      </c>
      <c r="O19" s="121">
        <v>0</v>
      </c>
      <c r="P19" s="122"/>
      <c r="Q19" s="161"/>
      <c r="R19" s="202" t="s">
        <v>58</v>
      </c>
      <c r="S19" s="80"/>
      <c r="T19" s="80"/>
    </row>
    <row r="20" spans="1:20" s="19" customFormat="1" ht="16.5" customHeight="1">
      <c r="A20" s="177"/>
      <c r="B20" s="179"/>
      <c r="C20" s="179"/>
      <c r="D20" s="212"/>
      <c r="E20" s="197"/>
      <c r="F20" s="129" t="s">
        <v>30</v>
      </c>
      <c r="G20" s="162"/>
      <c r="H20" s="103"/>
      <c r="I20" s="136" t="s">
        <v>24</v>
      </c>
      <c r="J20" s="72"/>
      <c r="K20" s="157">
        <v>0</v>
      </c>
      <c r="L20" s="157">
        <v>12818.82</v>
      </c>
      <c r="M20" s="157">
        <v>0</v>
      </c>
      <c r="N20" s="157">
        <v>0</v>
      </c>
      <c r="O20" s="69">
        <v>0</v>
      </c>
      <c r="P20" s="122"/>
      <c r="Q20" s="161"/>
      <c r="R20" s="188"/>
      <c r="S20" s="80"/>
      <c r="T20" s="80"/>
    </row>
    <row r="21" spans="1:20" s="19" customFormat="1" ht="25.5" customHeight="1">
      <c r="A21" s="203" t="s">
        <v>54</v>
      </c>
      <c r="B21" s="178">
        <v>700</v>
      </c>
      <c r="C21" s="178">
        <v>70005</v>
      </c>
      <c r="D21" s="198" t="s">
        <v>56</v>
      </c>
      <c r="E21" s="196">
        <v>2011</v>
      </c>
      <c r="F21" s="137">
        <f>J21+K21+L21+M21+N21</f>
        <v>170680</v>
      </c>
      <c r="G21" s="162"/>
      <c r="H21" s="103"/>
      <c r="I21" s="163" t="s">
        <v>6</v>
      </c>
      <c r="J21" s="142">
        <v>0</v>
      </c>
      <c r="K21" s="124">
        <f>K22+K36</f>
        <v>0</v>
      </c>
      <c r="L21" s="124">
        <f>L22+L36</f>
        <v>170680</v>
      </c>
      <c r="M21" s="124">
        <f>M22+M36</f>
        <v>0</v>
      </c>
      <c r="N21" s="124">
        <f>N22+N36</f>
        <v>0</v>
      </c>
      <c r="O21" s="124">
        <f>O22+O36</f>
        <v>0</v>
      </c>
      <c r="P21" s="126"/>
      <c r="Q21" s="21"/>
      <c r="R21" s="187" t="s">
        <v>19</v>
      </c>
      <c r="S21" s="80"/>
      <c r="T21" s="80"/>
    </row>
    <row r="22" spans="1:20" s="19" customFormat="1" ht="25.5" customHeight="1" thickBot="1">
      <c r="A22" s="204"/>
      <c r="B22" s="205"/>
      <c r="C22" s="205"/>
      <c r="D22" s="199"/>
      <c r="E22" s="197"/>
      <c r="F22" s="129"/>
      <c r="G22" s="162"/>
      <c r="H22" s="103"/>
      <c r="I22" s="111" t="s">
        <v>24</v>
      </c>
      <c r="J22" s="72">
        <v>0</v>
      </c>
      <c r="K22" s="128"/>
      <c r="L22" s="127">
        <v>95680</v>
      </c>
      <c r="M22" s="127">
        <v>0</v>
      </c>
      <c r="N22" s="127">
        <v>0</v>
      </c>
      <c r="O22" s="164">
        <v>0</v>
      </c>
      <c r="P22" s="126"/>
      <c r="Q22" s="21"/>
      <c r="R22" s="188"/>
      <c r="S22" s="80"/>
      <c r="T22" s="80"/>
    </row>
    <row r="23" spans="3:20" ht="14.25" thickBot="1" thickTop="1">
      <c r="C23" s="23"/>
      <c r="D23" s="44" t="s">
        <v>7</v>
      </c>
      <c r="E23" s="45"/>
      <c r="F23" s="46"/>
      <c r="G23" s="89"/>
      <c r="H23" s="73"/>
      <c r="I23" s="102"/>
      <c r="J23" s="118" t="e">
        <f>+#REF!+J9+J11+#REF!+J21</f>
        <v>#REF!</v>
      </c>
      <c r="K23" s="118">
        <f>+K9+K11+K13+K15+K17+K19+K21</f>
        <v>915188.8300000001</v>
      </c>
      <c r="L23" s="118">
        <f>+L9+L11+L13+L15+L17+L19+L21</f>
        <v>12003455</v>
      </c>
      <c r="M23" s="118">
        <f>+M9+M11+M13+M15+M17+M19+M21</f>
        <v>7964622</v>
      </c>
      <c r="N23" s="118">
        <f>+N9+N11+N13+N15+N17+N19+N21</f>
        <v>0</v>
      </c>
      <c r="O23" s="118">
        <f>+O9+O11+O13+O15+O17+O19+O21</f>
        <v>0</v>
      </c>
      <c r="P23" s="48" t="e">
        <f>+#REF!+P9+P11</f>
        <v>#REF!</v>
      </c>
      <c r="Q23" s="47" t="e">
        <f>+#REF!+Q9+Q11</f>
        <v>#REF!</v>
      </c>
      <c r="R23" s="95"/>
      <c r="S23" s="80"/>
      <c r="T23" s="80"/>
    </row>
    <row r="24" spans="3:20" ht="14.25" thickBot="1" thickTop="1">
      <c r="C24" s="23"/>
      <c r="D24" s="28" t="s">
        <v>8</v>
      </c>
      <c r="E24" s="29"/>
      <c r="F24" s="30"/>
      <c r="G24" s="98"/>
      <c r="H24" s="75"/>
      <c r="I24" s="29"/>
      <c r="J24" s="119" t="e">
        <f>+#REF!+J10+J12+#REF!+J22</f>
        <v>#REF!</v>
      </c>
      <c r="K24" s="119">
        <f>+K10+K12+K22+K14+K16+K18+K20</f>
        <v>568168.63</v>
      </c>
      <c r="L24" s="119">
        <f>+L10+L12+L22+L14+L16+L18+L20</f>
        <v>4807877.82</v>
      </c>
      <c r="M24" s="119">
        <f>+M10+M12+M22+M14+M16+M18+M20</f>
        <v>1556132</v>
      </c>
      <c r="N24" s="119">
        <f>+N10+N12+N22+N14+N16+N18+N20</f>
        <v>0</v>
      </c>
      <c r="O24" s="119">
        <f>+O10+O12+O22+O14+O16+O18+O20</f>
        <v>0</v>
      </c>
      <c r="P24" s="48" t="e">
        <f>+#REF!+P10+P12</f>
        <v>#REF!</v>
      </c>
      <c r="Q24" s="47" t="e">
        <f>+#REF!+Q10+Q12</f>
        <v>#REF!</v>
      </c>
      <c r="R24" s="96"/>
      <c r="S24" s="80"/>
      <c r="T24" s="80"/>
    </row>
    <row r="25" spans="3:20" ht="15.75" customHeight="1" thickBot="1" thickTop="1">
      <c r="C25" s="23"/>
      <c r="D25" s="112" t="s">
        <v>26</v>
      </c>
      <c r="E25" s="40"/>
      <c r="F25" s="41"/>
      <c r="G25" s="40"/>
      <c r="H25" s="42"/>
      <c r="I25" s="40"/>
      <c r="J25" s="120" t="e">
        <f aca="true" t="shared" si="0" ref="J25:O25">J24</f>
        <v>#REF!</v>
      </c>
      <c r="K25" s="120">
        <f>K24</f>
        <v>568168.63</v>
      </c>
      <c r="L25" s="99">
        <f>L24-1085461</f>
        <v>3722416.8200000003</v>
      </c>
      <c r="M25" s="123">
        <v>73727</v>
      </c>
      <c r="N25" s="123">
        <f t="shared" si="0"/>
        <v>0</v>
      </c>
      <c r="O25" s="100">
        <f t="shared" si="0"/>
        <v>0</v>
      </c>
      <c r="P25" s="27"/>
      <c r="Q25" s="27"/>
      <c r="R25" s="27"/>
      <c r="S25" s="80"/>
      <c r="T25" s="80"/>
    </row>
    <row r="26" spans="3:20" ht="14.25" thickBot="1" thickTop="1">
      <c r="C26" s="23"/>
      <c r="D26" s="24"/>
      <c r="E26" s="25"/>
      <c r="F26" s="26"/>
      <c r="G26" s="25"/>
      <c r="H26" s="27"/>
      <c r="I26" s="25"/>
      <c r="J26" s="27"/>
      <c r="K26" s="27"/>
      <c r="L26" s="27"/>
      <c r="M26" s="27"/>
      <c r="N26" s="27"/>
      <c r="O26" s="74"/>
      <c r="P26" s="27"/>
      <c r="Q26" s="27"/>
      <c r="R26" s="27"/>
      <c r="S26" s="80"/>
      <c r="T26" s="80"/>
    </row>
    <row r="27" spans="3:20" ht="13.5" thickTop="1">
      <c r="C27" s="25"/>
      <c r="D27" s="28" t="s">
        <v>9</v>
      </c>
      <c r="E27" s="29"/>
      <c r="F27" s="30"/>
      <c r="G27" s="29"/>
      <c r="H27" s="31"/>
      <c r="I27" s="29"/>
      <c r="J27" s="32" t="e">
        <f aca="true" t="shared" si="1" ref="J27:Q27">+J23-J24</f>
        <v>#REF!</v>
      </c>
      <c r="K27" s="32">
        <f t="shared" si="1"/>
        <v>347020.20000000007</v>
      </c>
      <c r="L27" s="32">
        <f t="shared" si="1"/>
        <v>7195577.18</v>
      </c>
      <c r="M27" s="32">
        <f t="shared" si="1"/>
        <v>6408490</v>
      </c>
      <c r="N27" s="32">
        <f t="shared" si="1"/>
        <v>0</v>
      </c>
      <c r="O27" s="32">
        <f t="shared" si="1"/>
        <v>0</v>
      </c>
      <c r="P27" s="33" t="e">
        <f t="shared" si="1"/>
        <v>#REF!</v>
      </c>
      <c r="Q27" s="31" t="e">
        <f t="shared" si="1"/>
        <v>#REF!</v>
      </c>
      <c r="R27" s="27"/>
      <c r="S27" s="80"/>
      <c r="T27" s="80"/>
    </row>
    <row r="28" spans="3:20" ht="12.75">
      <c r="C28" s="25"/>
      <c r="D28" s="34" t="s">
        <v>10</v>
      </c>
      <c r="E28" s="25"/>
      <c r="F28" s="26"/>
      <c r="G28" s="25"/>
      <c r="H28" s="27"/>
      <c r="I28" s="25"/>
      <c r="J28" s="71"/>
      <c r="K28" s="152"/>
      <c r="L28" s="153"/>
      <c r="M28" s="153"/>
      <c r="N28" s="153"/>
      <c r="O28" s="154"/>
      <c r="P28" s="35"/>
      <c r="Q28" s="27"/>
      <c r="R28" s="27"/>
      <c r="S28" s="80"/>
      <c r="T28" s="80"/>
    </row>
    <row r="29" spans="3:20" s="19" customFormat="1" ht="13.5" customHeight="1">
      <c r="C29" s="36"/>
      <c r="D29" s="70" t="s">
        <v>46</v>
      </c>
      <c r="E29" s="36"/>
      <c r="F29" s="37"/>
      <c r="G29" s="36"/>
      <c r="H29" s="37"/>
      <c r="I29" s="36"/>
      <c r="J29" s="72">
        <v>0</v>
      </c>
      <c r="K29" s="38">
        <v>83620.2</v>
      </c>
      <c r="L29" s="76">
        <v>689688</v>
      </c>
      <c r="M29" s="76">
        <v>369876</v>
      </c>
      <c r="N29" s="76">
        <v>0</v>
      </c>
      <c r="O29" s="39">
        <v>0</v>
      </c>
      <c r="P29" s="126">
        <v>0</v>
      </c>
      <c r="Q29" s="37"/>
      <c r="R29" s="37"/>
      <c r="S29" s="80"/>
      <c r="T29" s="80"/>
    </row>
    <row r="30" spans="3:20" ht="15" customHeight="1" thickBot="1">
      <c r="C30" s="25"/>
      <c r="D30" s="70" t="s">
        <v>47</v>
      </c>
      <c r="E30" s="25"/>
      <c r="F30" s="26"/>
      <c r="G30" s="25"/>
      <c r="H30" s="27"/>
      <c r="I30" s="25"/>
      <c r="J30" s="72">
        <v>0</v>
      </c>
      <c r="K30" s="125">
        <v>263400</v>
      </c>
      <c r="L30" s="167">
        <v>212276</v>
      </c>
      <c r="M30" s="76">
        <v>0</v>
      </c>
      <c r="N30" s="76">
        <v>0</v>
      </c>
      <c r="O30" s="39">
        <v>0</v>
      </c>
      <c r="P30" s="43"/>
      <c r="Q30" s="42"/>
      <c r="R30" s="27"/>
      <c r="S30" s="80"/>
      <c r="T30" s="80"/>
    </row>
    <row r="31" spans="3:20" ht="15" customHeight="1" thickBot="1" thickTop="1">
      <c r="C31" s="25"/>
      <c r="D31" s="70" t="s">
        <v>48</v>
      </c>
      <c r="E31" s="25"/>
      <c r="F31" s="26"/>
      <c r="G31" s="25"/>
      <c r="H31" s="27"/>
      <c r="I31" s="25"/>
      <c r="J31" s="72"/>
      <c r="K31" s="38">
        <v>0</v>
      </c>
      <c r="L31" s="76">
        <v>5899228</v>
      </c>
      <c r="M31" s="76">
        <v>6038614</v>
      </c>
      <c r="N31" s="76">
        <v>0</v>
      </c>
      <c r="O31" s="39">
        <v>0</v>
      </c>
      <c r="P31" s="43"/>
      <c r="Q31" s="42"/>
      <c r="R31" s="27"/>
      <c r="S31" s="80"/>
      <c r="T31" s="80"/>
    </row>
    <row r="32" spans="3:20" ht="15" customHeight="1" thickBot="1" thickTop="1">
      <c r="C32" s="25"/>
      <c r="D32" s="70" t="s">
        <v>62</v>
      </c>
      <c r="E32" s="25"/>
      <c r="F32" s="26"/>
      <c r="G32" s="25"/>
      <c r="H32" s="27"/>
      <c r="I32" s="25"/>
      <c r="J32" s="72"/>
      <c r="K32" s="38">
        <f>K24-K25</f>
        <v>0</v>
      </c>
      <c r="L32" s="38">
        <f>L24-L25</f>
        <v>1085461</v>
      </c>
      <c r="M32" s="38">
        <f>M24-M25</f>
        <v>1482405</v>
      </c>
      <c r="N32" s="38">
        <f>N24-N25</f>
        <v>0</v>
      </c>
      <c r="O32" s="38">
        <f>O24-O25</f>
        <v>0</v>
      </c>
      <c r="P32" s="43"/>
      <c r="Q32" s="42"/>
      <c r="R32" s="27"/>
      <c r="S32" s="80"/>
      <c r="T32" s="80"/>
    </row>
    <row r="33" spans="3:20" ht="15" customHeight="1" thickBot="1" thickTop="1">
      <c r="C33" s="25"/>
      <c r="D33" s="70" t="s">
        <v>51</v>
      </c>
      <c r="E33" s="25"/>
      <c r="F33" s="26"/>
      <c r="G33" s="25"/>
      <c r="H33" s="27"/>
      <c r="I33" s="25"/>
      <c r="J33" s="72"/>
      <c r="K33" s="38">
        <v>0</v>
      </c>
      <c r="L33" s="76">
        <v>185120</v>
      </c>
      <c r="M33" s="76">
        <v>0</v>
      </c>
      <c r="N33" s="76">
        <v>0</v>
      </c>
      <c r="O33" s="39">
        <v>0</v>
      </c>
      <c r="P33" s="43"/>
      <c r="Q33" s="42"/>
      <c r="R33" s="27"/>
      <c r="S33" s="80"/>
      <c r="T33" s="80"/>
    </row>
    <row r="34" spans="3:20" ht="14.25" customHeight="1" thickBot="1" thickTop="1">
      <c r="C34" s="25"/>
      <c r="D34" s="70" t="s">
        <v>52</v>
      </c>
      <c r="E34" s="25"/>
      <c r="F34" s="26"/>
      <c r="G34" s="25"/>
      <c r="H34" s="27"/>
      <c r="I34" s="25"/>
      <c r="J34" s="72">
        <v>0</v>
      </c>
      <c r="K34" s="38">
        <v>0</v>
      </c>
      <c r="L34" s="76">
        <v>25000</v>
      </c>
      <c r="M34" s="76"/>
      <c r="N34" s="155"/>
      <c r="O34" s="156"/>
      <c r="P34" s="43"/>
      <c r="Q34" s="42"/>
      <c r="R34" s="27"/>
      <c r="S34" s="80"/>
      <c r="T34" s="80"/>
    </row>
    <row r="35" spans="3:20" ht="14.25" customHeight="1" thickBot="1" thickTop="1">
      <c r="C35" s="25"/>
      <c r="D35" s="70" t="s">
        <v>55</v>
      </c>
      <c r="E35" s="25"/>
      <c r="F35" s="26"/>
      <c r="G35" s="25"/>
      <c r="H35" s="27"/>
      <c r="I35" s="25"/>
      <c r="J35" s="72"/>
      <c r="K35" s="38"/>
      <c r="L35" s="76">
        <v>109265.18</v>
      </c>
      <c r="M35" s="76"/>
      <c r="N35" s="155"/>
      <c r="O35" s="156"/>
      <c r="P35" s="43"/>
      <c r="Q35" s="42"/>
      <c r="R35" s="27"/>
      <c r="S35" s="80"/>
      <c r="T35" s="80"/>
    </row>
    <row r="36" spans="3:20" ht="15" customHeight="1" thickBot="1" thickTop="1">
      <c r="C36" s="25"/>
      <c r="D36" s="70" t="s">
        <v>55</v>
      </c>
      <c r="E36" s="25"/>
      <c r="F36" s="26"/>
      <c r="G36" s="25"/>
      <c r="H36" s="27"/>
      <c r="I36" s="25"/>
      <c r="J36" s="72"/>
      <c r="K36" s="38"/>
      <c r="L36" s="76">
        <v>75000</v>
      </c>
      <c r="M36" s="155"/>
      <c r="N36" s="155"/>
      <c r="O36" s="156"/>
      <c r="P36" s="43"/>
      <c r="Q36" s="42"/>
      <c r="R36" s="27"/>
      <c r="S36" s="80"/>
      <c r="T36" s="80"/>
    </row>
    <row r="37" spans="3:20" ht="14.25" thickBot="1" thickTop="1">
      <c r="C37" s="25"/>
      <c r="D37" s="44" t="s">
        <v>11</v>
      </c>
      <c r="E37" s="45"/>
      <c r="F37" s="46"/>
      <c r="G37" s="45"/>
      <c r="H37" s="47"/>
      <c r="I37" s="45"/>
      <c r="J37" s="22" t="e">
        <f>+J27-SUM(J29:J30)</f>
        <v>#REF!</v>
      </c>
      <c r="K37" s="22">
        <f>+K27-SUM(K29:K36)</f>
        <v>0</v>
      </c>
      <c r="L37" s="22">
        <f>+L27-SUM(L29:L36)+L32</f>
        <v>0</v>
      </c>
      <c r="M37" s="22">
        <f>+M27-SUM(M29:M36)+M32</f>
        <v>0</v>
      </c>
      <c r="N37" s="22">
        <f>+N27-SUM(N29:N36)</f>
        <v>0</v>
      </c>
      <c r="O37" s="48">
        <f>+O27-SUM(O29:O36)</f>
        <v>0</v>
      </c>
      <c r="P37" s="49" t="e">
        <f>+P27-SUM(P29:P30)</f>
        <v>#REF!</v>
      </c>
      <c r="Q37" s="47" t="e">
        <f>+Q27-SUM(Q29:Q30)</f>
        <v>#REF!</v>
      </c>
      <c r="R37" s="27"/>
      <c r="S37" s="80"/>
      <c r="T37" s="80"/>
    </row>
    <row r="38" spans="3:20" ht="21.75" customHeight="1" thickTop="1">
      <c r="C38" s="97" t="s">
        <v>29</v>
      </c>
      <c r="D38" s="24"/>
      <c r="E38" s="25"/>
      <c r="F38" s="26"/>
      <c r="G38" s="25"/>
      <c r="H38" s="27"/>
      <c r="I38" s="25"/>
      <c r="J38" s="27"/>
      <c r="K38" s="27"/>
      <c r="L38" s="27"/>
      <c r="M38" s="27"/>
      <c r="N38" s="27"/>
      <c r="O38" s="27"/>
      <c r="P38" s="27"/>
      <c r="Q38" s="27"/>
      <c r="R38" s="27"/>
      <c r="S38" s="80"/>
      <c r="T38" s="80"/>
    </row>
    <row r="39" spans="3:20" s="147" customFormat="1" ht="15" customHeight="1">
      <c r="C39" s="97" t="s">
        <v>31</v>
      </c>
      <c r="D39" s="143"/>
      <c r="E39" s="135"/>
      <c r="F39" s="144"/>
      <c r="G39" s="135"/>
      <c r="H39" s="145"/>
      <c r="I39" s="13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6"/>
    </row>
    <row r="40" spans="3:18" ht="13.5" thickBot="1">
      <c r="C40" s="25"/>
      <c r="D40" s="24"/>
      <c r="E40" s="25"/>
      <c r="F40" s="26"/>
      <c r="G40" s="25"/>
      <c r="H40" s="27"/>
      <c r="I40" s="25"/>
      <c r="J40" s="27"/>
      <c r="K40" s="27"/>
      <c r="L40" s="27"/>
      <c r="M40" s="27"/>
      <c r="N40" s="27"/>
      <c r="O40" s="27"/>
      <c r="P40" s="27"/>
      <c r="R40" s="2"/>
    </row>
    <row r="41" spans="3:16" ht="14.25" thickBot="1" thickTop="1">
      <c r="C41" s="25"/>
      <c r="D41" s="24"/>
      <c r="E41" s="25"/>
      <c r="F41" s="26"/>
      <c r="G41" s="25"/>
      <c r="H41" s="27"/>
      <c r="I41" s="25"/>
      <c r="J41" s="138" t="s">
        <v>28</v>
      </c>
      <c r="K41" s="172" t="s">
        <v>38</v>
      </c>
      <c r="L41" s="173">
        <v>2011</v>
      </c>
      <c r="M41" s="173">
        <v>2012</v>
      </c>
      <c r="N41" s="173">
        <f>+M41+1</f>
        <v>2013</v>
      </c>
      <c r="O41" s="174">
        <f>+N41+1</f>
        <v>2014</v>
      </c>
      <c r="P41" s="130">
        <f>+O41+1</f>
        <v>2015</v>
      </c>
    </row>
    <row r="42" spans="3:20" s="56" customFormat="1" ht="6.75" customHeight="1" thickTop="1">
      <c r="C42" s="50"/>
      <c r="D42" s="51"/>
      <c r="E42" s="52"/>
      <c r="F42" s="53"/>
      <c r="G42" s="52"/>
      <c r="H42" s="52"/>
      <c r="I42" s="53"/>
      <c r="J42" s="107"/>
      <c r="K42" s="168"/>
      <c r="L42" s="169"/>
      <c r="M42" s="169"/>
      <c r="N42" s="170"/>
      <c r="O42" s="171"/>
      <c r="P42" s="54"/>
      <c r="Q42" s="55"/>
      <c r="R42" s="55"/>
      <c r="S42" s="79"/>
      <c r="T42" s="79"/>
    </row>
    <row r="43" spans="3:20" s="13" customFormat="1" ht="16.5" customHeight="1">
      <c r="C43" s="57"/>
      <c r="D43" s="58" t="s">
        <v>12</v>
      </c>
      <c r="E43" s="57"/>
      <c r="F43" s="59"/>
      <c r="G43" s="57"/>
      <c r="H43" s="57"/>
      <c r="I43" s="59"/>
      <c r="J43" s="60"/>
      <c r="K43" s="60">
        <f>K23</f>
        <v>915188.8300000001</v>
      </c>
      <c r="L43" s="60">
        <f>L23</f>
        <v>12003455</v>
      </c>
      <c r="M43" s="60">
        <f>M23</f>
        <v>7964622</v>
      </c>
      <c r="N43" s="60">
        <f>N23</f>
        <v>0</v>
      </c>
      <c r="O43" s="61">
        <f>O23</f>
        <v>0</v>
      </c>
      <c r="P43" s="131" t="e">
        <f>+#REF!+#REF!+#REF!</f>
        <v>#REF!</v>
      </c>
      <c r="Q43" s="62"/>
      <c r="R43" s="62"/>
      <c r="S43" s="79"/>
      <c r="T43" s="79"/>
    </row>
    <row r="44" spans="3:20" s="67" customFormat="1" ht="16.5" customHeight="1">
      <c r="C44" s="63"/>
      <c r="D44" s="184" t="s">
        <v>25</v>
      </c>
      <c r="E44" s="185"/>
      <c r="F44" s="185"/>
      <c r="G44" s="185"/>
      <c r="H44" s="185"/>
      <c r="I44" s="186"/>
      <c r="J44" s="64"/>
      <c r="K44" s="108">
        <f>K43-K46</f>
        <v>568168.6300000001</v>
      </c>
      <c r="L44" s="108">
        <f>L43-L46</f>
        <v>4917143</v>
      </c>
      <c r="M44" s="108">
        <f>M43-M46</f>
        <v>1556132</v>
      </c>
      <c r="N44" s="108">
        <f>N43-N46</f>
        <v>0</v>
      </c>
      <c r="O44" s="65">
        <f>O51+O52+O53+O58+O59+O60+O63+O64+O65</f>
        <v>0</v>
      </c>
      <c r="P44" s="132" t="e">
        <f>+#REF!+#REF!+#REF!</f>
        <v>#REF!</v>
      </c>
      <c r="Q44" s="66"/>
      <c r="R44" s="66"/>
      <c r="S44" s="82"/>
      <c r="T44" s="82"/>
    </row>
    <row r="45" spans="3:20" s="67" customFormat="1" ht="16.5" customHeight="1">
      <c r="C45" s="63"/>
      <c r="D45" s="191" t="s">
        <v>63</v>
      </c>
      <c r="E45" s="192"/>
      <c r="F45" s="192"/>
      <c r="G45" s="192"/>
      <c r="H45" s="192"/>
      <c r="I45" s="193"/>
      <c r="J45" s="113"/>
      <c r="K45" s="175">
        <f>K32</f>
        <v>0</v>
      </c>
      <c r="L45" s="175">
        <f>L32</f>
        <v>1085461</v>
      </c>
      <c r="M45" s="175">
        <f>M32</f>
        <v>1482405</v>
      </c>
      <c r="N45" s="175">
        <f>N32</f>
        <v>0</v>
      </c>
      <c r="O45" s="175">
        <f>O32</f>
        <v>0</v>
      </c>
      <c r="P45" s="132"/>
      <c r="Q45" s="66"/>
      <c r="R45" s="66"/>
      <c r="S45" s="82"/>
      <c r="T45" s="82"/>
    </row>
    <row r="46" spans="3:21" s="67" customFormat="1" ht="16.5" customHeight="1">
      <c r="C46" s="63"/>
      <c r="D46" s="184" t="s">
        <v>27</v>
      </c>
      <c r="E46" s="185"/>
      <c r="F46" s="185"/>
      <c r="G46" s="185"/>
      <c r="H46" s="185"/>
      <c r="I46" s="186"/>
      <c r="J46" s="108"/>
      <c r="K46" s="108">
        <f>K29+K30+K31+K33+K34+K36</f>
        <v>347020.2</v>
      </c>
      <c r="L46" s="108">
        <f>L29+L30+L31+L33+L34+L36</f>
        <v>7086312</v>
      </c>
      <c r="M46" s="108">
        <f>M29+M30+M31+M33+M34+M36</f>
        <v>6408490</v>
      </c>
      <c r="N46" s="108">
        <f>N29+N30+N31+N33+N34+N36</f>
        <v>0</v>
      </c>
      <c r="O46" s="109">
        <f>O29+O30+O31+O33+O34+O36</f>
        <v>0</v>
      </c>
      <c r="P46" s="132" t="e">
        <f>+SUM(P29:P29)+SUM(#REF!)+SUM(#REF!)</f>
        <v>#REF!</v>
      </c>
      <c r="Q46" s="68"/>
      <c r="R46" s="68"/>
      <c r="S46" s="79"/>
      <c r="T46" s="82"/>
      <c r="U46" s="110"/>
    </row>
    <row r="47" spans="3:16" ht="15.75" thickBot="1">
      <c r="C47" s="25"/>
      <c r="D47" s="181"/>
      <c r="E47" s="182"/>
      <c r="F47" s="182"/>
      <c r="G47" s="182"/>
      <c r="H47" s="182"/>
      <c r="I47" s="183"/>
      <c r="J47" s="42"/>
      <c r="K47" s="139"/>
      <c r="L47" s="139"/>
      <c r="M47" s="139"/>
      <c r="N47" s="139"/>
      <c r="O47" s="140"/>
      <c r="P47" s="27"/>
    </row>
    <row r="48" spans="3:16" ht="13.5" thickTop="1">
      <c r="C48" s="25"/>
      <c r="D48" s="24"/>
      <c r="E48" s="25"/>
      <c r="F48" s="26"/>
      <c r="G48" s="25"/>
      <c r="H48" s="27"/>
      <c r="I48" s="25"/>
      <c r="J48" s="27"/>
      <c r="K48" s="27"/>
      <c r="L48" s="27"/>
      <c r="M48" s="27"/>
      <c r="N48" s="27"/>
      <c r="O48" s="27"/>
      <c r="P48" s="27"/>
    </row>
    <row r="49" spans="3:16" ht="12.75">
      <c r="C49" s="25"/>
      <c r="D49" s="24"/>
      <c r="E49" s="25"/>
      <c r="F49" s="26"/>
      <c r="G49" s="25"/>
      <c r="H49" s="27"/>
      <c r="I49" s="97"/>
      <c r="K49" s="114"/>
      <c r="L49" s="114"/>
      <c r="M49" s="114"/>
      <c r="N49" s="133"/>
      <c r="O49" s="133"/>
      <c r="P49" s="27"/>
    </row>
    <row r="50" spans="3:16" ht="12.75">
      <c r="C50" s="25"/>
      <c r="D50" s="24"/>
      <c r="E50" s="25"/>
      <c r="F50" s="148"/>
      <c r="G50" s="25"/>
      <c r="H50" s="27"/>
      <c r="I50" s="114"/>
      <c r="K50" s="134"/>
      <c r="L50" s="134"/>
      <c r="M50" s="134"/>
      <c r="N50" s="134"/>
      <c r="O50" s="90"/>
      <c r="P50" s="27">
        <v>0</v>
      </c>
    </row>
    <row r="51" spans="3:16" ht="12.75">
      <c r="C51" s="25"/>
      <c r="D51" s="24"/>
      <c r="E51" s="25"/>
      <c r="F51" s="148"/>
      <c r="G51" s="25"/>
      <c r="H51" s="27"/>
      <c r="I51" s="116"/>
      <c r="K51" s="134"/>
      <c r="L51" s="134"/>
      <c r="M51" s="134"/>
      <c r="N51" s="134"/>
      <c r="O51" s="90"/>
      <c r="P51" s="27">
        <v>0</v>
      </c>
    </row>
    <row r="52" spans="3:16" ht="12.75">
      <c r="C52" s="25"/>
      <c r="D52" s="24"/>
      <c r="E52" s="25"/>
      <c r="F52" s="26"/>
      <c r="G52" s="25"/>
      <c r="H52" s="27"/>
      <c r="I52" s="117"/>
      <c r="K52" s="134"/>
      <c r="L52" s="134"/>
      <c r="M52" s="134"/>
      <c r="N52" s="134"/>
      <c r="O52" s="90"/>
      <c r="P52" s="27"/>
    </row>
    <row r="53" spans="3:16" ht="12.75">
      <c r="C53" s="25"/>
      <c r="D53" s="24"/>
      <c r="E53" s="25"/>
      <c r="F53" s="26"/>
      <c r="G53" s="25"/>
      <c r="H53" s="27"/>
      <c r="I53" s="117"/>
      <c r="K53" s="134"/>
      <c r="L53" s="134"/>
      <c r="M53" s="134"/>
      <c r="N53" s="134"/>
      <c r="O53" s="90"/>
      <c r="P53" s="27"/>
    </row>
    <row r="54" spans="9:16" ht="12.75">
      <c r="I54" s="117"/>
      <c r="K54" s="115"/>
      <c r="L54" s="115"/>
      <c r="M54" s="115"/>
      <c r="N54" s="115"/>
      <c r="P54" s="1">
        <v>0</v>
      </c>
    </row>
    <row r="55" spans="9:14" ht="12.75">
      <c r="I55" s="117"/>
      <c r="K55" s="115"/>
      <c r="L55" s="115"/>
      <c r="M55" s="115"/>
      <c r="N55" s="115"/>
    </row>
    <row r="56" spans="9:14" ht="12.75">
      <c r="I56" s="117"/>
      <c r="K56" s="115"/>
      <c r="L56" s="115"/>
      <c r="M56" s="115"/>
      <c r="N56" s="115"/>
    </row>
    <row r="57" spans="9:16" ht="12.75">
      <c r="I57" s="114"/>
      <c r="K57" s="115"/>
      <c r="L57" s="115"/>
      <c r="M57" s="115"/>
      <c r="N57" s="115"/>
      <c r="P57" s="1">
        <v>1000000</v>
      </c>
    </row>
    <row r="58" spans="9:16" ht="12.75">
      <c r="I58" s="116"/>
      <c r="K58" s="115"/>
      <c r="L58" s="115"/>
      <c r="M58" s="115"/>
      <c r="N58" s="115"/>
      <c r="P58" s="1">
        <v>150000</v>
      </c>
    </row>
    <row r="59" spans="9:16" ht="12.75">
      <c r="I59" s="117"/>
      <c r="K59" s="115"/>
      <c r="L59" s="115"/>
      <c r="M59" s="115"/>
      <c r="N59" s="115"/>
      <c r="P59" s="1">
        <v>0</v>
      </c>
    </row>
    <row r="60" spans="9:16" ht="12.75">
      <c r="I60" s="117"/>
      <c r="K60" s="115"/>
      <c r="L60" s="115"/>
      <c r="M60" s="115"/>
      <c r="N60" s="115"/>
      <c r="P60" s="1">
        <v>0</v>
      </c>
    </row>
    <row r="61" spans="9:16" ht="12.75">
      <c r="I61" s="117"/>
      <c r="K61" s="115"/>
      <c r="L61" s="115"/>
      <c r="M61" s="115"/>
      <c r="N61" s="115"/>
      <c r="P61" s="1">
        <v>850000</v>
      </c>
    </row>
    <row r="62" spans="9:16" ht="12.75">
      <c r="I62" s="114"/>
      <c r="K62" s="115"/>
      <c r="L62" s="115"/>
      <c r="M62" s="115"/>
      <c r="N62" s="115"/>
      <c r="P62" s="1">
        <v>0</v>
      </c>
    </row>
    <row r="63" spans="9:16" ht="12.75">
      <c r="I63" s="116"/>
      <c r="K63" s="115"/>
      <c r="L63" s="115"/>
      <c r="M63" s="115"/>
      <c r="N63" s="115"/>
      <c r="P63" s="1">
        <v>0</v>
      </c>
    </row>
    <row r="64" spans="9:16" ht="12.75">
      <c r="I64" s="117"/>
      <c r="K64" s="115"/>
      <c r="L64" s="115"/>
      <c r="M64" s="115"/>
      <c r="N64" s="115"/>
      <c r="P64" s="1">
        <v>0</v>
      </c>
    </row>
    <row r="65" spans="9:16" ht="12.75">
      <c r="I65" s="117"/>
      <c r="K65" s="115"/>
      <c r="L65" s="115"/>
      <c r="M65" s="115"/>
      <c r="N65" s="115"/>
      <c r="P65" s="1">
        <v>0</v>
      </c>
    </row>
    <row r="66" spans="9:16" ht="12.75">
      <c r="I66" s="117"/>
      <c r="K66" s="115"/>
      <c r="L66" s="115"/>
      <c r="M66" s="115"/>
      <c r="N66" s="115"/>
      <c r="P66" s="1">
        <v>0</v>
      </c>
    </row>
    <row r="68" spans="11:15" ht="12.75">
      <c r="K68" s="2"/>
      <c r="L68" s="2"/>
      <c r="M68" s="2"/>
      <c r="N68" s="2"/>
      <c r="O68" s="2"/>
    </row>
  </sheetData>
  <sheetProtection/>
  <mergeCells count="56">
    <mergeCell ref="A17:A18"/>
    <mergeCell ref="B17:B18"/>
    <mergeCell ref="C7:C8"/>
    <mergeCell ref="D7:D8"/>
    <mergeCell ref="R19:R20"/>
    <mergeCell ref="E19:E20"/>
    <mergeCell ref="D19:D20"/>
    <mergeCell ref="A15:A16"/>
    <mergeCell ref="B15:B16"/>
    <mergeCell ref="C15:C16"/>
    <mergeCell ref="E15:E16"/>
    <mergeCell ref="E3:I3"/>
    <mergeCell ref="E4:I4"/>
    <mergeCell ref="A9:A10"/>
    <mergeCell ref="B9:B10"/>
    <mergeCell ref="C9:C10"/>
    <mergeCell ref="A6:R6"/>
    <mergeCell ref="A7:A8"/>
    <mergeCell ref="B7:B8"/>
    <mergeCell ref="R7:R8"/>
    <mergeCell ref="J7:O7"/>
    <mergeCell ref="D9:D10"/>
    <mergeCell ref="E9:E10"/>
    <mergeCell ref="R9:R10"/>
    <mergeCell ref="R13:R14"/>
    <mergeCell ref="E13:E14"/>
    <mergeCell ref="D13:D14"/>
    <mergeCell ref="D11:D12"/>
    <mergeCell ref="E11:E12"/>
    <mergeCell ref="A21:A22"/>
    <mergeCell ref="B11:B12"/>
    <mergeCell ref="C11:C12"/>
    <mergeCell ref="A11:A12"/>
    <mergeCell ref="B21:B22"/>
    <mergeCell ref="C21:C22"/>
    <mergeCell ref="C17:C18"/>
    <mergeCell ref="A13:A14"/>
    <mergeCell ref="C13:C14"/>
    <mergeCell ref="B13:B14"/>
    <mergeCell ref="R21:R22"/>
    <mergeCell ref="D44:I44"/>
    <mergeCell ref="E21:E22"/>
    <mergeCell ref="D21:D22"/>
    <mergeCell ref="D17:D18"/>
    <mergeCell ref="R17:R18"/>
    <mergeCell ref="E17:E18"/>
    <mergeCell ref="A19:A20"/>
    <mergeCell ref="B19:B20"/>
    <mergeCell ref="C19:C20"/>
    <mergeCell ref="A1:R1"/>
    <mergeCell ref="D47:I47"/>
    <mergeCell ref="D46:I46"/>
    <mergeCell ref="R15:R16"/>
    <mergeCell ref="D15:D16"/>
    <mergeCell ref="D45:I45"/>
    <mergeCell ref="R11:R12"/>
  </mergeCells>
  <printOptions/>
  <pageMargins left="0.5" right="0.4724409448818898" top="0.63" bottom="0.18" header="0.26" footer="0.17"/>
  <pageSetup horizontalDpi="600" verticalDpi="600" orientation="landscape" paperSize="9" scale="71" r:id="rId1"/>
  <headerFooter alignWithMargins="0">
    <oddHeader>&amp;RTabela Nr 3 
do Uchwały Nr VIII / 66 / 2011 RM w Sośnicowicach
z dnia 23.08.2011 w spr zmiany budżetu gminy na 2011r 
&amp;P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Skarbnik Gminy</cp:lastModifiedBy>
  <cp:lastPrinted>2011-02-04T09:02:53Z</cp:lastPrinted>
  <dcterms:created xsi:type="dcterms:W3CDTF">2007-06-14T18:52:20Z</dcterms:created>
  <dcterms:modified xsi:type="dcterms:W3CDTF">2011-08-24T12:14:48Z</dcterms:modified>
  <cp:category/>
  <cp:version/>
  <cp:contentType/>
  <cp:contentStatus/>
</cp:coreProperties>
</file>