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6" activeTab="0"/>
  </bookViews>
  <sheets>
    <sheet name="Plan zadań" sheetId="1" r:id="rId1"/>
  </sheets>
  <definedNames>
    <definedName name="_xlnm.Print_Area" localSheetId="0">'Plan zadań'!$A$1:$I$140</definedName>
  </definedNames>
  <calcPr fullCalcOnLoad="1"/>
</workbook>
</file>

<file path=xl/sharedStrings.xml><?xml version="1.0" encoding="utf-8"?>
<sst xmlns="http://schemas.openxmlformats.org/spreadsheetml/2006/main" count="256" uniqueCount="174">
  <si>
    <t>Str</t>
  </si>
  <si>
    <t>L.p.</t>
  </si>
  <si>
    <t>I      NAZWA DZIAŁU</t>
  </si>
  <si>
    <t>Nr.  Działu</t>
  </si>
  <si>
    <t>Nr. rozdziału</t>
  </si>
  <si>
    <t>Szacunkowe nakłady   w zł</t>
  </si>
  <si>
    <t>Uwagi</t>
  </si>
  <si>
    <r>
      <t>1</t>
    </r>
    <r>
      <rPr>
        <b/>
        <sz val="12"/>
        <rFont val="Arial CE"/>
        <family val="2"/>
      </rPr>
      <t xml:space="preserve">     Nazwa rozdziału</t>
    </r>
  </si>
  <si>
    <t>1a   Nazwa zadania do realizacji</t>
  </si>
  <si>
    <t>bieżące</t>
  </si>
  <si>
    <t>majątkowe</t>
  </si>
  <si>
    <t>3</t>
  </si>
  <si>
    <t>4</t>
  </si>
  <si>
    <t>I</t>
  </si>
  <si>
    <t>ROLNICTWO I LEŚNICTWO</t>
  </si>
  <si>
    <t>010</t>
  </si>
  <si>
    <t>Infrastruktura wodociągowa i sanitacyjna wsi</t>
  </si>
  <si>
    <t>01010</t>
  </si>
  <si>
    <t>1a</t>
  </si>
  <si>
    <t>Uporządkowanie gospodarki ściekowej w Aglomeracji Sierakowice( (obejmującej sołectwa Sierakowice i Rachowice) poprzez budowę kanalizacji sanitarnej i oczyszczalni ścieków</t>
  </si>
  <si>
    <t>Wartość budżetowa* zadania</t>
  </si>
  <si>
    <t>w tym:    -środki wlasne</t>
  </si>
  <si>
    <t xml:space="preserve">-dotacja z UE </t>
  </si>
  <si>
    <t>Wartość nominalna** zadania</t>
  </si>
  <si>
    <t>II</t>
  </si>
  <si>
    <t>TRANSPORT I ŁĄCZNOŚĆ</t>
  </si>
  <si>
    <t>600</t>
  </si>
  <si>
    <t>Drogi publiczne wojewódzkie</t>
  </si>
  <si>
    <t>60013</t>
  </si>
  <si>
    <t>2a</t>
  </si>
  <si>
    <t>Dotacja dla województwa śląskiego</t>
  </si>
  <si>
    <t>Drogi publiczne powiatowe</t>
  </si>
  <si>
    <t>60014</t>
  </si>
  <si>
    <t>3a</t>
  </si>
  <si>
    <t>Dotacja dla Powiatu Gliwickiego</t>
  </si>
  <si>
    <t>3b</t>
  </si>
  <si>
    <t xml:space="preserve">Projekt remontu nawierzchni drogi powiatowej 2916S i budowy chodników w Smolnicy </t>
  </si>
  <si>
    <t>Drogi publiczne gminne</t>
  </si>
  <si>
    <t>60016</t>
  </si>
  <si>
    <t>4a</t>
  </si>
  <si>
    <t>4b</t>
  </si>
  <si>
    <t>Remonty cząstkowe dróg i chodników</t>
  </si>
  <si>
    <t>4c</t>
  </si>
  <si>
    <t>III</t>
  </si>
  <si>
    <t>TURYSTYKA</t>
  </si>
  <si>
    <t>630</t>
  </si>
  <si>
    <t>Pozostała działalność</t>
  </si>
  <si>
    <t>63095</t>
  </si>
  <si>
    <t>Udział Gminy Sośnicowice w projekcie pn: ”Zaplecze aktywnej turystyki rowerowej dla mieszkańców zachodniej części Subregionu Centralnego”</t>
  </si>
  <si>
    <t>IV</t>
  </si>
  <si>
    <t>GOSPODARKA MIESZKANIOWA</t>
  </si>
  <si>
    <t>700</t>
  </si>
  <si>
    <t>Gospodarka gruntami i nieruchomościami</t>
  </si>
  <si>
    <t>70005</t>
  </si>
  <si>
    <t>Wykupy gruntów</t>
  </si>
  <si>
    <t xml:space="preserve"> </t>
  </si>
  <si>
    <t>1b</t>
  </si>
  <si>
    <t>Budowa budynku mieszkalnego z przeznaczeniem na lokale socjalne w Sośnicowicach                                                                                               w tym   - środki własne                                                          – dotacja budżetu państwa</t>
  </si>
  <si>
    <t>- środki własne</t>
  </si>
  <si>
    <t>- dotacja z Bqnku Gospodarstwa Krajowego</t>
  </si>
  <si>
    <t>1c</t>
  </si>
  <si>
    <t>Zadanie współfinansowane ze środków Unii Europejskiej w ramach Programu Rozwoju Obszarów Wiejskich</t>
  </si>
  <si>
    <t>1d</t>
  </si>
  <si>
    <t>1e</t>
  </si>
  <si>
    <t>V</t>
  </si>
  <si>
    <t>INFORMATYKA</t>
  </si>
  <si>
    <t>720</t>
  </si>
  <si>
    <t>72095</t>
  </si>
  <si>
    <t>Udział Gminy Sośnicowice w projekcie "PIAP-y dla mieszkańców ziemi gliwickiej"</t>
  </si>
  <si>
    <t>VI</t>
  </si>
  <si>
    <t>ADMINISTRACJA PUBLICZNA</t>
  </si>
  <si>
    <t>750</t>
  </si>
  <si>
    <t>Rady gmin (miast)</t>
  </si>
  <si>
    <t>75022</t>
  </si>
  <si>
    <t>Doposażenie sprzętowe</t>
  </si>
  <si>
    <t>Urzędy gmin (miast)</t>
  </si>
  <si>
    <t>75023</t>
  </si>
  <si>
    <t xml:space="preserve">Budynki administracyjne użytkowane przez UM w Sośnicowicach :                                                                    - remont i doposażenie                                                            </t>
  </si>
  <si>
    <t>2b</t>
  </si>
  <si>
    <t>e-URZĄD w Sośnicowicach Budowa elektronicznej platformy usług admin istracji publicznej wraz z systemem elektronicznego obiegu dokumentów</t>
  </si>
  <si>
    <t>VII</t>
  </si>
  <si>
    <t>BEZPIECZEŃSTWO PUBLICZNE I OCHRONA P/POŻ</t>
  </si>
  <si>
    <t>754</t>
  </si>
  <si>
    <t>Ochotnicze Straże Pożarne</t>
  </si>
  <si>
    <t>75412</t>
  </si>
  <si>
    <t>Remonty remiz OSP</t>
  </si>
  <si>
    <t>Zakup samochodu gaśniczego</t>
  </si>
  <si>
    <t>VIII</t>
  </si>
  <si>
    <t>OŚWIATA I WYCHOWANIE</t>
  </si>
  <si>
    <t>801</t>
  </si>
  <si>
    <t>Szkoły podstawowe</t>
  </si>
  <si>
    <t>80101</t>
  </si>
  <si>
    <t>Modernizacja obiektów sportowych przy Szkole Podstawowej w Sośnicowicach</t>
  </si>
  <si>
    <t xml:space="preserve">Remonty bieżące obiektów i pomieszczeń szkolnych </t>
  </si>
  <si>
    <t>Przedszkola</t>
  </si>
  <si>
    <t>80104</t>
  </si>
  <si>
    <t xml:space="preserve">Remonty bieżące obiektów i pomieszczeń przedszkolnych </t>
  </si>
  <si>
    <t>Budowa  przedszkola przy ul. Szprynek  w Sośnicowicach</t>
  </si>
  <si>
    <t>Gimnazja</t>
  </si>
  <si>
    <t>80110</t>
  </si>
  <si>
    <t>X</t>
  </si>
  <si>
    <t>KULTURA I OCHRONA DZIEDZICTWA NARODOWEGO</t>
  </si>
  <si>
    <t>921</t>
  </si>
  <si>
    <t>Ochrona zabytków i opieka nad zabytkami</t>
  </si>
  <si>
    <t>92120</t>
  </si>
  <si>
    <t>Dotacja do ochrony zabytków sakralnych na terenie gminy Sośnicowice</t>
  </si>
  <si>
    <t>XI</t>
  </si>
  <si>
    <t>KULTURA FIZYCZNA I SPORT</t>
  </si>
  <si>
    <t>926</t>
  </si>
  <si>
    <t>Obiekty sportowe</t>
  </si>
  <si>
    <t>92601</t>
  </si>
  <si>
    <t>Zagospodarowanie ośrodka sportowego wraz z remontem budynku socjalnego w Kozłowie</t>
  </si>
  <si>
    <t>Zagospodarowanie terenu przy boisku w Trachach</t>
  </si>
  <si>
    <t>OGÓŁEM</t>
  </si>
  <si>
    <t xml:space="preserve"> - środki własne</t>
  </si>
  <si>
    <t xml:space="preserve"> - środki z dotacji Województwa Śląskiego</t>
  </si>
  <si>
    <t xml:space="preserve"> - środki z dotacji budżetu państwa</t>
  </si>
  <si>
    <t xml:space="preserve"> - środki pomocowe z UE</t>
  </si>
  <si>
    <r>
      <t>*</t>
    </r>
    <r>
      <rPr>
        <sz val="10"/>
        <rFont val="Arial CE"/>
        <family val="2"/>
      </rPr>
      <t xml:space="preserve"> - Wartość budżetowa - planowana rzeczywista wielkość nakładów powiększona o (wymagany dla płynności realizacji zadania) zwiększony udział własny  </t>
    </r>
  </si>
  <si>
    <r>
      <t>**</t>
    </r>
    <r>
      <rPr>
        <sz val="10"/>
        <rFont val="Arial CE"/>
        <family val="2"/>
      </rPr>
      <t xml:space="preserve"> - </t>
    </r>
    <r>
      <rPr>
        <i/>
        <sz val="10"/>
        <rFont val="Arial CE"/>
        <family val="2"/>
      </rPr>
      <t>Wartość nominalna</t>
    </r>
    <r>
      <rPr>
        <sz val="10"/>
        <rFont val="Arial CE"/>
        <family val="2"/>
      </rPr>
      <t xml:space="preserve"> - planowana rzeczywista wielkość nakładów</t>
    </r>
  </si>
  <si>
    <t>Szlak dziedzictwa kulturalno-przyrodniczego w gminie Sośnicowice - etap I- budowa wiaty ekspozycyjnej dawnego sprzętu i narzędzi rolniczych w Bargłówce</t>
  </si>
  <si>
    <t>Zadanie współfinansowane ze środków Unii Europejskiej w ramach RPO WŚl. 2007-2013</t>
  </si>
  <si>
    <t>Zasilanie energetyczne dla terenów ofertowych przy ul. Św. Jakuba w Sośnicowicach</t>
  </si>
  <si>
    <t>Szlak dziedzictwa kulturalno-przyrodniczego w gminie Sośnicowice -etap III - Renowacja placu przy ul. Wiejskiej w Smolnicy</t>
  </si>
  <si>
    <t xml:space="preserve">Szlak dziedzictwa kulturalno-przyrodniczego w gminie Sośnicowice -etap II- Rewaloryzacja terenu przy "Grocie" w Rachowicach </t>
  </si>
  <si>
    <t>Remonty bieżące i konserwacja windy</t>
  </si>
  <si>
    <t>Budżet gminy Sośnicowice na 2011 r.</t>
  </si>
  <si>
    <t>Plan zadań inwestycyjnych i remontowo-budowlanych na rok 2011</t>
  </si>
  <si>
    <t>Wykonanie wjazdu i odwodnienia do Szkoly Podstawowej w Sierakowicach poprzez wylożenie kostki brukowej oraz remont śmietnika</t>
  </si>
  <si>
    <t>Budowa boiska o nawierzchni poliuretanowej do pilki siatkowej i koszykówki przy Szkole Podstawowej w Kozłowie</t>
  </si>
  <si>
    <t>Przebudowa wjazdu na teren przy byłej Szkole Podstawowej w Trachach</t>
  </si>
  <si>
    <t>Odwodnienie nawierzchni drogowych ul. Rocha i Wolności w Trachach</t>
  </si>
  <si>
    <t>Plac zabaw w Tworogu Malym</t>
  </si>
  <si>
    <t>Budowa chodnika wzdłuż DW 919 w miejscowości Bargłówka (od szkoly podstawowej do posesji nr 77 po stronie południowej)</t>
  </si>
  <si>
    <t>GOSPODARKA KOMUNALNA I OCHRONA ŚRODOWISKA</t>
  </si>
  <si>
    <t>900</t>
  </si>
  <si>
    <t>oświetlenie placów ulic i dróg</t>
  </si>
  <si>
    <t>90015</t>
  </si>
  <si>
    <t>XII</t>
  </si>
  <si>
    <t>Projekt budynku komunalnego  w Sośnicowicach z przeznaczeniem na cele publiczne</t>
  </si>
  <si>
    <t>90017</t>
  </si>
  <si>
    <t>POMOC SPOŁECZNA</t>
  </si>
  <si>
    <t>852</t>
  </si>
  <si>
    <t>Ośrodki pomocy spolecznej</t>
  </si>
  <si>
    <t>85219</t>
  </si>
  <si>
    <t>IX</t>
  </si>
  <si>
    <t>80148</t>
  </si>
  <si>
    <t>Projekt remontu nawierzchni ul. Wrzosowej w Smolnicy</t>
  </si>
  <si>
    <t>Zakłady gospodarki komunalnej</t>
  </si>
  <si>
    <t>Dokumentacja zasilania enregetycznego i przyłącza wodociagowego do boiska sportowego w Bargłówce</t>
  </si>
  <si>
    <t>Stołówki szkolne i przedszkolne</t>
  </si>
  <si>
    <t>Projekt uzupełniającego oświetlenia ulicznego na terenie gminy</t>
  </si>
  <si>
    <t>Wartość zadania</t>
  </si>
  <si>
    <t>Przebudowa drogi powiatowej nr 2991S wraz z budową chodnika i kanalizacji deszczowej</t>
  </si>
  <si>
    <t>Projekt budowy ul. Gimnazjalnej wraz z odwodnieniem na odcinku od ul. Raciborskiej do Gimnazjum w Sośnicowicach</t>
  </si>
  <si>
    <t>Modernizacja ukladu podającego wodę do sieci  w Stacji Uzdatniania Wody w Sierakowicach</t>
  </si>
  <si>
    <t>w tym z tytułu zwiększonego udziału własnego(*)  kwota  285 120 zł</t>
  </si>
  <si>
    <t>3c</t>
  </si>
  <si>
    <t>Dotacja dla powiatu Gliwickiego</t>
  </si>
  <si>
    <t>Przebudowa drogi powiatowej nr 2991S - etap II</t>
  </si>
  <si>
    <t>4d</t>
  </si>
  <si>
    <t>4e</t>
  </si>
  <si>
    <t>Tabela Nr 7</t>
  </si>
  <si>
    <t>Doposażenie sprzętowe  - budynek socjalny na boisku sportowym w Łanach Wielkich</t>
  </si>
  <si>
    <t>w sprawie zmiany budżetu gminy na 2011 r.</t>
  </si>
  <si>
    <t>4f</t>
  </si>
  <si>
    <t>Remont nawierzchni placu manewrowego przy Szkole Podstawowej w Bargłówce</t>
  </si>
  <si>
    <t>4g</t>
  </si>
  <si>
    <t>Odtworzenie rowu przydrożnego przy ul.Łęgowskiej    w Smolnicy</t>
  </si>
  <si>
    <t>4h</t>
  </si>
  <si>
    <t>Odtworzenie rowu przydrożnego przy ul.Szkolnej            w Łanach Wielkich</t>
  </si>
  <si>
    <t>Remont sali sesyjnej wraz z zapleczem gospodarczym oraz doposażenie sprzętowe</t>
  </si>
  <si>
    <t>28.06.2011r.</t>
  </si>
  <si>
    <t>do Uchwały Nr VII/ 60 / 2011 RM z dnia 28.06.2011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</si>
</sst>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/m/yyyy"/>
    <numFmt numFmtId="166" formatCode="[$-415]d\ mmmm\ yyyy"/>
  </numFmts>
  <fonts count="56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2"/>
      <color indexed="8"/>
      <name val="Arial CE"/>
      <family val="2"/>
    </font>
    <font>
      <i/>
      <sz val="12"/>
      <name val="Arial CE"/>
      <family val="2"/>
    </font>
    <font>
      <sz val="14"/>
      <name val="Arial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5" xfId="0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right" wrapText="1"/>
    </xf>
    <xf numFmtId="49" fontId="2" fillId="0" borderId="15" xfId="0" applyNumberFormat="1" applyFont="1" applyFill="1" applyBorder="1" applyAlignment="1">
      <alignment horizontal="right" wrapText="1"/>
    </xf>
    <xf numFmtId="3" fontId="2" fillId="0" borderId="15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wrapText="1"/>
    </xf>
    <xf numFmtId="3" fontId="12" fillId="0" borderId="18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8" fillId="0" borderId="19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wrapText="1"/>
    </xf>
    <xf numFmtId="0" fontId="8" fillId="0" borderId="2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8" fillId="0" borderId="21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right" wrapText="1"/>
    </xf>
    <xf numFmtId="3" fontId="13" fillId="0" borderId="15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wrapText="1"/>
    </xf>
    <xf numFmtId="0" fontId="4" fillId="0" borderId="24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9" xfId="0" applyFont="1" applyFill="1" applyBorder="1" applyAlignment="1">
      <alignment wrapText="1"/>
    </xf>
    <xf numFmtId="164" fontId="4" fillId="0" borderId="15" xfId="0" applyNumberFormat="1" applyFont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/>
    </xf>
    <xf numFmtId="0" fontId="10" fillId="0" borderId="15" xfId="0" applyFont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right" wrapText="1"/>
    </xf>
    <xf numFmtId="0" fontId="15" fillId="0" borderId="15" xfId="0" applyFont="1" applyFill="1" applyBorder="1" applyAlignment="1">
      <alignment wrapText="1"/>
    </xf>
    <xf numFmtId="0" fontId="3" fillId="0" borderId="15" xfId="0" applyFont="1" applyBorder="1" applyAlignment="1">
      <alignment horizontal="left" vertical="center"/>
    </xf>
    <xf numFmtId="49" fontId="16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right" wrapText="1"/>
    </xf>
    <xf numFmtId="3" fontId="17" fillId="0" borderId="15" xfId="0" applyNumberFormat="1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165" fontId="2" fillId="0" borderId="15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right" wrapText="1"/>
    </xf>
    <xf numFmtId="49" fontId="18" fillId="0" borderId="15" xfId="0" applyNumberFormat="1" applyFont="1" applyFill="1" applyBorder="1" applyAlignment="1">
      <alignment horizontal="right" wrapText="1"/>
    </xf>
    <xf numFmtId="3" fontId="18" fillId="0" borderId="15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15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49" fontId="0" fillId="0" borderId="25" xfId="0" applyNumberFormat="1" applyFont="1" applyFill="1" applyBorder="1" applyAlignment="1">
      <alignment horizontal="right" wrapText="1"/>
    </xf>
    <xf numFmtId="3" fontId="17" fillId="0" borderId="13" xfId="0" applyNumberFormat="1" applyFont="1" applyFill="1" applyBorder="1" applyAlignment="1">
      <alignment wrapText="1"/>
    </xf>
    <xf numFmtId="49" fontId="0" fillId="0" borderId="26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3" fontId="17" fillId="0" borderId="1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3" fontId="12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wrapText="1"/>
    </xf>
    <xf numFmtId="0" fontId="22" fillId="0" borderId="0" xfId="0" applyFont="1" applyAlignment="1">
      <alignment/>
    </xf>
    <xf numFmtId="3" fontId="8" fillId="0" borderId="0" xfId="0" applyNumberFormat="1" applyFont="1" applyFill="1" applyBorder="1" applyAlignment="1">
      <alignment wrapText="1"/>
    </xf>
    <xf numFmtId="3" fontId="13" fillId="0" borderId="18" xfId="0" applyNumberFormat="1" applyFont="1" applyFill="1" applyBorder="1" applyAlignment="1">
      <alignment wrapText="1"/>
    </xf>
    <xf numFmtId="3" fontId="13" fillId="0" borderId="27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top" wrapText="1"/>
    </xf>
    <xf numFmtId="0" fontId="8" fillId="34" borderId="24" xfId="0" applyFont="1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right" wrapText="1"/>
    </xf>
    <xf numFmtId="3" fontId="8" fillId="0" borderId="15" xfId="0" applyNumberFormat="1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6" fillId="0" borderId="29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24" xfId="0" applyFont="1" applyFill="1" applyBorder="1" applyAlignment="1">
      <alignment wrapText="1"/>
    </xf>
    <xf numFmtId="0" fontId="0" fillId="0" borderId="0" xfId="0" applyFont="1" applyAlignment="1">
      <alignment/>
    </xf>
    <xf numFmtId="165" fontId="8" fillId="0" borderId="15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16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wrapText="1"/>
    </xf>
    <xf numFmtId="0" fontId="0" fillId="0" borderId="0" xfId="0" applyAlignment="1">
      <alignment horizontal="right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3" fontId="17" fillId="0" borderId="13" xfId="0" applyNumberFormat="1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view="pageBreakPreview" zoomScale="84" zoomScaleNormal="75" zoomScaleSheetLayoutView="84" zoomScalePageLayoutView="0" workbookViewId="0" topLeftCell="A1">
      <selection activeCell="H5" sqref="H5"/>
    </sheetView>
  </sheetViews>
  <sheetFormatPr defaultColWidth="11.00390625" defaultRowHeight="12.75"/>
  <cols>
    <col min="1" max="1" width="7.375" style="1" customWidth="1"/>
    <col min="2" max="2" width="5.75390625" style="2" customWidth="1"/>
    <col min="3" max="3" width="55.375" style="3" customWidth="1"/>
    <col min="4" max="4" width="8.75390625" style="1" customWidth="1"/>
    <col min="5" max="5" width="11.125" style="1" customWidth="1"/>
    <col min="6" max="6" width="16.875" style="1" customWidth="1"/>
    <col min="7" max="7" width="17.25390625" style="1" customWidth="1"/>
    <col min="8" max="8" width="39.75390625" style="1" customWidth="1"/>
    <col min="9" max="9" width="9.25390625" style="1" customWidth="1"/>
    <col min="10" max="10" width="2.375" style="1" customWidth="1"/>
    <col min="11" max="11" width="12.75390625" style="1" customWidth="1"/>
    <col min="12" max="16384" width="11.00390625" style="1" customWidth="1"/>
  </cols>
  <sheetData>
    <row r="1" spans="2:11" ht="12.75">
      <c r="B1" s="4"/>
      <c r="C1" s="5"/>
      <c r="D1" s="6"/>
      <c r="E1" s="6"/>
      <c r="F1" s="7"/>
      <c r="G1" s="7"/>
      <c r="H1" s="8"/>
      <c r="I1" s="8"/>
      <c r="J1" s="8"/>
      <c r="K1" s="8"/>
    </row>
    <row r="2" spans="2:11" ht="15.75">
      <c r="B2" s="126" t="s">
        <v>126</v>
      </c>
      <c r="C2" s="126"/>
      <c r="D2" s="6"/>
      <c r="E2" s="6"/>
      <c r="F2" s="7"/>
      <c r="G2" s="7"/>
      <c r="H2" s="9" t="s">
        <v>162</v>
      </c>
      <c r="I2" s="10"/>
      <c r="J2" s="8"/>
      <c r="K2" s="8"/>
    </row>
    <row r="3" spans="2:11" ht="15">
      <c r="B3" s="127" t="s">
        <v>172</v>
      </c>
      <c r="C3" s="127"/>
      <c r="D3" s="6"/>
      <c r="E3" s="6"/>
      <c r="F3" s="7"/>
      <c r="G3" s="133" t="s">
        <v>173</v>
      </c>
      <c r="H3" s="134"/>
      <c r="I3" s="10"/>
      <c r="J3" s="8"/>
      <c r="K3" s="8"/>
    </row>
    <row r="4" spans="2:11" ht="15.75">
      <c r="B4" s="91"/>
      <c r="C4" s="91"/>
      <c r="D4" s="6"/>
      <c r="E4" s="6"/>
      <c r="F4" s="7"/>
      <c r="G4" s="133" t="s">
        <v>164</v>
      </c>
      <c r="H4" s="134"/>
      <c r="I4" s="10"/>
      <c r="J4" s="8"/>
      <c r="K4" s="8"/>
    </row>
    <row r="5" spans="2:11" ht="15">
      <c r="B5" s="1"/>
      <c r="C5" s="1"/>
      <c r="D5" s="6"/>
      <c r="E5" s="6"/>
      <c r="F5" s="7"/>
      <c r="G5" s="7"/>
      <c r="H5" s="11" t="s">
        <v>0</v>
      </c>
      <c r="I5" s="11">
        <v>1</v>
      </c>
      <c r="J5" s="8"/>
      <c r="K5" s="8"/>
    </row>
    <row r="6" spans="2:11" ht="35.25" customHeight="1">
      <c r="B6" s="128" t="s">
        <v>127</v>
      </c>
      <c r="C6" s="128"/>
      <c r="D6" s="128"/>
      <c r="E6" s="128"/>
      <c r="F6" s="128"/>
      <c r="G6" s="128"/>
      <c r="H6" s="128"/>
      <c r="I6" s="128"/>
      <c r="J6" s="12"/>
      <c r="K6" s="12"/>
    </row>
    <row r="7" spans="2:11" ht="1.5" customHeight="1">
      <c r="B7" s="12"/>
      <c r="C7" s="13"/>
      <c r="D7" s="12"/>
      <c r="E7" s="12"/>
      <c r="F7" s="12"/>
      <c r="G7" s="12"/>
      <c r="H7" s="12"/>
      <c r="I7" s="12"/>
      <c r="J7" s="12"/>
      <c r="K7" s="12"/>
    </row>
    <row r="8" spans="2:11" ht="12.75">
      <c r="B8" s="4"/>
      <c r="C8" s="5"/>
      <c r="D8" s="6"/>
      <c r="E8" s="6"/>
      <c r="F8" s="7"/>
      <c r="G8" s="7"/>
      <c r="H8" s="8"/>
      <c r="I8" s="8"/>
      <c r="J8" s="8"/>
      <c r="K8" s="8"/>
    </row>
    <row r="9" spans="2:8" ht="15.75">
      <c r="B9" s="129" t="s">
        <v>1</v>
      </c>
      <c r="C9" s="14" t="s">
        <v>2</v>
      </c>
      <c r="D9" s="130" t="s">
        <v>3</v>
      </c>
      <c r="E9" s="131" t="s">
        <v>4</v>
      </c>
      <c r="F9" s="132" t="s">
        <v>5</v>
      </c>
      <c r="G9" s="132"/>
      <c r="H9" s="129" t="s">
        <v>6</v>
      </c>
    </row>
    <row r="10" spans="2:8" ht="15.75">
      <c r="B10" s="129"/>
      <c r="C10" s="15" t="s">
        <v>7</v>
      </c>
      <c r="D10" s="130"/>
      <c r="E10" s="131"/>
      <c r="F10" s="132"/>
      <c r="G10" s="132"/>
      <c r="H10" s="129"/>
    </row>
    <row r="11" spans="2:8" ht="18.75" customHeight="1">
      <c r="B11" s="129"/>
      <c r="C11" s="16" t="s">
        <v>8</v>
      </c>
      <c r="D11" s="130"/>
      <c r="E11" s="131"/>
      <c r="F11" s="17" t="s">
        <v>9</v>
      </c>
      <c r="G11" s="17" t="s">
        <v>10</v>
      </c>
      <c r="H11" s="129"/>
    </row>
    <row r="12" spans="2:8" ht="10.5" customHeight="1">
      <c r="B12" s="18">
        <v>1</v>
      </c>
      <c r="C12" s="18">
        <v>2</v>
      </c>
      <c r="D12" s="19" t="s">
        <v>11</v>
      </c>
      <c r="E12" s="19" t="s">
        <v>12</v>
      </c>
      <c r="F12" s="20">
        <v>5</v>
      </c>
      <c r="G12" s="20">
        <v>6</v>
      </c>
      <c r="H12" s="18">
        <v>7</v>
      </c>
    </row>
    <row r="13" spans="2:8" s="21" customFormat="1" ht="18">
      <c r="B13" s="22" t="s">
        <v>13</v>
      </c>
      <c r="C13" s="22" t="s">
        <v>14</v>
      </c>
      <c r="D13" s="23" t="s">
        <v>15</v>
      </c>
      <c r="E13" s="23"/>
      <c r="F13" s="24">
        <f>F14</f>
        <v>0</v>
      </c>
      <c r="G13" s="24">
        <f>G14</f>
        <v>10005263</v>
      </c>
      <c r="H13" s="25"/>
    </row>
    <row r="14" spans="2:8" ht="24.75" customHeight="1">
      <c r="B14" s="26">
        <v>1</v>
      </c>
      <c r="C14" s="26" t="s">
        <v>16</v>
      </c>
      <c r="D14" s="27"/>
      <c r="E14" s="28" t="s">
        <v>17</v>
      </c>
      <c r="F14" s="29">
        <v>0</v>
      </c>
      <c r="G14" s="29">
        <f>G16</f>
        <v>10005263</v>
      </c>
      <c r="H14" s="30"/>
    </row>
    <row r="15" spans="2:8" ht="62.25" customHeight="1">
      <c r="B15" s="135" t="s">
        <v>18</v>
      </c>
      <c r="C15" s="31" t="s">
        <v>19</v>
      </c>
      <c r="D15" s="32"/>
      <c r="E15" s="33"/>
      <c r="F15" s="34"/>
      <c r="G15" s="35"/>
      <c r="H15" s="136" t="s">
        <v>121</v>
      </c>
    </row>
    <row r="16" spans="1:8" ht="18.75" customHeight="1">
      <c r="A16" s="37"/>
      <c r="B16" s="135"/>
      <c r="C16" s="38" t="s">
        <v>152</v>
      </c>
      <c r="D16" s="32"/>
      <c r="E16" s="33"/>
      <c r="F16" s="39"/>
      <c r="G16" s="39">
        <v>10005263</v>
      </c>
      <c r="H16" s="136"/>
    </row>
    <row r="17" spans="1:12" ht="19.5" customHeight="1">
      <c r="A17" s="37"/>
      <c r="B17" s="135"/>
      <c r="C17" s="40" t="s">
        <v>21</v>
      </c>
      <c r="D17" s="32"/>
      <c r="E17" s="33"/>
      <c r="F17" s="39"/>
      <c r="G17" s="39">
        <v>4106035</v>
      </c>
      <c r="H17" s="136"/>
      <c r="K17" s="41"/>
      <c r="L17" s="95"/>
    </row>
    <row r="18" spans="1:8" ht="19.5" customHeight="1">
      <c r="A18" s="37"/>
      <c r="B18" s="135"/>
      <c r="C18" s="42" t="s">
        <v>22</v>
      </c>
      <c r="D18" s="32"/>
      <c r="E18" s="33"/>
      <c r="F18" s="39"/>
      <c r="G18" s="111">
        <v>5899228</v>
      </c>
      <c r="H18" s="136"/>
    </row>
    <row r="19" spans="1:8" ht="19.5" customHeight="1" hidden="1">
      <c r="A19" s="37"/>
      <c r="B19" s="135"/>
      <c r="C19" s="43" t="s">
        <v>23</v>
      </c>
      <c r="D19" s="44"/>
      <c r="E19" s="44"/>
      <c r="F19" s="39"/>
      <c r="G19" s="45"/>
      <c r="H19" s="136"/>
    </row>
    <row r="20" spans="2:8" s="21" customFormat="1" ht="18">
      <c r="B20" s="22" t="s">
        <v>24</v>
      </c>
      <c r="C20" s="22" t="s">
        <v>25</v>
      </c>
      <c r="D20" s="23" t="s">
        <v>26</v>
      </c>
      <c r="E20" s="23"/>
      <c r="F20" s="24">
        <f>F21+F23+F27</f>
        <v>750000</v>
      </c>
      <c r="G20" s="24">
        <f>G21+G23+G27</f>
        <v>2440000</v>
      </c>
      <c r="H20" s="25"/>
    </row>
    <row r="21" spans="2:8" ht="15.75">
      <c r="B21" s="26">
        <v>2</v>
      </c>
      <c r="C21" s="26" t="s">
        <v>27</v>
      </c>
      <c r="D21" s="27"/>
      <c r="E21" s="28" t="s">
        <v>28</v>
      </c>
      <c r="F21" s="29">
        <f>SUM(F22:F22)</f>
        <v>0</v>
      </c>
      <c r="G21" s="29">
        <f>SUM(G22:G22)</f>
        <v>600000</v>
      </c>
      <c r="H21" s="30"/>
    </row>
    <row r="22" spans="2:8" ht="46.5" customHeight="1">
      <c r="B22" s="46" t="s">
        <v>29</v>
      </c>
      <c r="C22" s="46" t="s">
        <v>133</v>
      </c>
      <c r="D22" s="27"/>
      <c r="E22" s="27"/>
      <c r="F22" s="47"/>
      <c r="G22" s="47">
        <v>600000</v>
      </c>
      <c r="H22" s="48" t="s">
        <v>30</v>
      </c>
    </row>
    <row r="23" spans="2:8" ht="27" customHeight="1">
      <c r="B23" s="93">
        <v>3</v>
      </c>
      <c r="C23" s="26" t="s">
        <v>31</v>
      </c>
      <c r="D23" s="27"/>
      <c r="E23" s="28" t="s">
        <v>32</v>
      </c>
      <c r="F23" s="29">
        <v>0</v>
      </c>
      <c r="G23" s="29">
        <f>G24+G25+G26</f>
        <v>1740000</v>
      </c>
      <c r="H23" s="36"/>
    </row>
    <row r="24" spans="2:8" ht="27" customHeight="1">
      <c r="B24" s="106" t="s">
        <v>33</v>
      </c>
      <c r="C24" s="106" t="s">
        <v>159</v>
      </c>
      <c r="D24" s="27"/>
      <c r="E24" s="28"/>
      <c r="F24" s="29"/>
      <c r="G24" s="112">
        <v>1500000</v>
      </c>
      <c r="H24" s="36" t="s">
        <v>158</v>
      </c>
    </row>
    <row r="25" spans="2:9" ht="36" customHeight="1">
      <c r="B25" s="46" t="s">
        <v>35</v>
      </c>
      <c r="C25" s="46" t="s">
        <v>153</v>
      </c>
      <c r="D25" s="27"/>
      <c r="E25" s="27"/>
      <c r="F25" s="47"/>
      <c r="G25" s="47">
        <v>200000</v>
      </c>
      <c r="H25" s="36" t="s">
        <v>34</v>
      </c>
      <c r="I25" s="115"/>
    </row>
    <row r="26" spans="2:9" ht="37.5" customHeight="1">
      <c r="B26" s="46" t="s">
        <v>157</v>
      </c>
      <c r="C26" s="46" t="s">
        <v>36</v>
      </c>
      <c r="D26" s="27"/>
      <c r="E26" s="27"/>
      <c r="F26" s="47"/>
      <c r="G26" s="47">
        <v>40000</v>
      </c>
      <c r="H26" s="36" t="s">
        <v>34</v>
      </c>
      <c r="I26" s="115"/>
    </row>
    <row r="27" spans="2:9" ht="33.75" customHeight="1">
      <c r="B27" s="26">
        <v>4</v>
      </c>
      <c r="C27" s="26" t="s">
        <v>37</v>
      </c>
      <c r="D27" s="27"/>
      <c r="E27" s="28" t="s">
        <v>38</v>
      </c>
      <c r="F27" s="29">
        <f>SUM(F28:F35)</f>
        <v>750000</v>
      </c>
      <c r="G27" s="29">
        <f>G28+G29+G30+G31+G35</f>
        <v>100000</v>
      </c>
      <c r="H27" s="36"/>
      <c r="I27" s="115"/>
    </row>
    <row r="28" spans="2:9" ht="33.75" customHeight="1">
      <c r="B28" s="46" t="s">
        <v>39</v>
      </c>
      <c r="C28" s="49" t="s">
        <v>147</v>
      </c>
      <c r="D28" s="27"/>
      <c r="E28" s="27"/>
      <c r="F28" s="47">
        <v>20000</v>
      </c>
      <c r="G28" s="47"/>
      <c r="H28" s="30"/>
      <c r="I28" s="115"/>
    </row>
    <row r="29" spans="2:9" ht="31.5" customHeight="1">
      <c r="B29" s="46" t="s">
        <v>40</v>
      </c>
      <c r="C29" s="46" t="s">
        <v>41</v>
      </c>
      <c r="D29" s="27"/>
      <c r="E29" s="27"/>
      <c r="F29" s="47">
        <v>480000</v>
      </c>
      <c r="G29" s="47"/>
      <c r="H29" s="30"/>
      <c r="I29" s="116"/>
    </row>
    <row r="30" spans="2:9" ht="41.25" customHeight="1">
      <c r="B30" s="46" t="s">
        <v>42</v>
      </c>
      <c r="C30" s="46" t="s">
        <v>131</v>
      </c>
      <c r="D30" s="27"/>
      <c r="E30" s="27"/>
      <c r="F30" s="47"/>
      <c r="G30" s="47">
        <v>40000</v>
      </c>
      <c r="H30" s="30"/>
      <c r="I30" s="115"/>
    </row>
    <row r="31" spans="1:9" ht="47.25" customHeight="1">
      <c r="A31" s="52"/>
      <c r="B31" s="51" t="s">
        <v>160</v>
      </c>
      <c r="C31" s="46" t="s">
        <v>154</v>
      </c>
      <c r="D31" s="27"/>
      <c r="E31" s="27"/>
      <c r="F31" s="47"/>
      <c r="G31" s="47">
        <v>60000</v>
      </c>
      <c r="H31" s="53"/>
      <c r="I31" s="115"/>
    </row>
    <row r="32" spans="1:9" ht="47.25" customHeight="1">
      <c r="A32" s="52"/>
      <c r="B32" s="54" t="s">
        <v>161</v>
      </c>
      <c r="C32" s="99" t="s">
        <v>130</v>
      </c>
      <c r="D32" s="27"/>
      <c r="E32" s="55"/>
      <c r="F32" s="47">
        <v>80000</v>
      </c>
      <c r="G32" s="47"/>
      <c r="H32" s="30"/>
      <c r="I32" s="115"/>
    </row>
    <row r="33" spans="1:9" ht="47.25" customHeight="1">
      <c r="A33" s="52"/>
      <c r="B33" s="51" t="s">
        <v>165</v>
      </c>
      <c r="C33" s="99" t="s">
        <v>166</v>
      </c>
      <c r="D33" s="27"/>
      <c r="E33" s="27"/>
      <c r="F33" s="47">
        <v>70000</v>
      </c>
      <c r="G33" s="47"/>
      <c r="H33" s="117"/>
      <c r="I33" s="116"/>
    </row>
    <row r="34" spans="1:9" ht="47.25" customHeight="1">
      <c r="A34" s="52"/>
      <c r="B34" s="51" t="s">
        <v>167</v>
      </c>
      <c r="C34" s="99" t="s">
        <v>168</v>
      </c>
      <c r="D34" s="27"/>
      <c r="E34" s="27"/>
      <c r="F34" s="47">
        <v>70000</v>
      </c>
      <c r="G34" s="47"/>
      <c r="H34" s="117"/>
      <c r="I34" s="116"/>
    </row>
    <row r="35" spans="2:9" ht="37.5" customHeight="1">
      <c r="B35" s="54" t="s">
        <v>169</v>
      </c>
      <c r="C35" s="99" t="s">
        <v>170</v>
      </c>
      <c r="D35" s="27"/>
      <c r="E35" s="55"/>
      <c r="F35" s="47">
        <v>30000</v>
      </c>
      <c r="G35" s="47"/>
      <c r="H35" s="30"/>
      <c r="I35" s="116"/>
    </row>
    <row r="36" spans="2:8" s="56" customFormat="1" ht="21" customHeight="1">
      <c r="B36" s="57" t="s">
        <v>43</v>
      </c>
      <c r="C36" s="22" t="s">
        <v>44</v>
      </c>
      <c r="D36" s="23" t="s">
        <v>45</v>
      </c>
      <c r="E36" s="58"/>
      <c r="F36" s="24">
        <f>F37</f>
        <v>0</v>
      </c>
      <c r="G36" s="24">
        <f>G37</f>
        <v>45000</v>
      </c>
      <c r="H36" s="59"/>
    </row>
    <row r="37" spans="2:8" ht="18.75" customHeight="1">
      <c r="B37" s="60">
        <v>1</v>
      </c>
      <c r="C37" s="26" t="s">
        <v>46</v>
      </c>
      <c r="D37" s="61"/>
      <c r="E37" s="28" t="s">
        <v>47</v>
      </c>
      <c r="F37" s="29">
        <f>F38</f>
        <v>0</v>
      </c>
      <c r="G37" s="29">
        <f>G38</f>
        <v>45000</v>
      </c>
      <c r="H37" s="30"/>
    </row>
    <row r="38" spans="2:8" ht="74.25" customHeight="1">
      <c r="B38" s="62" t="s">
        <v>18</v>
      </c>
      <c r="C38" s="46" t="s">
        <v>48</v>
      </c>
      <c r="D38" s="61"/>
      <c r="E38" s="28"/>
      <c r="F38" s="47"/>
      <c r="G38" s="47">
        <v>45000</v>
      </c>
      <c r="H38" s="36" t="s">
        <v>34</v>
      </c>
    </row>
    <row r="39" spans="2:8" s="21" customFormat="1" ht="18">
      <c r="B39" s="64" t="s">
        <v>49</v>
      </c>
      <c r="C39" s="22" t="s">
        <v>50</v>
      </c>
      <c r="D39" s="23" t="s">
        <v>51</v>
      </c>
      <c r="E39" s="23"/>
      <c r="F39" s="24">
        <f>F40</f>
        <v>170680</v>
      </c>
      <c r="G39" s="24">
        <f>G40</f>
        <v>380000</v>
      </c>
      <c r="H39" s="25"/>
    </row>
    <row r="40" spans="2:8" ht="15.75">
      <c r="B40" s="26">
        <v>1</v>
      </c>
      <c r="C40" s="26" t="s">
        <v>52</v>
      </c>
      <c r="D40" s="27"/>
      <c r="E40" s="28" t="s">
        <v>53</v>
      </c>
      <c r="F40" s="29">
        <f>F41+F46+F56+F62+F51</f>
        <v>170680</v>
      </c>
      <c r="G40" s="29">
        <f>G41+G42+G46+G56+G62+G61+G60</f>
        <v>380000</v>
      </c>
      <c r="H40" s="30"/>
    </row>
    <row r="41" spans="2:8" ht="18.75" customHeight="1">
      <c r="B41" s="46" t="s">
        <v>18</v>
      </c>
      <c r="C41" s="65" t="s">
        <v>54</v>
      </c>
      <c r="D41" s="27"/>
      <c r="E41" s="27" t="s">
        <v>55</v>
      </c>
      <c r="F41" s="47"/>
      <c r="G41" s="47">
        <v>180000</v>
      </c>
      <c r="H41" s="30"/>
    </row>
    <row r="42" spans="2:8" ht="36" customHeight="1" hidden="1">
      <c r="B42" s="137" t="s">
        <v>56</v>
      </c>
      <c r="C42" s="137" t="s">
        <v>57</v>
      </c>
      <c r="D42" s="27"/>
      <c r="E42" s="27"/>
      <c r="F42" s="47"/>
      <c r="G42" s="47">
        <v>0</v>
      </c>
      <c r="H42" s="136"/>
    </row>
    <row r="43" spans="2:8" ht="36.75" customHeight="1" hidden="1">
      <c r="B43" s="137"/>
      <c r="C43" s="137" t="s">
        <v>58</v>
      </c>
      <c r="D43" s="27"/>
      <c r="E43" s="27"/>
      <c r="F43" s="47"/>
      <c r="G43" s="92">
        <v>0</v>
      </c>
      <c r="H43" s="136"/>
    </row>
    <row r="44" spans="2:8" ht="53.25" customHeight="1" hidden="1">
      <c r="B44" s="137"/>
      <c r="C44" s="137" t="s">
        <v>59</v>
      </c>
      <c r="D44" s="27"/>
      <c r="E44" s="27"/>
      <c r="F44" s="47"/>
      <c r="G44" s="92">
        <v>0</v>
      </c>
      <c r="H44" s="136"/>
    </row>
    <row r="45" spans="2:8" ht="58.5" customHeight="1" hidden="1">
      <c r="B45" s="137" t="s">
        <v>56</v>
      </c>
      <c r="C45" s="109" t="s">
        <v>120</v>
      </c>
      <c r="D45" s="32"/>
      <c r="E45" s="33"/>
      <c r="F45" s="34"/>
      <c r="G45" s="35"/>
      <c r="H45" s="136" t="s">
        <v>61</v>
      </c>
    </row>
    <row r="46" spans="2:8" ht="18.75" customHeight="1" hidden="1">
      <c r="B46" s="137"/>
      <c r="C46" s="38" t="s">
        <v>20</v>
      </c>
      <c r="D46" s="32"/>
      <c r="E46" s="33"/>
      <c r="F46" s="39"/>
      <c r="G46" s="39"/>
      <c r="H46" s="136"/>
    </row>
    <row r="47" spans="2:11" ht="18.75" customHeight="1" hidden="1">
      <c r="B47" s="137"/>
      <c r="C47" s="40" t="s">
        <v>21</v>
      </c>
      <c r="D47" s="32"/>
      <c r="E47" s="33"/>
      <c r="F47" s="39"/>
      <c r="G47" s="39"/>
      <c r="H47" s="136"/>
      <c r="K47" s="41">
        <f>G46-G49</f>
        <v>0</v>
      </c>
    </row>
    <row r="48" spans="2:8" ht="18.75" customHeight="1" hidden="1">
      <c r="B48" s="137"/>
      <c r="C48" s="42" t="s">
        <v>22</v>
      </c>
      <c r="D48" s="32"/>
      <c r="E48" s="33"/>
      <c r="F48" s="39"/>
      <c r="G48" s="39"/>
      <c r="H48" s="136"/>
    </row>
    <row r="49" spans="2:8" ht="18.75" customHeight="1" hidden="1">
      <c r="B49" s="137"/>
      <c r="C49" s="43" t="s">
        <v>23</v>
      </c>
      <c r="D49" s="44"/>
      <c r="E49" s="44"/>
      <c r="F49" s="39"/>
      <c r="G49" s="45"/>
      <c r="H49" s="136"/>
    </row>
    <row r="50" spans="2:8" ht="47.25" customHeight="1" hidden="1">
      <c r="B50" s="142" t="s">
        <v>60</v>
      </c>
      <c r="C50" s="110" t="s">
        <v>123</v>
      </c>
      <c r="D50" s="33"/>
      <c r="E50" s="33"/>
      <c r="F50" s="96"/>
      <c r="G50" s="97"/>
      <c r="H50" s="136" t="s">
        <v>61</v>
      </c>
    </row>
    <row r="51" spans="2:8" ht="18.75" customHeight="1" hidden="1">
      <c r="B51" s="143"/>
      <c r="C51" s="38" t="s">
        <v>20</v>
      </c>
      <c r="D51" s="33"/>
      <c r="E51" s="33"/>
      <c r="F51" s="39"/>
      <c r="G51" s="45"/>
      <c r="H51" s="136"/>
    </row>
    <row r="52" spans="2:8" ht="18.75" customHeight="1" hidden="1">
      <c r="B52" s="143"/>
      <c r="C52" s="40" t="s">
        <v>21</v>
      </c>
      <c r="D52" s="33"/>
      <c r="E52" s="33"/>
      <c r="F52" s="39"/>
      <c r="G52" s="45"/>
      <c r="H52" s="136"/>
    </row>
    <row r="53" spans="2:8" ht="18.75" customHeight="1" hidden="1">
      <c r="B53" s="143"/>
      <c r="C53" s="42" t="s">
        <v>22</v>
      </c>
      <c r="D53" s="33"/>
      <c r="E53" s="33"/>
      <c r="F53" s="39"/>
      <c r="G53" s="45"/>
      <c r="H53" s="136"/>
    </row>
    <row r="54" spans="2:8" ht="18.75" customHeight="1" hidden="1">
      <c r="B54" s="144"/>
      <c r="C54" s="43" t="s">
        <v>23</v>
      </c>
      <c r="D54" s="44"/>
      <c r="E54" s="44"/>
      <c r="F54" s="39"/>
      <c r="G54" s="98"/>
      <c r="H54" s="136"/>
    </row>
    <row r="55" spans="2:8" ht="46.5" customHeight="1">
      <c r="B55" s="137" t="s">
        <v>56</v>
      </c>
      <c r="C55" s="66" t="s">
        <v>124</v>
      </c>
      <c r="D55" s="32"/>
      <c r="E55" s="33"/>
      <c r="F55" s="34"/>
      <c r="G55" s="35"/>
      <c r="H55" s="136" t="s">
        <v>61</v>
      </c>
    </row>
    <row r="56" spans="2:8" ht="18.75" customHeight="1">
      <c r="B56" s="137"/>
      <c r="C56" s="38" t="s">
        <v>20</v>
      </c>
      <c r="D56" s="32"/>
      <c r="E56" s="33"/>
      <c r="F56" s="39">
        <f>SUM(F57:F58)</f>
        <v>170680</v>
      </c>
      <c r="G56" s="39"/>
      <c r="H56" s="136"/>
    </row>
    <row r="57" spans="2:11" ht="18.75" customHeight="1">
      <c r="B57" s="137"/>
      <c r="C57" s="40" t="s">
        <v>21</v>
      </c>
      <c r="D57" s="32"/>
      <c r="E57" s="33"/>
      <c r="F57" s="39">
        <v>95680</v>
      </c>
      <c r="G57" s="39"/>
      <c r="H57" s="136"/>
      <c r="K57" s="41">
        <f>F56-F59</f>
        <v>75000</v>
      </c>
    </row>
    <row r="58" spans="2:8" ht="18.75" customHeight="1">
      <c r="B58" s="137"/>
      <c r="C58" s="42" t="s">
        <v>22</v>
      </c>
      <c r="D58" s="32"/>
      <c r="E58" s="33"/>
      <c r="F58" s="39">
        <v>75000</v>
      </c>
      <c r="G58" s="39"/>
      <c r="H58" s="136"/>
    </row>
    <row r="59" spans="2:8" ht="18.75" customHeight="1">
      <c r="B59" s="137"/>
      <c r="C59" s="43" t="s">
        <v>23</v>
      </c>
      <c r="D59" s="44"/>
      <c r="E59" s="44"/>
      <c r="F59" s="45">
        <v>95680</v>
      </c>
      <c r="G59" s="45"/>
      <c r="H59" s="136"/>
    </row>
    <row r="60" spans="2:8" ht="34.5" customHeight="1">
      <c r="B60" s="46" t="s">
        <v>60</v>
      </c>
      <c r="C60" s="46" t="s">
        <v>122</v>
      </c>
      <c r="D60" s="27"/>
      <c r="E60" s="27"/>
      <c r="F60" s="47"/>
      <c r="G60" s="92">
        <v>10000</v>
      </c>
      <c r="H60" s="30"/>
    </row>
    <row r="61" spans="2:8" ht="29.25" customHeight="1">
      <c r="B61" s="46" t="s">
        <v>62</v>
      </c>
      <c r="C61" s="46" t="s">
        <v>132</v>
      </c>
      <c r="D61" s="27"/>
      <c r="E61" s="27"/>
      <c r="F61" s="47"/>
      <c r="G61" s="92">
        <v>40000</v>
      </c>
      <c r="H61" s="30"/>
    </row>
    <row r="62" spans="2:8" ht="34.5" customHeight="1">
      <c r="B62" s="46" t="s">
        <v>63</v>
      </c>
      <c r="C62" s="46" t="s">
        <v>139</v>
      </c>
      <c r="D62" s="27"/>
      <c r="E62" s="27"/>
      <c r="F62" s="47"/>
      <c r="G62" s="92">
        <v>150000</v>
      </c>
      <c r="H62" s="30"/>
    </row>
    <row r="63" spans="2:8" s="56" customFormat="1" ht="21" customHeight="1">
      <c r="B63" s="64" t="s">
        <v>64</v>
      </c>
      <c r="C63" s="22" t="s">
        <v>65</v>
      </c>
      <c r="D63" s="23" t="s">
        <v>66</v>
      </c>
      <c r="E63" s="58"/>
      <c r="F63" s="24">
        <f>F64</f>
        <v>0</v>
      </c>
      <c r="G63" s="24">
        <f>G64</f>
        <v>12000</v>
      </c>
      <c r="H63" s="59"/>
    </row>
    <row r="64" spans="2:8" ht="22.5" customHeight="1">
      <c r="B64" s="26">
        <v>1</v>
      </c>
      <c r="C64" s="26" t="s">
        <v>46</v>
      </c>
      <c r="D64" s="61"/>
      <c r="E64" s="28" t="s">
        <v>67</v>
      </c>
      <c r="F64" s="29">
        <f>F65</f>
        <v>0</v>
      </c>
      <c r="G64" s="29">
        <f>G65</f>
        <v>12000</v>
      </c>
      <c r="H64" s="30"/>
    </row>
    <row r="65" spans="2:8" ht="35.25" customHeight="1">
      <c r="B65" s="46" t="s">
        <v>18</v>
      </c>
      <c r="C65" s="46" t="s">
        <v>68</v>
      </c>
      <c r="D65" s="61"/>
      <c r="E65" s="28"/>
      <c r="F65" s="47"/>
      <c r="G65" s="47">
        <v>12000</v>
      </c>
      <c r="H65" s="36" t="s">
        <v>34</v>
      </c>
    </row>
    <row r="66" spans="2:8" ht="14.25" customHeight="1">
      <c r="B66" s="63"/>
      <c r="C66" s="63"/>
      <c r="D66" s="123"/>
      <c r="E66" s="124"/>
      <c r="F66" s="34"/>
      <c r="G66" s="34"/>
      <c r="H66" s="125"/>
    </row>
    <row r="67" spans="2:8" ht="13.5" customHeight="1">
      <c r="B67" s="63"/>
      <c r="C67" s="63"/>
      <c r="D67" s="123"/>
      <c r="E67" s="124"/>
      <c r="F67" s="34"/>
      <c r="G67" s="34"/>
      <c r="H67" s="125"/>
    </row>
    <row r="68" spans="2:11" ht="15.75">
      <c r="B68" s="126" t="s">
        <v>126</v>
      </c>
      <c r="C68" s="126"/>
      <c r="D68" s="6"/>
      <c r="E68" s="6"/>
      <c r="F68" s="7"/>
      <c r="G68" s="7"/>
      <c r="H68" s="9" t="s">
        <v>162</v>
      </c>
      <c r="I68" s="10"/>
      <c r="J68" s="8"/>
      <c r="K68" s="8"/>
    </row>
    <row r="69" spans="2:11" ht="15">
      <c r="B69" s="127" t="s">
        <v>172</v>
      </c>
      <c r="C69" s="127"/>
      <c r="D69" s="6"/>
      <c r="E69" s="6"/>
      <c r="F69" s="7"/>
      <c r="G69" s="7"/>
      <c r="H69" s="11" t="s">
        <v>0</v>
      </c>
      <c r="I69" s="11">
        <v>2</v>
      </c>
      <c r="J69" s="8"/>
      <c r="K69" s="8"/>
    </row>
    <row r="70" spans="2:11" ht="13.5" thickBot="1">
      <c r="B70" s="4"/>
      <c r="C70" s="5"/>
      <c r="D70" s="6"/>
      <c r="E70" s="6"/>
      <c r="F70" s="7"/>
      <c r="G70" s="7"/>
      <c r="H70" s="8"/>
      <c r="I70" s="8"/>
      <c r="J70" s="8"/>
      <c r="K70" s="8"/>
    </row>
    <row r="71" spans="2:8" ht="15.75" customHeight="1" thickBot="1">
      <c r="B71" s="129" t="s">
        <v>1</v>
      </c>
      <c r="C71" s="14" t="s">
        <v>2</v>
      </c>
      <c r="D71" s="130" t="s">
        <v>3</v>
      </c>
      <c r="E71" s="131" t="s">
        <v>4</v>
      </c>
      <c r="F71" s="132" t="s">
        <v>5</v>
      </c>
      <c r="G71" s="132"/>
      <c r="H71" s="129" t="s">
        <v>6</v>
      </c>
    </row>
    <row r="72" spans="2:8" ht="16.5" thickBot="1">
      <c r="B72" s="129"/>
      <c r="C72" s="15" t="s">
        <v>7</v>
      </c>
      <c r="D72" s="130"/>
      <c r="E72" s="131"/>
      <c r="F72" s="132"/>
      <c r="G72" s="132"/>
      <c r="H72" s="129"/>
    </row>
    <row r="73" spans="2:8" ht="15.75" thickBot="1">
      <c r="B73" s="129"/>
      <c r="C73" s="16" t="s">
        <v>8</v>
      </c>
      <c r="D73" s="130"/>
      <c r="E73" s="131"/>
      <c r="F73" s="17" t="s">
        <v>9</v>
      </c>
      <c r="G73" s="17" t="s">
        <v>10</v>
      </c>
      <c r="H73" s="129"/>
    </row>
    <row r="74" spans="2:8" s="21" customFormat="1" ht="18">
      <c r="B74" s="64" t="s">
        <v>69</v>
      </c>
      <c r="C74" s="22" t="s">
        <v>70</v>
      </c>
      <c r="D74" s="67" t="s">
        <v>71</v>
      </c>
      <c r="E74" s="67" t="s">
        <v>55</v>
      </c>
      <c r="F74" s="68">
        <f>F75+F78</f>
        <v>155000</v>
      </c>
      <c r="G74" s="68">
        <f>G75+G78</f>
        <v>45000</v>
      </c>
      <c r="H74" s="69"/>
    </row>
    <row r="75" spans="2:8" ht="15.75">
      <c r="B75" s="26">
        <v>1</v>
      </c>
      <c r="C75" s="70" t="s">
        <v>72</v>
      </c>
      <c r="D75" s="71"/>
      <c r="E75" s="72" t="s">
        <v>73</v>
      </c>
      <c r="F75" s="73">
        <f>F76+F77</f>
        <v>70000</v>
      </c>
      <c r="G75" s="73">
        <f>G77</f>
        <v>13000</v>
      </c>
      <c r="H75" s="74"/>
    </row>
    <row r="76" spans="2:9" s="118" customFormat="1" ht="30">
      <c r="B76" s="106" t="s">
        <v>18</v>
      </c>
      <c r="C76" s="119" t="s">
        <v>171</v>
      </c>
      <c r="D76" s="120"/>
      <c r="E76" s="120"/>
      <c r="F76" s="92">
        <v>70000</v>
      </c>
      <c r="G76" s="92"/>
      <c r="H76" s="121"/>
      <c r="I76" s="122"/>
    </row>
    <row r="77" spans="2:8" ht="15.75">
      <c r="B77" s="46" t="s">
        <v>56</v>
      </c>
      <c r="C77" s="65" t="s">
        <v>74</v>
      </c>
      <c r="D77" s="71"/>
      <c r="E77" s="72"/>
      <c r="F77" s="73"/>
      <c r="G77" s="47">
        <v>13000</v>
      </c>
      <c r="H77" s="74"/>
    </row>
    <row r="78" spans="2:8" ht="15.75">
      <c r="B78" s="26">
        <v>2</v>
      </c>
      <c r="C78" s="70" t="s">
        <v>75</v>
      </c>
      <c r="D78" s="71"/>
      <c r="E78" s="72" t="s">
        <v>76</v>
      </c>
      <c r="F78" s="73">
        <f>F79+F81</f>
        <v>85000</v>
      </c>
      <c r="G78" s="73">
        <f>G79+G81</f>
        <v>32000</v>
      </c>
      <c r="H78" s="74"/>
    </row>
    <row r="79" spans="2:8" ht="53.25" customHeight="1">
      <c r="B79" s="46" t="s">
        <v>29</v>
      </c>
      <c r="C79" s="46" t="s">
        <v>77</v>
      </c>
      <c r="D79" s="71"/>
      <c r="E79" s="71"/>
      <c r="F79" s="47">
        <v>85000</v>
      </c>
      <c r="G79" s="47">
        <v>32000</v>
      </c>
      <c r="H79" s="47"/>
    </row>
    <row r="80" spans="1:8" ht="45.75" customHeight="1" hidden="1">
      <c r="A80" s="140"/>
      <c r="B80" s="137" t="s">
        <v>78</v>
      </c>
      <c r="C80" s="31" t="s">
        <v>79</v>
      </c>
      <c r="D80" s="32"/>
      <c r="E80" s="33"/>
      <c r="F80" s="34"/>
      <c r="G80" s="35"/>
      <c r="H80" s="141" t="s">
        <v>121</v>
      </c>
    </row>
    <row r="81" spans="1:8" ht="18.75" customHeight="1" hidden="1">
      <c r="A81" s="140"/>
      <c r="B81" s="137"/>
      <c r="C81" s="38" t="s">
        <v>20</v>
      </c>
      <c r="D81" s="32"/>
      <c r="E81" s="33"/>
      <c r="F81" s="39"/>
      <c r="G81" s="39"/>
      <c r="H81" s="141"/>
    </row>
    <row r="82" spans="1:12" ht="18.75" customHeight="1" hidden="1">
      <c r="A82" s="140"/>
      <c r="B82" s="137"/>
      <c r="C82" s="40" t="s">
        <v>21</v>
      </c>
      <c r="D82" s="32"/>
      <c r="E82" s="33"/>
      <c r="F82" s="39"/>
      <c r="G82" s="39"/>
      <c r="H82" s="141"/>
      <c r="K82" s="41">
        <f>G81-G84</f>
        <v>0</v>
      </c>
      <c r="L82" s="95"/>
    </row>
    <row r="83" spans="1:8" ht="18.75" customHeight="1" hidden="1">
      <c r="A83" s="140"/>
      <c r="B83" s="137"/>
      <c r="C83" s="42" t="s">
        <v>22</v>
      </c>
      <c r="D83" s="32"/>
      <c r="E83" s="33"/>
      <c r="F83" s="39"/>
      <c r="G83" s="39"/>
      <c r="H83" s="141"/>
    </row>
    <row r="84" spans="1:8" ht="18.75" customHeight="1" hidden="1">
      <c r="A84" s="140"/>
      <c r="B84" s="137"/>
      <c r="C84" s="43" t="s">
        <v>23</v>
      </c>
      <c r="D84" s="44"/>
      <c r="E84" s="44"/>
      <c r="F84" s="39"/>
      <c r="G84" s="45"/>
      <c r="H84" s="141"/>
    </row>
    <row r="85" spans="2:8" s="21" customFormat="1" ht="36">
      <c r="B85" s="64" t="s">
        <v>80</v>
      </c>
      <c r="C85" s="22" t="s">
        <v>81</v>
      </c>
      <c r="D85" s="67" t="s">
        <v>82</v>
      </c>
      <c r="E85" s="67"/>
      <c r="F85" s="68">
        <f>F86</f>
        <v>53100</v>
      </c>
      <c r="G85" s="68">
        <f>G86</f>
        <v>50000</v>
      </c>
      <c r="H85" s="69"/>
    </row>
    <row r="86" spans="2:8" ht="15.75">
      <c r="B86" s="26">
        <v>1</v>
      </c>
      <c r="C86" s="26" t="s">
        <v>83</v>
      </c>
      <c r="D86" s="71"/>
      <c r="E86" s="72" t="s">
        <v>84</v>
      </c>
      <c r="F86" s="73">
        <f>F87+F88</f>
        <v>53100</v>
      </c>
      <c r="G86" s="73">
        <f>G87+G88</f>
        <v>50000</v>
      </c>
      <c r="H86" s="74"/>
    </row>
    <row r="87" spans="2:8" ht="21" customHeight="1">
      <c r="B87" s="46" t="s">
        <v>18</v>
      </c>
      <c r="C87" s="46" t="s">
        <v>85</v>
      </c>
      <c r="D87" s="71"/>
      <c r="E87" s="71"/>
      <c r="F87" s="47">
        <v>53100</v>
      </c>
      <c r="G87" s="47"/>
      <c r="H87" s="74"/>
    </row>
    <row r="88" spans="2:8" ht="21.75" customHeight="1">
      <c r="B88" s="46" t="s">
        <v>56</v>
      </c>
      <c r="C88" s="46" t="s">
        <v>86</v>
      </c>
      <c r="D88" s="71"/>
      <c r="E88" s="71"/>
      <c r="F88" s="47"/>
      <c r="G88" s="47">
        <v>50000</v>
      </c>
      <c r="H88" s="74"/>
    </row>
    <row r="89" spans="2:8" s="21" customFormat="1" ht="29.25" customHeight="1">
      <c r="B89" s="64" t="s">
        <v>87</v>
      </c>
      <c r="C89" s="22" t="s">
        <v>88</v>
      </c>
      <c r="D89" s="67" t="s">
        <v>89</v>
      </c>
      <c r="E89" s="67"/>
      <c r="F89" s="68">
        <f>F90+F96+F99+F102</f>
        <v>298500</v>
      </c>
      <c r="G89" s="68">
        <f>G90+G96+G99+G102</f>
        <v>3267248</v>
      </c>
      <c r="H89" s="69"/>
    </row>
    <row r="90" spans="2:12" ht="15.75">
      <c r="B90" s="26" t="s">
        <v>18</v>
      </c>
      <c r="C90" s="26" t="s">
        <v>90</v>
      </c>
      <c r="D90" s="71"/>
      <c r="E90" s="72" t="s">
        <v>91</v>
      </c>
      <c r="F90" s="73">
        <f>F91+F92+F93+F95</f>
        <v>188000</v>
      </c>
      <c r="G90" s="73">
        <f>G91+G92+G93+G94+G95</f>
        <v>441000</v>
      </c>
      <c r="H90" s="74"/>
      <c r="L90" s="95"/>
    </row>
    <row r="91" spans="2:12" ht="51" customHeight="1">
      <c r="B91" s="46" t="s">
        <v>18</v>
      </c>
      <c r="C91" s="46" t="s">
        <v>128</v>
      </c>
      <c r="D91" s="71"/>
      <c r="E91" s="71"/>
      <c r="F91" s="47">
        <v>65000</v>
      </c>
      <c r="G91" s="47">
        <v>0</v>
      </c>
      <c r="H91" s="75"/>
      <c r="L91" s="95"/>
    </row>
    <row r="92" spans="2:12" ht="49.5" customHeight="1">
      <c r="B92" s="46" t="s">
        <v>56</v>
      </c>
      <c r="C92" s="46" t="s">
        <v>129</v>
      </c>
      <c r="D92" s="71"/>
      <c r="E92" s="71"/>
      <c r="F92" s="47"/>
      <c r="G92" s="47">
        <v>270000</v>
      </c>
      <c r="H92" s="75"/>
      <c r="L92" s="95"/>
    </row>
    <row r="93" spans="2:8" ht="33.75" customHeight="1">
      <c r="B93" s="46" t="s">
        <v>60</v>
      </c>
      <c r="C93" s="50" t="s">
        <v>92</v>
      </c>
      <c r="D93" s="71"/>
      <c r="E93" s="71"/>
      <c r="F93" s="47"/>
      <c r="G93" s="92">
        <v>150000</v>
      </c>
      <c r="H93" s="75"/>
    </row>
    <row r="94" spans="2:8" ht="22.5" customHeight="1">
      <c r="B94" s="46" t="s">
        <v>62</v>
      </c>
      <c r="C94" s="50" t="s">
        <v>74</v>
      </c>
      <c r="D94" s="71"/>
      <c r="E94" s="71"/>
      <c r="F94" s="47"/>
      <c r="G94" s="92">
        <v>21000</v>
      </c>
      <c r="H94" s="75"/>
    </row>
    <row r="95" spans="2:8" ht="26.25" customHeight="1">
      <c r="B95" s="46" t="s">
        <v>63</v>
      </c>
      <c r="C95" s="50" t="s">
        <v>93</v>
      </c>
      <c r="D95" s="71"/>
      <c r="E95" s="71"/>
      <c r="F95" s="47">
        <v>123000</v>
      </c>
      <c r="G95" s="92"/>
      <c r="H95" s="75"/>
    </row>
    <row r="96" spans="2:8" ht="15.75">
      <c r="B96" s="26">
        <v>2</v>
      </c>
      <c r="C96" s="26" t="s">
        <v>94</v>
      </c>
      <c r="D96" s="71"/>
      <c r="E96" s="72" t="s">
        <v>95</v>
      </c>
      <c r="F96" s="73">
        <f>F97+F98</f>
        <v>70500</v>
      </c>
      <c r="G96" s="73">
        <f>G97+G98</f>
        <v>2801248</v>
      </c>
      <c r="H96" s="74"/>
    </row>
    <row r="97" spans="2:8" ht="30.75" customHeight="1">
      <c r="B97" s="46" t="s">
        <v>29</v>
      </c>
      <c r="C97" s="46" t="s">
        <v>96</v>
      </c>
      <c r="D97" s="71"/>
      <c r="E97" s="71"/>
      <c r="F97" s="47">
        <v>70500</v>
      </c>
      <c r="G97" s="47">
        <v>16000</v>
      </c>
      <c r="H97" s="74"/>
    </row>
    <row r="98" spans="2:8" ht="31.5" customHeight="1">
      <c r="B98" s="46" t="s">
        <v>78</v>
      </c>
      <c r="C98" s="46" t="s">
        <v>97</v>
      </c>
      <c r="D98" s="71"/>
      <c r="E98" s="71"/>
      <c r="F98" s="47"/>
      <c r="G98" s="47">
        <v>2785248</v>
      </c>
      <c r="H98" s="74"/>
    </row>
    <row r="99" spans="2:8" ht="23.25" customHeight="1">
      <c r="B99" s="26">
        <v>3</v>
      </c>
      <c r="C99" s="26" t="s">
        <v>98</v>
      </c>
      <c r="D99" s="71"/>
      <c r="E99" s="72" t="s">
        <v>99</v>
      </c>
      <c r="F99" s="73">
        <f>F100+F101</f>
        <v>40000</v>
      </c>
      <c r="G99" s="73">
        <f>G100+G101</f>
        <v>10000</v>
      </c>
      <c r="H99" s="74"/>
    </row>
    <row r="100" spans="2:8" ht="23.25" customHeight="1">
      <c r="B100" s="106" t="s">
        <v>33</v>
      </c>
      <c r="C100" s="46" t="s">
        <v>125</v>
      </c>
      <c r="D100" s="71"/>
      <c r="E100" s="71"/>
      <c r="F100" s="47">
        <v>40000</v>
      </c>
      <c r="G100" s="47"/>
      <c r="H100" s="74"/>
    </row>
    <row r="101" spans="2:8" ht="23.25" customHeight="1">
      <c r="B101" s="106" t="s">
        <v>35</v>
      </c>
      <c r="C101" s="50" t="s">
        <v>74</v>
      </c>
      <c r="D101" s="71"/>
      <c r="E101" s="71"/>
      <c r="F101" s="47"/>
      <c r="G101" s="92">
        <v>10000</v>
      </c>
      <c r="H101" s="74"/>
    </row>
    <row r="102" spans="2:8" ht="23.25" customHeight="1">
      <c r="B102" s="106">
        <v>4</v>
      </c>
      <c r="C102" s="26" t="s">
        <v>150</v>
      </c>
      <c r="D102" s="71"/>
      <c r="E102" s="72" t="s">
        <v>146</v>
      </c>
      <c r="F102" s="73">
        <f>F103</f>
        <v>0</v>
      </c>
      <c r="G102" s="73">
        <f>G103</f>
        <v>15000</v>
      </c>
      <c r="H102" s="74"/>
    </row>
    <row r="103" spans="2:8" ht="20.25" customHeight="1">
      <c r="B103" s="46" t="s">
        <v>39</v>
      </c>
      <c r="C103" s="46" t="s">
        <v>74</v>
      </c>
      <c r="D103" s="71"/>
      <c r="E103" s="71"/>
      <c r="G103" s="47">
        <v>15000</v>
      </c>
      <c r="H103" s="74"/>
    </row>
    <row r="104" spans="2:8" s="21" customFormat="1" ht="18">
      <c r="B104" s="64" t="s">
        <v>145</v>
      </c>
      <c r="C104" s="22" t="s">
        <v>141</v>
      </c>
      <c r="D104" s="67" t="s">
        <v>142</v>
      </c>
      <c r="E104" s="67"/>
      <c r="F104" s="68">
        <f>F105</f>
        <v>0</v>
      </c>
      <c r="G104" s="68">
        <f>G105</f>
        <v>9000</v>
      </c>
      <c r="H104" s="69"/>
    </row>
    <row r="105" spans="2:8" ht="15.75">
      <c r="B105" s="26">
        <v>1</v>
      </c>
      <c r="C105" s="26" t="s">
        <v>143</v>
      </c>
      <c r="D105" s="71"/>
      <c r="E105" s="72" t="s">
        <v>144</v>
      </c>
      <c r="F105" s="73">
        <f>F106</f>
        <v>0</v>
      </c>
      <c r="G105" s="73">
        <f>G106</f>
        <v>9000</v>
      </c>
      <c r="H105" s="74"/>
    </row>
    <row r="106" spans="2:8" ht="21" customHeight="1">
      <c r="B106" s="46" t="s">
        <v>18</v>
      </c>
      <c r="C106" s="46" t="s">
        <v>74</v>
      </c>
      <c r="D106" s="71"/>
      <c r="E106" s="71"/>
      <c r="F106" s="47"/>
      <c r="G106" s="47">
        <v>9000</v>
      </c>
      <c r="H106" s="74"/>
    </row>
    <row r="107" spans="2:8" ht="36" customHeight="1">
      <c r="B107" s="64" t="s">
        <v>100</v>
      </c>
      <c r="C107" s="101" t="s">
        <v>134</v>
      </c>
      <c r="D107" s="102" t="s">
        <v>135</v>
      </c>
      <c r="E107" s="19"/>
      <c r="F107" s="104">
        <v>0</v>
      </c>
      <c r="G107" s="104">
        <f>G108+G110</f>
        <v>100000</v>
      </c>
      <c r="H107" s="18"/>
    </row>
    <row r="108" spans="2:8" ht="35.25" customHeight="1">
      <c r="B108" s="107">
        <v>1</v>
      </c>
      <c r="C108" s="108" t="s">
        <v>136</v>
      </c>
      <c r="D108" s="19"/>
      <c r="E108" s="103" t="s">
        <v>137</v>
      </c>
      <c r="F108" s="104">
        <v>0</v>
      </c>
      <c r="G108" s="104">
        <f>G109</f>
        <v>50000</v>
      </c>
      <c r="H108" s="18"/>
    </row>
    <row r="109" spans="2:8" ht="36" customHeight="1">
      <c r="B109" s="100" t="s">
        <v>18</v>
      </c>
      <c r="C109" s="99" t="s">
        <v>151</v>
      </c>
      <c r="D109" s="19"/>
      <c r="E109" s="19"/>
      <c r="F109" s="20"/>
      <c r="G109" s="105">
        <v>50000</v>
      </c>
      <c r="H109" s="18"/>
    </row>
    <row r="110" spans="2:8" ht="35.25" customHeight="1">
      <c r="B110" s="107">
        <v>2</v>
      </c>
      <c r="C110" s="108" t="s">
        <v>148</v>
      </c>
      <c r="D110" s="19"/>
      <c r="E110" s="103" t="s">
        <v>140</v>
      </c>
      <c r="F110" s="104">
        <v>0</v>
      </c>
      <c r="G110" s="104">
        <f>G111</f>
        <v>50000</v>
      </c>
      <c r="H110" s="18"/>
    </row>
    <row r="111" spans="2:8" ht="36" customHeight="1">
      <c r="B111" s="100" t="s">
        <v>29</v>
      </c>
      <c r="C111" s="99" t="s">
        <v>155</v>
      </c>
      <c r="D111" s="19"/>
      <c r="E111" s="19"/>
      <c r="F111" s="20"/>
      <c r="G111" s="105">
        <v>50000</v>
      </c>
      <c r="H111" s="18"/>
    </row>
    <row r="112" spans="2:8" s="76" customFormat="1" ht="34.5" customHeight="1">
      <c r="B112" s="64" t="s">
        <v>106</v>
      </c>
      <c r="C112" s="22" t="s">
        <v>101</v>
      </c>
      <c r="D112" s="67" t="s">
        <v>102</v>
      </c>
      <c r="E112" s="72"/>
      <c r="F112" s="68">
        <f>F113</f>
        <v>0</v>
      </c>
      <c r="G112" s="68">
        <f>G113</f>
        <v>130000</v>
      </c>
      <c r="H112" s="77"/>
    </row>
    <row r="113" spans="2:8" s="78" customFormat="1" ht="20.25" customHeight="1">
      <c r="B113" s="26">
        <v>1</v>
      </c>
      <c r="C113" s="26" t="s">
        <v>103</v>
      </c>
      <c r="D113" s="72"/>
      <c r="E113" s="72" t="s">
        <v>104</v>
      </c>
      <c r="F113" s="73">
        <f>F114</f>
        <v>0</v>
      </c>
      <c r="G113" s="73">
        <f>G114</f>
        <v>130000</v>
      </c>
      <c r="H113" s="77"/>
    </row>
    <row r="114" spans="2:12" ht="33" customHeight="1">
      <c r="B114" s="46" t="s">
        <v>18</v>
      </c>
      <c r="C114" s="46" t="s">
        <v>105</v>
      </c>
      <c r="D114" s="71"/>
      <c r="E114" s="71"/>
      <c r="F114" s="47"/>
      <c r="G114" s="47">
        <v>130000</v>
      </c>
      <c r="H114" s="74"/>
      <c r="L114" s="95"/>
    </row>
    <row r="115" spans="2:8" s="21" customFormat="1" ht="29.25" customHeight="1">
      <c r="B115" s="64" t="s">
        <v>138</v>
      </c>
      <c r="C115" s="22" t="s">
        <v>107</v>
      </c>
      <c r="D115" s="67" t="s">
        <v>108</v>
      </c>
      <c r="E115" s="67"/>
      <c r="F115" s="68">
        <f>F116</f>
        <v>10000</v>
      </c>
      <c r="G115" s="68">
        <f>G116</f>
        <v>705720</v>
      </c>
      <c r="H115" s="69"/>
    </row>
    <row r="116" spans="2:8" ht="16.5" customHeight="1">
      <c r="B116" s="26">
        <v>1</v>
      </c>
      <c r="C116" s="26" t="s">
        <v>109</v>
      </c>
      <c r="D116" s="71"/>
      <c r="E116" s="72" t="s">
        <v>110</v>
      </c>
      <c r="F116" s="73">
        <f>F117+F118+F120+F125</f>
        <v>10000</v>
      </c>
      <c r="G116" s="73">
        <f>G117+G118+G120+G125</f>
        <v>705720</v>
      </c>
      <c r="H116" s="74"/>
    </row>
    <row r="117" spans="2:8" ht="49.5" customHeight="1">
      <c r="B117" s="46" t="s">
        <v>18</v>
      </c>
      <c r="C117" s="46" t="s">
        <v>149</v>
      </c>
      <c r="D117" s="71"/>
      <c r="E117" s="72"/>
      <c r="F117" s="73"/>
      <c r="G117" s="47">
        <v>15000</v>
      </c>
      <c r="H117" s="74"/>
    </row>
    <row r="118" spans="2:8" ht="49.5" customHeight="1">
      <c r="B118" s="46" t="s">
        <v>56</v>
      </c>
      <c r="C118" s="50" t="s">
        <v>163</v>
      </c>
      <c r="D118" s="71"/>
      <c r="E118" s="71"/>
      <c r="F118" s="47">
        <v>10000</v>
      </c>
      <c r="G118" s="92"/>
      <c r="H118" s="113"/>
    </row>
    <row r="119" spans="2:8" ht="31.5" customHeight="1">
      <c r="B119" s="137" t="s">
        <v>60</v>
      </c>
      <c r="C119" s="31" t="s">
        <v>111</v>
      </c>
      <c r="D119" s="32"/>
      <c r="E119" s="33"/>
      <c r="F119" s="34"/>
      <c r="G119" s="35"/>
      <c r="H119" s="145" t="s">
        <v>61</v>
      </c>
    </row>
    <row r="120" spans="2:8" ht="18.75" customHeight="1">
      <c r="B120" s="137"/>
      <c r="C120" s="38" t="s">
        <v>20</v>
      </c>
      <c r="D120" s="32"/>
      <c r="E120" s="33"/>
      <c r="F120" s="39"/>
      <c r="G120" s="39">
        <v>610820</v>
      </c>
      <c r="H120" s="136"/>
    </row>
    <row r="121" spans="2:11" ht="18.75" customHeight="1">
      <c r="B121" s="137"/>
      <c r="C121" s="40" t="s">
        <v>21</v>
      </c>
      <c r="D121" s="32"/>
      <c r="E121" s="33"/>
      <c r="F121" s="39"/>
      <c r="G121" s="39">
        <v>425700</v>
      </c>
      <c r="H121" s="136"/>
      <c r="K121" s="41">
        <f>G120-G123</f>
        <v>185120</v>
      </c>
    </row>
    <row r="122" spans="2:8" ht="18.75" customHeight="1">
      <c r="B122" s="137"/>
      <c r="C122" s="42" t="s">
        <v>22</v>
      </c>
      <c r="D122" s="32"/>
      <c r="E122" s="33"/>
      <c r="F122" s="39"/>
      <c r="G122" s="39">
        <v>185120</v>
      </c>
      <c r="H122" s="136"/>
    </row>
    <row r="123" spans="2:8" ht="18.75" customHeight="1">
      <c r="B123" s="137"/>
      <c r="C123" s="43" t="s">
        <v>23</v>
      </c>
      <c r="D123" s="44"/>
      <c r="E123" s="44"/>
      <c r="F123" s="39"/>
      <c r="G123" s="45">
        <v>425700</v>
      </c>
      <c r="H123" s="136"/>
    </row>
    <row r="124" spans="2:8" ht="31.5" customHeight="1">
      <c r="B124" s="137" t="s">
        <v>62</v>
      </c>
      <c r="C124" s="31" t="s">
        <v>112</v>
      </c>
      <c r="D124" s="32"/>
      <c r="E124" s="33"/>
      <c r="F124" s="34"/>
      <c r="G124" s="35"/>
      <c r="H124" s="136" t="s">
        <v>61</v>
      </c>
    </row>
    <row r="125" spans="2:8" ht="18.75" customHeight="1">
      <c r="B125" s="137"/>
      <c r="C125" s="38" t="s">
        <v>20</v>
      </c>
      <c r="D125" s="32"/>
      <c r="E125" s="33"/>
      <c r="F125" s="39"/>
      <c r="G125" s="39">
        <f>SUM(G126:G127)</f>
        <v>79900</v>
      </c>
      <c r="H125" s="136"/>
    </row>
    <row r="126" spans="2:11" ht="18.75" customHeight="1">
      <c r="B126" s="137"/>
      <c r="C126" s="40" t="s">
        <v>21</v>
      </c>
      <c r="D126" s="32"/>
      <c r="E126" s="33"/>
      <c r="F126" s="39"/>
      <c r="G126" s="39">
        <v>54900</v>
      </c>
      <c r="H126" s="136"/>
      <c r="K126" s="41">
        <f>G125-G128</f>
        <v>25000</v>
      </c>
    </row>
    <row r="127" spans="2:8" ht="18.75" customHeight="1">
      <c r="B127" s="137"/>
      <c r="C127" s="42" t="s">
        <v>22</v>
      </c>
      <c r="D127" s="32"/>
      <c r="E127" s="33"/>
      <c r="F127" s="39"/>
      <c r="G127" s="39">
        <v>25000</v>
      </c>
      <c r="H127" s="136"/>
    </row>
    <row r="128" spans="2:8" ht="18.75" customHeight="1">
      <c r="B128" s="137"/>
      <c r="C128" s="43" t="s">
        <v>23</v>
      </c>
      <c r="D128" s="44"/>
      <c r="E128" s="44"/>
      <c r="F128" s="39"/>
      <c r="G128" s="45">
        <v>54900</v>
      </c>
      <c r="H128" s="136"/>
    </row>
    <row r="129" spans="1:8" ht="18.75" customHeight="1">
      <c r="A129" s="52"/>
      <c r="B129" s="79"/>
      <c r="C129" s="80"/>
      <c r="D129" s="81"/>
      <c r="E129" s="81"/>
      <c r="F129" s="82"/>
      <c r="G129" s="82"/>
      <c r="H129" s="83"/>
    </row>
    <row r="130" spans="1:8" ht="12.75" customHeight="1">
      <c r="A130" s="52"/>
      <c r="B130" s="79"/>
      <c r="C130" s="139" t="s">
        <v>113</v>
      </c>
      <c r="D130" s="84"/>
      <c r="E130" s="84"/>
      <c r="F130" s="146">
        <f>F20+F36+F39+F63+F74+F85+F89+F104+F112+F115+F13</f>
        <v>1437280</v>
      </c>
      <c r="G130" s="146">
        <f>G13+G20+G36+G39+G63+G74+G85+G89+G104+G107+G112+G115</f>
        <v>17189231</v>
      </c>
      <c r="H130" s="83"/>
    </row>
    <row r="131" spans="1:8" ht="20.25" customHeight="1" thickBot="1">
      <c r="A131" s="52"/>
      <c r="B131" s="79"/>
      <c r="C131" s="139"/>
      <c r="D131" s="86"/>
      <c r="E131" s="86"/>
      <c r="F131" s="146"/>
      <c r="G131" s="146"/>
      <c r="H131" s="83"/>
    </row>
    <row r="132" spans="1:8" ht="40.5" customHeight="1" hidden="1" thickBot="1">
      <c r="A132" s="52"/>
      <c r="B132" s="79"/>
      <c r="C132" s="114"/>
      <c r="D132" s="86"/>
      <c r="E132" s="86"/>
      <c r="F132" s="85"/>
      <c r="G132" s="85"/>
      <c r="H132" s="83"/>
    </row>
    <row r="133" spans="1:11" ht="48" customHeight="1" hidden="1" thickBot="1">
      <c r="A133" s="52"/>
      <c r="B133" s="79"/>
      <c r="C133" s="138" t="s">
        <v>114</v>
      </c>
      <c r="D133" s="138"/>
      <c r="E133" s="138"/>
      <c r="F133" s="85">
        <f>F17+F22+F25+F26+F28+F29+F30+F31+F35+F37+F38+F41+F52+F57+F60+F61+F62+F65+F77+F79+F82+F87+F91+F92+F93+F94+F95+F97+F98+F100+F103+F106+F109+F111+F114+F117+F118+F121+F126+F76+F32+F33+F34</f>
        <v>1362280</v>
      </c>
      <c r="G133" s="85">
        <f>G17+G22+G24+G25+G26+G28+G29+G30+G31+G60+G35+G38+G41+G47+G57+G62+G65+G77+G79+G82+G87+G88+G91+G92+G93+G94+G95+G97+G98+G103+G106+G109+G111+G114+G117+G121+G126</f>
        <v>11029883</v>
      </c>
      <c r="H133" s="94" t="s">
        <v>156</v>
      </c>
      <c r="K133" s="41">
        <f>SUM(K13:K131)</f>
        <v>285120</v>
      </c>
    </row>
    <row r="134" spans="1:8" ht="42.75" customHeight="1" hidden="1">
      <c r="A134" s="52"/>
      <c r="B134" s="79"/>
      <c r="C134" s="138" t="s">
        <v>115</v>
      </c>
      <c r="D134" s="138"/>
      <c r="E134" s="138"/>
      <c r="F134" s="85">
        <v>0</v>
      </c>
      <c r="G134" s="85">
        <v>0</v>
      </c>
      <c r="H134" s="83"/>
    </row>
    <row r="135" spans="1:8" ht="42.75" customHeight="1" hidden="1">
      <c r="A135" s="52"/>
      <c r="B135" s="79"/>
      <c r="C135" s="138" t="s">
        <v>116</v>
      </c>
      <c r="D135" s="138"/>
      <c r="E135" s="138"/>
      <c r="F135" s="85">
        <v>0</v>
      </c>
      <c r="G135" s="85">
        <v>0</v>
      </c>
      <c r="H135" s="83"/>
    </row>
    <row r="136" spans="1:8" ht="41.25" customHeight="1" hidden="1">
      <c r="A136" s="52"/>
      <c r="B136" s="79"/>
      <c r="C136" s="138" t="s">
        <v>117</v>
      </c>
      <c r="D136" s="138"/>
      <c r="E136" s="138"/>
      <c r="F136" s="88">
        <f>F18+F48+F58+F83+F122+F53+F127</f>
        <v>75000</v>
      </c>
      <c r="G136" s="88">
        <f>G18+G48+G83+G122+G127</f>
        <v>6109348</v>
      </c>
      <c r="H136" s="87"/>
    </row>
    <row r="137" spans="1:8" ht="12.75" hidden="1">
      <c r="A137" s="52"/>
      <c r="B137" s="79"/>
      <c r="C137" s="89"/>
      <c r="D137" s="81"/>
      <c r="E137" s="81"/>
      <c r="F137" s="87"/>
      <c r="G137"/>
      <c r="H137" s="83"/>
    </row>
    <row r="138" spans="1:8" ht="38.25" hidden="1">
      <c r="A138" s="52"/>
      <c r="B138" s="79"/>
      <c r="C138" s="90" t="s">
        <v>118</v>
      </c>
      <c r="D138" s="81"/>
      <c r="E138" s="81"/>
      <c r="F138" s="87"/>
      <c r="G138"/>
      <c r="H138" s="83"/>
    </row>
    <row r="139" spans="1:8" ht="25.5" hidden="1">
      <c r="A139" s="52"/>
      <c r="B139" s="79"/>
      <c r="C139" s="90" t="s">
        <v>119</v>
      </c>
      <c r="D139" s="81"/>
      <c r="E139" s="81"/>
      <c r="F139" s="87"/>
      <c r="G139"/>
      <c r="H139" s="83"/>
    </row>
    <row r="140" spans="1:8" ht="12.75">
      <c r="A140" s="52"/>
      <c r="B140" s="79"/>
      <c r="C140" s="89"/>
      <c r="D140" s="81"/>
      <c r="E140" s="81"/>
      <c r="F140" s="87"/>
      <c r="G140"/>
      <c r="H140" s="83"/>
    </row>
    <row r="141" spans="2:8" s="52" customFormat="1" ht="12.75">
      <c r="B141" s="79"/>
      <c r="C141" s="89"/>
      <c r="D141" s="81"/>
      <c r="E141" s="81"/>
      <c r="F141" s="87"/>
      <c r="G141" s="87"/>
      <c r="H141" s="83"/>
    </row>
    <row r="142" spans="2:8" s="52" customFormat="1" ht="12.75">
      <c r="B142" s="79"/>
      <c r="C142" s="89"/>
      <c r="D142" s="81"/>
      <c r="E142" s="81"/>
      <c r="F142" s="87"/>
      <c r="G142" s="87"/>
      <c r="H142" s="83"/>
    </row>
    <row r="143" spans="2:8" s="52" customFormat="1" ht="12.75">
      <c r="B143" s="79"/>
      <c r="C143" s="89"/>
      <c r="D143" s="81"/>
      <c r="E143" s="81"/>
      <c r="F143" s="87"/>
      <c r="G143" s="87"/>
      <c r="H143" s="83"/>
    </row>
    <row r="144" spans="2:10" s="52" customFormat="1" ht="12.75">
      <c r="B144" s="79"/>
      <c r="C144" s="89"/>
      <c r="D144" s="81"/>
      <c r="E144" s="81"/>
      <c r="F144" s="87"/>
      <c r="G144" s="87"/>
      <c r="H144" s="83"/>
      <c r="J144" s="52" t="s">
        <v>55</v>
      </c>
    </row>
    <row r="145" spans="2:8" s="52" customFormat="1" ht="12.75">
      <c r="B145" s="79"/>
      <c r="C145" s="89"/>
      <c r="D145" s="81"/>
      <c r="E145" s="81"/>
      <c r="F145" s="87"/>
      <c r="G145" s="87"/>
      <c r="H145" s="83"/>
    </row>
    <row r="146" spans="2:8" s="52" customFormat="1" ht="12.75">
      <c r="B146" s="79"/>
      <c r="C146" s="89"/>
      <c r="D146" s="81"/>
      <c r="E146" s="81"/>
      <c r="F146" s="87"/>
      <c r="G146" s="87"/>
      <c r="H146" s="83"/>
    </row>
    <row r="147" spans="2:8" s="52" customFormat="1" ht="12.75">
      <c r="B147" s="79"/>
      <c r="C147" s="89"/>
      <c r="D147" s="81"/>
      <c r="E147" s="81"/>
      <c r="F147" s="87"/>
      <c r="G147" s="87"/>
      <c r="H147" s="83"/>
    </row>
    <row r="148" spans="2:8" s="52" customFormat="1" ht="12.75">
      <c r="B148" s="79"/>
      <c r="C148" s="89"/>
      <c r="D148" s="81"/>
      <c r="E148" s="81"/>
      <c r="F148" s="87"/>
      <c r="G148" s="87"/>
      <c r="H148" s="83"/>
    </row>
    <row r="149" spans="2:8" s="52" customFormat="1" ht="12.75">
      <c r="B149" s="79"/>
      <c r="C149" s="89"/>
      <c r="D149" s="81"/>
      <c r="E149" s="81"/>
      <c r="F149" s="87"/>
      <c r="G149" s="87"/>
      <c r="H149" s="83"/>
    </row>
    <row r="150" spans="2:8" s="52" customFormat="1" ht="12.75">
      <c r="B150" s="79"/>
      <c r="C150" s="89"/>
      <c r="D150" s="81"/>
      <c r="E150" s="81"/>
      <c r="F150" s="87"/>
      <c r="G150" s="87"/>
      <c r="H150" s="83"/>
    </row>
    <row r="151" spans="2:8" s="52" customFormat="1" ht="12.75">
      <c r="B151" s="79"/>
      <c r="C151" s="89"/>
      <c r="D151" s="81"/>
      <c r="E151" s="81"/>
      <c r="F151" s="87"/>
      <c r="G151" s="87"/>
      <c r="H151" s="83"/>
    </row>
    <row r="152" spans="2:8" s="52" customFormat="1" ht="12.75">
      <c r="B152" s="79"/>
      <c r="C152" s="89"/>
      <c r="D152" s="81"/>
      <c r="E152" s="81"/>
      <c r="F152" s="87"/>
      <c r="G152" s="87"/>
      <c r="H152" s="83"/>
    </row>
    <row r="153" spans="2:8" s="52" customFormat="1" ht="12.75">
      <c r="B153" s="79"/>
      <c r="C153" s="89"/>
      <c r="D153" s="81"/>
      <c r="E153" s="81"/>
      <c r="F153" s="87"/>
      <c r="G153" s="87"/>
      <c r="H153" s="83"/>
    </row>
    <row r="154" spans="2:8" s="52" customFormat="1" ht="12.75">
      <c r="B154" s="79"/>
      <c r="C154" s="89"/>
      <c r="D154" s="81"/>
      <c r="E154" s="81"/>
      <c r="F154" s="87"/>
      <c r="G154" s="87"/>
      <c r="H154" s="83"/>
    </row>
    <row r="155" spans="2:8" s="52" customFormat="1" ht="12.75">
      <c r="B155" s="79"/>
      <c r="C155" s="89"/>
      <c r="D155" s="81"/>
      <c r="E155" s="81"/>
      <c r="F155" s="87"/>
      <c r="G155" s="87"/>
      <c r="H155" s="83"/>
    </row>
    <row r="156" spans="2:8" s="52" customFormat="1" ht="12.75">
      <c r="B156" s="79"/>
      <c r="C156" s="89"/>
      <c r="D156" s="81"/>
      <c r="E156" s="81"/>
      <c r="F156" s="87"/>
      <c r="G156" s="87"/>
      <c r="H156" s="83"/>
    </row>
    <row r="157" spans="2:8" s="52" customFormat="1" ht="12.75">
      <c r="B157" s="79"/>
      <c r="C157" s="89"/>
      <c r="D157" s="81"/>
      <c r="E157" s="81"/>
      <c r="F157" s="87"/>
      <c r="G157" s="87"/>
      <c r="H157" s="83"/>
    </row>
    <row r="158" spans="2:8" s="52" customFormat="1" ht="12.75">
      <c r="B158" s="79"/>
      <c r="C158" s="89"/>
      <c r="D158" s="81"/>
      <c r="E158" s="81"/>
      <c r="F158" s="87"/>
      <c r="G158" s="87"/>
      <c r="H158" s="83"/>
    </row>
    <row r="159" spans="2:8" s="52" customFormat="1" ht="12.75">
      <c r="B159" s="79"/>
      <c r="C159" s="89"/>
      <c r="D159" s="81"/>
      <c r="E159" s="81"/>
      <c r="F159" s="87"/>
      <c r="G159" s="87"/>
      <c r="H159" s="83"/>
    </row>
    <row r="160" spans="2:8" s="52" customFormat="1" ht="12.75">
      <c r="B160" s="79"/>
      <c r="C160" s="89"/>
      <c r="D160" s="81"/>
      <c r="E160" s="81"/>
      <c r="F160" s="87"/>
      <c r="G160" s="87"/>
      <c r="H160" s="83"/>
    </row>
    <row r="161" spans="2:8" s="52" customFormat="1" ht="12.75">
      <c r="B161" s="79"/>
      <c r="C161" s="89"/>
      <c r="D161" s="81"/>
      <c r="E161" s="81"/>
      <c r="F161" s="87"/>
      <c r="G161" s="87"/>
      <c r="H161" s="83"/>
    </row>
    <row r="162" spans="2:8" s="52" customFormat="1" ht="12.75">
      <c r="B162" s="79"/>
      <c r="C162" s="89"/>
      <c r="D162" s="81"/>
      <c r="E162" s="81"/>
      <c r="F162" s="87"/>
      <c r="G162" s="87"/>
      <c r="H162" s="83"/>
    </row>
    <row r="163" spans="2:8" s="52" customFormat="1" ht="12.75">
      <c r="B163" s="79"/>
      <c r="C163" s="89"/>
      <c r="D163" s="81"/>
      <c r="E163" s="81"/>
      <c r="F163" s="87"/>
      <c r="G163" s="87"/>
      <c r="H163" s="83"/>
    </row>
    <row r="164" spans="2:8" s="52" customFormat="1" ht="12.75">
      <c r="B164" s="79"/>
      <c r="C164" s="89"/>
      <c r="D164" s="81"/>
      <c r="E164" s="81"/>
      <c r="F164" s="87"/>
      <c r="G164" s="87"/>
      <c r="H164" s="83"/>
    </row>
    <row r="165" spans="1:8" s="52" customFormat="1" ht="12.75">
      <c r="A165" s="1"/>
      <c r="B165" s="1"/>
      <c r="C165" s="1"/>
      <c r="D165" s="1"/>
      <c r="E165" s="1"/>
      <c r="F165" s="1"/>
      <c r="G165" s="1"/>
      <c r="H165" s="1"/>
    </row>
    <row r="166" spans="1:8" s="52" customFormat="1" ht="12.75">
      <c r="A166" s="1"/>
      <c r="B166" s="1"/>
      <c r="C166" s="1"/>
      <c r="D166" s="1"/>
      <c r="E166" s="1"/>
      <c r="F166" s="1"/>
      <c r="G166" s="1"/>
      <c r="H166" s="1"/>
    </row>
    <row r="167" spans="2:3" ht="12.75">
      <c r="B167" s="1"/>
      <c r="C167" s="1"/>
    </row>
    <row r="168" spans="2:3" ht="12.75">
      <c r="B168" s="1"/>
      <c r="C168" s="1"/>
    </row>
  </sheetData>
  <sheetProtection/>
  <mergeCells count="42">
    <mergeCell ref="H80:H84"/>
    <mergeCell ref="B50:B54"/>
    <mergeCell ref="H119:H123"/>
    <mergeCell ref="F130:F131"/>
    <mergeCell ref="G130:G131"/>
    <mergeCell ref="B55:B59"/>
    <mergeCell ref="D71:D73"/>
    <mergeCell ref="E71:E73"/>
    <mergeCell ref="F71:G72"/>
    <mergeCell ref="A80:A84"/>
    <mergeCell ref="B80:B84"/>
    <mergeCell ref="H55:H59"/>
    <mergeCell ref="H50:H54"/>
    <mergeCell ref="H124:H128"/>
    <mergeCell ref="C135:E135"/>
    <mergeCell ref="H71:H73"/>
    <mergeCell ref="B68:C68"/>
    <mergeCell ref="B69:C69"/>
    <mergeCell ref="B71:B73"/>
    <mergeCell ref="C136:E136"/>
    <mergeCell ref="B119:B123"/>
    <mergeCell ref="B124:B128"/>
    <mergeCell ref="C133:E133"/>
    <mergeCell ref="C130:C131"/>
    <mergeCell ref="C134:E134"/>
    <mergeCell ref="B15:B19"/>
    <mergeCell ref="H15:H19"/>
    <mergeCell ref="B45:B49"/>
    <mergeCell ref="H45:H49"/>
    <mergeCell ref="B42:B44"/>
    <mergeCell ref="C42:C44"/>
    <mergeCell ref="H42:H44"/>
    <mergeCell ref="B2:C2"/>
    <mergeCell ref="B3:C3"/>
    <mergeCell ref="B6:I6"/>
    <mergeCell ref="B9:B11"/>
    <mergeCell ref="D9:D11"/>
    <mergeCell ref="E9:E11"/>
    <mergeCell ref="F9:G10"/>
    <mergeCell ref="H9:H11"/>
    <mergeCell ref="G3:H3"/>
    <mergeCell ref="G4:H4"/>
  </mergeCells>
  <printOptions horizontalCentered="1"/>
  <pageMargins left="0.5905511811023623" right="0.5905511811023623" top="0.35433070866141736" bottom="0.15748031496062992" header="0.5118110236220472" footer="0.2362204724409449"/>
  <pageSetup horizontalDpi="300" verticalDpi="300" orientation="portrait" paperSize="9" scale="51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Skarbnik Gminy</cp:lastModifiedBy>
  <cp:lastPrinted>2011-05-21T14:51:06Z</cp:lastPrinted>
  <dcterms:created xsi:type="dcterms:W3CDTF">2009-12-21T09:06:51Z</dcterms:created>
  <dcterms:modified xsi:type="dcterms:W3CDTF">2011-06-26T16:31:44Z</dcterms:modified>
  <cp:category/>
  <cp:version/>
  <cp:contentType/>
  <cp:contentStatus/>
</cp:coreProperties>
</file>