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13-2014" sheetId="1" r:id="rId1"/>
  </sheets>
  <definedNames>
    <definedName name="_xlnm.Print_Area" localSheetId="0">'2013-2014'!$A$1:$W$60</definedName>
  </definedNames>
  <calcPr fullCalcOnLoad="1"/>
</workbook>
</file>

<file path=xl/sharedStrings.xml><?xml version="1.0" encoding="utf-8"?>
<sst xmlns="http://schemas.openxmlformats.org/spreadsheetml/2006/main" count="127" uniqueCount="76">
  <si>
    <t>prognozy wzrostu kosztów zadań inwestycyjnych</t>
  </si>
  <si>
    <t>-</t>
  </si>
  <si>
    <t>Inwestycja</t>
  </si>
  <si>
    <t>Źródło</t>
  </si>
  <si>
    <t>nakłady</t>
  </si>
  <si>
    <t>RAZEM NAKŁADY</t>
  </si>
  <si>
    <t>RAZEM ŚRODKI GMINY</t>
  </si>
  <si>
    <t>Deficyt w środkach pieniężnych</t>
  </si>
  <si>
    <t>Finansowanie deficytu:</t>
  </si>
  <si>
    <t>STAN KOŃCOWY</t>
  </si>
  <si>
    <t>RAZEM PLANOWANE NAKŁADY</t>
  </si>
  <si>
    <t>wzrost skumulowany (%)</t>
  </si>
  <si>
    <t>wzrost jednoroczny   (%)</t>
  </si>
  <si>
    <t>Okres</t>
  </si>
  <si>
    <t>realizacji</t>
  </si>
  <si>
    <t>Łączne nakłady</t>
  </si>
  <si>
    <t>Jednostka org. odpowiedzialna za realizację zadania</t>
  </si>
  <si>
    <t>finansowe [PLN]</t>
  </si>
  <si>
    <t>Dział</t>
  </si>
  <si>
    <t>Rozdział</t>
  </si>
  <si>
    <t xml:space="preserve">             - w tym ze środków własnych Gminy:</t>
  </si>
  <si>
    <t xml:space="preserve">             - środki pomocowe</t>
  </si>
  <si>
    <t>do 2008</t>
  </si>
  <si>
    <t>** - Łączne nakłady przewyższają planowane koszty rzeczywiste o środki własne wymagane dla zabezpieczenia nakładów w I kwartale rzeczowej realizacji zadania</t>
  </si>
  <si>
    <t>*** - Łączne nakłady przewyższają planowane koszty rzeczywiste o środki własne wymagane dla 100 % zabezpieczenia nakładów rzeczowej realizacji zadania</t>
  </si>
  <si>
    <t>do 2010</t>
  </si>
  <si>
    <t>Programy, projekty lub zadania związane z programami realizowanymi z udziałem środków, októrych mowa w art.. 5 ust. 1 pkt 2 i 3 ustawy o fin. publ.</t>
  </si>
  <si>
    <t>do 2011</t>
  </si>
  <si>
    <t>Kod z WPF</t>
  </si>
  <si>
    <t>I.1c</t>
  </si>
  <si>
    <t>środki własne budżetu</t>
  </si>
  <si>
    <t>do 2012</t>
  </si>
  <si>
    <t>I.1f</t>
  </si>
  <si>
    <t>I.1g</t>
  </si>
  <si>
    <t>Lp</t>
  </si>
  <si>
    <t>1.  Środki z funduszy strukturalnych UE</t>
  </si>
  <si>
    <t>2.  Środki z funduszy strukturalnych UE</t>
  </si>
  <si>
    <t>3.  Środki z funduszy strukturalnych UE</t>
  </si>
  <si>
    <t>4.  Środki z funduszy strukturalnych UE</t>
  </si>
  <si>
    <t>5.  Środki z funduszy strukturalnych UE</t>
  </si>
  <si>
    <t>6.  Środki z funduszy strukturalnych UE</t>
  </si>
  <si>
    <t>7.  Środki z funduszy strukturalnych UE</t>
  </si>
  <si>
    <t>600</t>
  </si>
  <si>
    <t>60004</t>
  </si>
  <si>
    <t>Przeciwdziałanie wykluczeniu cyfrowemu</t>
  </si>
  <si>
    <t xml:space="preserve"> 1.</t>
  </si>
  <si>
    <t xml:space="preserve"> 2.</t>
  </si>
  <si>
    <t xml:space="preserve"> 3.</t>
  </si>
  <si>
    <t xml:space="preserve"> 4.</t>
  </si>
  <si>
    <t>010</t>
  </si>
  <si>
    <t>01010</t>
  </si>
  <si>
    <t>8.  Środki z funduszy strukturalnych UE</t>
  </si>
  <si>
    <t>2014-2015</t>
  </si>
  <si>
    <t>Termomodernizacja obiektów użyteczności publicznej - plan gospodarki niskoemisyjnej</t>
  </si>
  <si>
    <t>Termomodernizacja budynku OSP                 w Sierakowicach</t>
  </si>
  <si>
    <t>do 2016</t>
  </si>
  <si>
    <t>2014-2016</t>
  </si>
  <si>
    <t>Rozbudowa OSiR w Sośnicowicach o tereny rekreacyjno - sportowe</t>
  </si>
  <si>
    <t>Rewitalizacja centrum Sośnicowic - projekt</t>
  </si>
  <si>
    <t>Stworzenie kompleksowego systemu publicznego transportu zbiorowego poprzez poprawę infrastruktury obsługi pasażerskiej w gminie Sośnicowice - projekt</t>
  </si>
  <si>
    <t>Poprawa efektywności energetycznej oświetlenia ulicznego w gminie Sośnicowice - projekt</t>
  </si>
  <si>
    <t>Urząd Miejski                w Sośnicowicach</t>
  </si>
  <si>
    <t>Kompleksowe uporządkowanie gospodarki ściekowej w aglomeracji Sośnicowice - dokumentacja projektowa kanalizacji  sanitarnej dla miejscoiwości Sośnicowice i Trachy oraz projekt oczyszczalni ścieków w Trachach</t>
  </si>
  <si>
    <t>2015-2016</t>
  </si>
  <si>
    <t>Kompleksowe uporządkowanie gospodarki ściekowej w aglomeracji Sośnicowice - budowa kanalizacji sanitarnej w Łanach Wielkich</t>
  </si>
  <si>
    <t>5.</t>
  </si>
  <si>
    <t>6.</t>
  </si>
  <si>
    <t>7.</t>
  </si>
  <si>
    <t>Uporządkowanie gospodarki ściekowej w Tworogy Małym - budowa przydomowych biologicznych oczyszczalni ścieków</t>
  </si>
  <si>
    <t>finansowania</t>
  </si>
  <si>
    <t>Realizacja [PLN]</t>
  </si>
  <si>
    <t>"Nowy start w lepszą przyszłość" - miękki projekt partnerski gmin powiatu gliwickiego</t>
  </si>
  <si>
    <t>2016-2017</t>
  </si>
  <si>
    <t>8.</t>
  </si>
  <si>
    <t>VI a</t>
  </si>
  <si>
    <t>Wydatki na programy i projekty realizowane ze środków pochodzących z Funduszy Strukturalnych i Funduszu Spójności                      plan na 01.01.2016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</si>
</sst>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64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0"/>
      <color indexed="9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2"/>
      <color indexed="9"/>
      <name val="Arial CE"/>
      <family val="0"/>
    </font>
    <font>
      <sz val="12"/>
      <name val="Arial"/>
      <family val="2"/>
    </font>
    <font>
      <b/>
      <sz val="14"/>
      <name val="Arial CE"/>
      <family val="2"/>
    </font>
    <font>
      <b/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2"/>
    </font>
    <font>
      <i/>
      <sz val="12"/>
      <color rgb="FFFF0000"/>
      <name val="Arial CE"/>
      <family val="0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 applyProtection="0">
      <alignment/>
    </xf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52">
      <alignment/>
    </xf>
    <xf numFmtId="3" fontId="1" fillId="0" borderId="0" xfId="52" applyNumberFormat="1">
      <alignment/>
    </xf>
    <xf numFmtId="0" fontId="2" fillId="0" borderId="10" xfId="52" applyFont="1" applyBorder="1">
      <alignment/>
    </xf>
    <xf numFmtId="0" fontId="1" fillId="0" borderId="11" xfId="52" applyBorder="1">
      <alignment/>
    </xf>
    <xf numFmtId="0" fontId="2" fillId="0" borderId="11" xfId="52" applyFont="1" applyBorder="1">
      <alignment/>
    </xf>
    <xf numFmtId="3" fontId="1" fillId="0" borderId="11" xfId="52" applyNumberFormat="1" applyBorder="1">
      <alignment/>
    </xf>
    <xf numFmtId="0" fontId="3" fillId="0" borderId="12" xfId="52" applyFont="1" applyBorder="1" applyAlignment="1">
      <alignment horizontal="center"/>
    </xf>
    <xf numFmtId="0" fontId="4" fillId="0" borderId="13" xfId="52" applyFont="1" applyBorder="1" applyAlignment="1">
      <alignment horizontal="right"/>
    </xf>
    <xf numFmtId="9" fontId="3" fillId="0" borderId="14" xfId="52" applyNumberFormat="1" applyFont="1" applyBorder="1" applyAlignment="1">
      <alignment horizontal="center"/>
    </xf>
    <xf numFmtId="0" fontId="4" fillId="0" borderId="15" xfId="52" applyFont="1" applyBorder="1" applyAlignment="1">
      <alignment horizontal="right"/>
    </xf>
    <xf numFmtId="9" fontId="1" fillId="0" borderId="16" xfId="52" applyNumberFormat="1" applyBorder="1" applyAlignment="1">
      <alignment horizontal="center"/>
    </xf>
    <xf numFmtId="9" fontId="6" fillId="0" borderId="0" xfId="52" applyNumberFormat="1" applyFont="1">
      <alignment/>
    </xf>
    <xf numFmtId="0" fontId="1" fillId="33" borderId="0" xfId="52" applyFill="1">
      <alignment/>
    </xf>
    <xf numFmtId="0" fontId="7" fillId="0" borderId="0" xfId="52" applyFont="1">
      <alignment/>
    </xf>
    <xf numFmtId="0" fontId="3" fillId="0" borderId="0" xfId="52" applyFont="1" applyBorder="1">
      <alignment/>
    </xf>
    <xf numFmtId="0" fontId="1" fillId="0" borderId="0" xfId="52" applyBorder="1">
      <alignment/>
    </xf>
    <xf numFmtId="3" fontId="1" fillId="0" borderId="0" xfId="52" applyNumberFormat="1" applyBorder="1">
      <alignment/>
    </xf>
    <xf numFmtId="3" fontId="3" fillId="0" borderId="0" xfId="52" applyNumberFormat="1" applyFont="1" applyBorder="1">
      <alignment/>
    </xf>
    <xf numFmtId="0" fontId="9" fillId="33" borderId="0" xfId="52" applyFont="1" applyFill="1" applyBorder="1">
      <alignment/>
    </xf>
    <xf numFmtId="0" fontId="8" fillId="33" borderId="0" xfId="52" applyFont="1" applyFill="1">
      <alignment/>
    </xf>
    <xf numFmtId="0" fontId="2" fillId="33" borderId="0" xfId="52" applyFont="1" applyFill="1" applyBorder="1">
      <alignment/>
    </xf>
    <xf numFmtId="0" fontId="10" fillId="33" borderId="0" xfId="52" applyFont="1" applyFill="1" applyBorder="1">
      <alignment/>
    </xf>
    <xf numFmtId="0" fontId="1" fillId="33" borderId="0" xfId="52" applyFont="1" applyFill="1">
      <alignment/>
    </xf>
    <xf numFmtId="3" fontId="10" fillId="33" borderId="0" xfId="52" applyNumberFormat="1" applyFont="1" applyFill="1" applyBorder="1">
      <alignment/>
    </xf>
    <xf numFmtId="9" fontId="8" fillId="0" borderId="0" xfId="52" applyNumberFormat="1" applyFont="1">
      <alignment/>
    </xf>
    <xf numFmtId="0" fontId="12" fillId="0" borderId="0" xfId="52" applyFont="1">
      <alignment/>
    </xf>
    <xf numFmtId="0" fontId="12" fillId="33" borderId="0" xfId="52" applyFont="1" applyFill="1">
      <alignment/>
    </xf>
    <xf numFmtId="3" fontId="13" fillId="0" borderId="0" xfId="52" applyNumberFormat="1" applyFont="1">
      <alignment/>
    </xf>
    <xf numFmtId="0" fontId="12" fillId="0" borderId="0" xfId="52" applyFont="1" applyBorder="1">
      <alignment/>
    </xf>
    <xf numFmtId="3" fontId="12" fillId="33" borderId="0" xfId="52" applyNumberFormat="1" applyFont="1" applyFill="1">
      <alignment/>
    </xf>
    <xf numFmtId="0" fontId="3" fillId="0" borderId="12" xfId="52" applyFont="1" applyBorder="1" applyAlignment="1">
      <alignment horizontal="center"/>
    </xf>
    <xf numFmtId="0" fontId="1" fillId="0" borderId="16" xfId="52" applyBorder="1" applyAlignment="1">
      <alignment horizontal="center"/>
    </xf>
    <xf numFmtId="0" fontId="3" fillId="0" borderId="14" xfId="52" applyFont="1" applyBorder="1" applyAlignment="1">
      <alignment horizontal="center"/>
    </xf>
    <xf numFmtId="1" fontId="1" fillId="0" borderId="16" xfId="52" applyNumberFormat="1" applyBorder="1" applyAlignment="1">
      <alignment horizontal="center"/>
    </xf>
    <xf numFmtId="168" fontId="3" fillId="0" borderId="14" xfId="52" applyNumberFormat="1" applyFont="1" applyBorder="1" applyAlignment="1">
      <alignment horizontal="center"/>
    </xf>
    <xf numFmtId="168" fontId="1" fillId="0" borderId="16" xfId="52" applyNumberFormat="1" applyBorder="1" applyAlignment="1">
      <alignment horizontal="center"/>
    </xf>
    <xf numFmtId="3" fontId="1" fillId="0" borderId="0" xfId="52" applyNumberFormat="1" applyFont="1" applyBorder="1">
      <alignment/>
    </xf>
    <xf numFmtId="0" fontId="3" fillId="0" borderId="0" xfId="52" applyFont="1" applyBorder="1" applyAlignment="1">
      <alignment horizontal="center"/>
    </xf>
    <xf numFmtId="9" fontId="3" fillId="0" borderId="0" xfId="52" applyNumberFormat="1" applyFont="1" applyBorder="1" applyAlignment="1">
      <alignment horizontal="center"/>
    </xf>
    <xf numFmtId="9" fontId="1" fillId="0" borderId="0" xfId="52" applyNumberFormat="1" applyBorder="1" applyAlignment="1">
      <alignment horizontal="center"/>
    </xf>
    <xf numFmtId="0" fontId="12" fillId="33" borderId="0" xfId="52" applyFont="1" applyFill="1" applyBorder="1">
      <alignment/>
    </xf>
    <xf numFmtId="0" fontId="1" fillId="0" borderId="0" xfId="52" applyFont="1" applyBorder="1">
      <alignment/>
    </xf>
    <xf numFmtId="0" fontId="3" fillId="0" borderId="10" xfId="52" applyFont="1" applyBorder="1" applyAlignment="1">
      <alignment horizontal="center"/>
    </xf>
    <xf numFmtId="168" fontId="3" fillId="0" borderId="13" xfId="52" applyNumberFormat="1" applyFont="1" applyBorder="1" applyAlignment="1">
      <alignment horizontal="center"/>
    </xf>
    <xf numFmtId="168" fontId="1" fillId="0" borderId="15" xfId="52" applyNumberFormat="1" applyBorder="1" applyAlignment="1">
      <alignment horizontal="center"/>
    </xf>
    <xf numFmtId="3" fontId="1" fillId="33" borderId="0" xfId="52" applyNumberFormat="1" applyFont="1" applyFill="1">
      <alignment/>
    </xf>
    <xf numFmtId="49" fontId="3" fillId="0" borderId="0" xfId="52" applyNumberFormat="1" applyFont="1" applyBorder="1" applyAlignment="1">
      <alignment horizontal="center"/>
    </xf>
    <xf numFmtId="1" fontId="1" fillId="0" borderId="0" xfId="52" applyNumberFormat="1">
      <alignment/>
    </xf>
    <xf numFmtId="49" fontId="1" fillId="0" borderId="0" xfId="52" applyNumberFormat="1" applyFont="1" applyBorder="1" applyAlignment="1">
      <alignment/>
    </xf>
    <xf numFmtId="49" fontId="16" fillId="0" borderId="0" xfId="52" applyNumberFormat="1" applyFont="1" applyBorder="1" applyAlignment="1">
      <alignment horizontal="center"/>
    </xf>
    <xf numFmtId="0" fontId="3" fillId="0" borderId="0" xfId="52" applyNumberFormat="1" applyFont="1" applyBorder="1" applyAlignment="1">
      <alignment horizontal="center"/>
    </xf>
    <xf numFmtId="1" fontId="1" fillId="0" borderId="0" xfId="52" applyNumberFormat="1" applyFont="1" applyBorder="1">
      <alignment/>
    </xf>
    <xf numFmtId="3" fontId="18" fillId="0" borderId="0" xfId="52" applyNumberFormat="1" applyFont="1">
      <alignment/>
    </xf>
    <xf numFmtId="0" fontId="8" fillId="0" borderId="0" xfId="52" applyFont="1">
      <alignment/>
    </xf>
    <xf numFmtId="3" fontId="1" fillId="33" borderId="0" xfId="52" applyNumberFormat="1" applyFont="1" applyFill="1" applyBorder="1">
      <alignment/>
    </xf>
    <xf numFmtId="0" fontId="9" fillId="33" borderId="13" xfId="52" applyFont="1" applyFill="1" applyBorder="1">
      <alignment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  <xf numFmtId="0" fontId="1" fillId="0" borderId="0" xfId="52" applyFont="1">
      <alignment/>
    </xf>
    <xf numFmtId="1" fontId="1" fillId="0" borderId="16" xfId="52" applyNumberFormat="1" applyFont="1" applyBorder="1" applyAlignment="1">
      <alignment horizontal="center"/>
    </xf>
    <xf numFmtId="0" fontId="9" fillId="33" borderId="18" xfId="52" applyFont="1" applyFill="1" applyBorder="1">
      <alignment/>
    </xf>
    <xf numFmtId="0" fontId="2" fillId="33" borderId="19" xfId="52" applyFont="1" applyFill="1" applyBorder="1">
      <alignment/>
    </xf>
    <xf numFmtId="9" fontId="61" fillId="0" borderId="0" xfId="52" applyNumberFormat="1" applyFont="1">
      <alignment/>
    </xf>
    <xf numFmtId="3" fontId="3" fillId="0" borderId="14" xfId="52" applyNumberFormat="1" applyFont="1" applyBorder="1" applyAlignment="1">
      <alignment horizontal="center" vertical="center"/>
    </xf>
    <xf numFmtId="3" fontId="3" fillId="0" borderId="17" xfId="52" applyNumberFormat="1" applyFont="1" applyBorder="1" applyAlignment="1">
      <alignment horizontal="center" vertical="center"/>
    </xf>
    <xf numFmtId="0" fontId="3" fillId="0" borderId="20" xfId="52" applyFont="1" applyBorder="1" applyAlignment="1">
      <alignment horizontal="center" vertical="center"/>
    </xf>
    <xf numFmtId="0" fontId="1" fillId="0" borderId="0" xfId="52" applyFont="1" applyBorder="1" applyAlignment="1">
      <alignment vertical="center"/>
    </xf>
    <xf numFmtId="0" fontId="3" fillId="0" borderId="21" xfId="52" applyFont="1" applyBorder="1" applyAlignment="1">
      <alignment horizontal="center" vertical="center"/>
    </xf>
    <xf numFmtId="0" fontId="1" fillId="0" borderId="0" xfId="52" applyBorder="1" applyAlignment="1">
      <alignment vertical="center"/>
    </xf>
    <xf numFmtId="3" fontId="10" fillId="0" borderId="18" xfId="52" applyNumberFormat="1" applyFont="1" applyBorder="1" applyAlignment="1">
      <alignment horizontal="right" vertical="center"/>
    </xf>
    <xf numFmtId="3" fontId="20" fillId="0" borderId="22" xfId="52" applyNumberFormat="1" applyFont="1" applyBorder="1" applyAlignment="1">
      <alignment vertical="center"/>
    </xf>
    <xf numFmtId="3" fontId="20" fillId="0" borderId="18" xfId="52" applyNumberFormat="1" applyFont="1" applyBorder="1" applyAlignment="1">
      <alignment vertical="center"/>
    </xf>
    <xf numFmtId="0" fontId="10" fillId="0" borderId="23" xfId="52" applyFont="1" applyBorder="1" applyAlignment="1">
      <alignment horizontal="center" vertical="center"/>
    </xf>
    <xf numFmtId="3" fontId="20" fillId="0" borderId="14" xfId="52" applyNumberFormat="1" applyFont="1" applyBorder="1" applyAlignment="1">
      <alignment vertical="center"/>
    </xf>
    <xf numFmtId="3" fontId="20" fillId="0" borderId="14" xfId="52" applyNumberFormat="1" applyFont="1" applyFill="1" applyBorder="1" applyAlignment="1">
      <alignment vertical="center"/>
    </xf>
    <xf numFmtId="3" fontId="20" fillId="0" borderId="23" xfId="52" applyNumberFormat="1" applyFont="1" applyFill="1" applyBorder="1" applyAlignment="1">
      <alignment vertical="center"/>
    </xf>
    <xf numFmtId="3" fontId="20" fillId="0" borderId="24" xfId="52" applyNumberFormat="1" applyFont="1" applyFill="1" applyBorder="1" applyAlignment="1">
      <alignment vertical="center"/>
    </xf>
    <xf numFmtId="3" fontId="20" fillId="0" borderId="0" xfId="52" applyNumberFormat="1" applyFont="1" applyBorder="1" applyAlignment="1">
      <alignment vertical="center"/>
    </xf>
    <xf numFmtId="3" fontId="10" fillId="0" borderId="0" xfId="52" applyNumberFormat="1" applyFont="1" applyBorder="1" applyAlignment="1">
      <alignment horizontal="right" vertical="center"/>
    </xf>
    <xf numFmtId="3" fontId="20" fillId="0" borderId="25" xfId="52" applyNumberFormat="1" applyFont="1" applyBorder="1" applyAlignment="1">
      <alignment vertical="center"/>
    </xf>
    <xf numFmtId="3" fontId="20" fillId="0" borderId="13" xfId="52" applyNumberFormat="1" applyFont="1" applyBorder="1" applyAlignment="1">
      <alignment vertical="center"/>
    </xf>
    <xf numFmtId="0" fontId="20" fillId="0" borderId="26" xfId="52" applyFont="1" applyBorder="1" applyAlignment="1">
      <alignment horizontal="center" vertical="center"/>
    </xf>
    <xf numFmtId="3" fontId="20" fillId="0" borderId="27" xfId="52" applyNumberFormat="1" applyFont="1" applyFill="1" applyBorder="1" applyAlignment="1">
      <alignment vertical="center"/>
    </xf>
    <xf numFmtId="3" fontId="20" fillId="0" borderId="28" xfId="52" applyNumberFormat="1" applyFont="1" applyFill="1" applyBorder="1" applyAlignment="1">
      <alignment vertical="center"/>
    </xf>
    <xf numFmtId="3" fontId="20" fillId="0" borderId="28" xfId="52" applyNumberFormat="1" applyFont="1" applyFill="1" applyBorder="1" applyAlignment="1">
      <alignment vertical="center"/>
    </xf>
    <xf numFmtId="0" fontId="10" fillId="0" borderId="14" xfId="52" applyFont="1" applyBorder="1" applyAlignment="1">
      <alignment horizontal="center" vertical="center"/>
    </xf>
    <xf numFmtId="3" fontId="20" fillId="0" borderId="23" xfId="52" applyNumberFormat="1" applyFont="1" applyBorder="1" applyAlignment="1">
      <alignment vertical="center"/>
    </xf>
    <xf numFmtId="3" fontId="20" fillId="0" borderId="24" xfId="52" applyNumberFormat="1" applyFont="1" applyFill="1" applyBorder="1" applyAlignment="1">
      <alignment vertical="center"/>
    </xf>
    <xf numFmtId="3" fontId="20" fillId="0" borderId="0" xfId="52" applyNumberFormat="1" applyFont="1" applyBorder="1" applyAlignment="1">
      <alignment vertical="center"/>
    </xf>
    <xf numFmtId="3" fontId="20" fillId="0" borderId="29" xfId="52" applyNumberFormat="1" applyFont="1" applyFill="1" applyBorder="1" applyAlignment="1">
      <alignment vertical="center"/>
    </xf>
    <xf numFmtId="3" fontId="62" fillId="0" borderId="24" xfId="52" applyNumberFormat="1" applyFont="1" applyFill="1" applyBorder="1" applyAlignment="1">
      <alignment vertical="center"/>
    </xf>
    <xf numFmtId="3" fontId="62" fillId="0" borderId="28" xfId="52" applyNumberFormat="1" applyFont="1" applyFill="1" applyBorder="1" applyAlignment="1">
      <alignment vertical="center"/>
    </xf>
    <xf numFmtId="3" fontId="62" fillId="0" borderId="24" xfId="52" applyNumberFormat="1" applyFont="1" applyFill="1" applyBorder="1" applyAlignment="1">
      <alignment vertical="center"/>
    </xf>
    <xf numFmtId="3" fontId="10" fillId="0" borderId="15" xfId="52" applyNumberFormat="1" applyFont="1" applyBorder="1" applyAlignment="1">
      <alignment horizontal="right" vertical="center"/>
    </xf>
    <xf numFmtId="3" fontId="20" fillId="0" borderId="30" xfId="52" applyNumberFormat="1" applyFont="1" applyBorder="1" applyAlignment="1">
      <alignment vertical="center"/>
    </xf>
    <xf numFmtId="3" fontId="20" fillId="0" borderId="15" xfId="52" applyNumberFormat="1" applyFont="1" applyBorder="1" applyAlignment="1">
      <alignment vertical="center"/>
    </xf>
    <xf numFmtId="0" fontId="20" fillId="0" borderId="31" xfId="52" applyFont="1" applyBorder="1" applyAlignment="1">
      <alignment horizontal="center" vertical="center"/>
    </xf>
    <xf numFmtId="3" fontId="20" fillId="0" borderId="16" xfId="52" applyNumberFormat="1" applyFont="1" applyBorder="1" applyAlignment="1">
      <alignment vertical="center"/>
    </xf>
    <xf numFmtId="3" fontId="62" fillId="0" borderId="28" xfId="52" applyNumberFormat="1" applyFont="1" applyFill="1" applyBorder="1" applyAlignment="1">
      <alignment vertical="center"/>
    </xf>
    <xf numFmtId="3" fontId="20" fillId="0" borderId="32" xfId="52" applyNumberFormat="1" applyFont="1" applyBorder="1" applyAlignment="1">
      <alignment vertical="center"/>
    </xf>
    <xf numFmtId="3" fontId="62" fillId="0" borderId="14" xfId="52" applyNumberFormat="1" applyFont="1" applyFill="1" applyBorder="1" applyAlignment="1">
      <alignment vertical="center"/>
    </xf>
    <xf numFmtId="3" fontId="20" fillId="0" borderId="33" xfId="52" applyNumberFormat="1" applyFont="1" applyFill="1" applyBorder="1" applyAlignment="1">
      <alignment vertical="center"/>
    </xf>
    <xf numFmtId="3" fontId="62" fillId="0" borderId="14" xfId="52" applyNumberFormat="1" applyFont="1" applyFill="1" applyBorder="1" applyAlignment="1">
      <alignment vertical="center"/>
    </xf>
    <xf numFmtId="3" fontId="62" fillId="0" borderId="23" xfId="52" applyNumberFormat="1" applyFont="1" applyFill="1" applyBorder="1" applyAlignment="1">
      <alignment vertical="center"/>
    </xf>
    <xf numFmtId="3" fontId="20" fillId="0" borderId="34" xfId="52" applyNumberFormat="1" applyFont="1" applyFill="1" applyBorder="1" applyAlignment="1">
      <alignment vertical="center"/>
    </xf>
    <xf numFmtId="3" fontId="20" fillId="0" borderId="34" xfId="52" applyNumberFormat="1" applyFont="1" applyFill="1" applyBorder="1" applyAlignment="1">
      <alignment vertical="center"/>
    </xf>
    <xf numFmtId="3" fontId="20" fillId="0" borderId="35" xfId="52" applyNumberFormat="1" applyFont="1" applyBorder="1" applyAlignment="1">
      <alignment vertical="center"/>
    </xf>
    <xf numFmtId="0" fontId="10" fillId="0" borderId="0" xfId="52" applyFont="1">
      <alignment/>
    </xf>
    <xf numFmtId="0" fontId="10" fillId="0" borderId="0" xfId="52" applyFont="1" applyBorder="1" applyAlignment="1">
      <alignment horizontal="right"/>
    </xf>
    <xf numFmtId="0" fontId="2" fillId="0" borderId="36" xfId="52" applyFont="1" applyBorder="1">
      <alignment/>
    </xf>
    <xf numFmtId="0" fontId="10" fillId="0" borderId="37" xfId="52" applyFont="1" applyBorder="1">
      <alignment/>
    </xf>
    <xf numFmtId="3" fontId="10" fillId="0" borderId="37" xfId="52" applyNumberFormat="1" applyFont="1" applyBorder="1">
      <alignment/>
    </xf>
    <xf numFmtId="3" fontId="10" fillId="0" borderId="38" xfId="52" applyNumberFormat="1" applyFont="1" applyBorder="1">
      <alignment/>
    </xf>
    <xf numFmtId="3" fontId="2" fillId="0" borderId="39" xfId="52" applyNumberFormat="1" applyFont="1" applyBorder="1">
      <alignment/>
    </xf>
    <xf numFmtId="0" fontId="2" fillId="0" borderId="40" xfId="52" applyFont="1" applyBorder="1" applyAlignment="1">
      <alignment horizontal="center"/>
    </xf>
    <xf numFmtId="3" fontId="2" fillId="0" borderId="41" xfId="52" applyNumberFormat="1" applyFont="1" applyFill="1" applyBorder="1">
      <alignment/>
    </xf>
    <xf numFmtId="3" fontId="19" fillId="0" borderId="41" xfId="52" applyNumberFormat="1" applyFont="1" applyFill="1" applyBorder="1">
      <alignment/>
    </xf>
    <xf numFmtId="3" fontId="2" fillId="0" borderId="17" xfId="52" applyNumberFormat="1" applyFont="1" applyFill="1" applyBorder="1">
      <alignment/>
    </xf>
    <xf numFmtId="3" fontId="2" fillId="0" borderId="42" xfId="52" applyNumberFormat="1" applyFont="1" applyBorder="1">
      <alignment/>
    </xf>
    <xf numFmtId="0" fontId="10" fillId="0" borderId="38" xfId="52" applyFont="1" applyBorder="1">
      <alignment/>
    </xf>
    <xf numFmtId="3" fontId="2" fillId="0" borderId="43" xfId="52" applyNumberFormat="1" applyFont="1" applyFill="1" applyBorder="1">
      <alignment/>
    </xf>
    <xf numFmtId="3" fontId="20" fillId="0" borderId="43" xfId="52" applyNumberFormat="1" applyFont="1" applyFill="1" applyBorder="1">
      <alignment/>
    </xf>
    <xf numFmtId="3" fontId="20" fillId="0" borderId="44" xfId="52" applyNumberFormat="1" applyFont="1" applyFill="1" applyBorder="1">
      <alignment/>
    </xf>
    <xf numFmtId="3" fontId="20" fillId="0" borderId="43" xfId="52" applyNumberFormat="1" applyFont="1" applyFill="1" applyBorder="1">
      <alignment/>
    </xf>
    <xf numFmtId="3" fontId="2" fillId="0" borderId="37" xfId="52" applyNumberFormat="1" applyFont="1" applyBorder="1">
      <alignment/>
    </xf>
    <xf numFmtId="3" fontId="2" fillId="0" borderId="45" xfId="52" applyNumberFormat="1" applyFont="1" applyBorder="1">
      <alignment/>
    </xf>
    <xf numFmtId="0" fontId="2" fillId="0" borderId="0" xfId="52" applyFont="1" applyBorder="1">
      <alignment/>
    </xf>
    <xf numFmtId="0" fontId="10" fillId="0" borderId="0" xfId="52" applyFont="1" applyBorder="1">
      <alignment/>
    </xf>
    <xf numFmtId="3" fontId="10" fillId="0" borderId="0" xfId="52" applyNumberFormat="1" applyFont="1" applyBorder="1">
      <alignment/>
    </xf>
    <xf numFmtId="3" fontId="2" fillId="0" borderId="0" xfId="52" applyNumberFormat="1" applyFont="1" applyBorder="1">
      <alignment/>
    </xf>
    <xf numFmtId="3" fontId="2" fillId="0" borderId="35" xfId="52" applyNumberFormat="1" applyFont="1" applyBorder="1">
      <alignment/>
    </xf>
    <xf numFmtId="3" fontId="20" fillId="0" borderId="35" xfId="52" applyNumberFormat="1" applyFont="1" applyFill="1" applyBorder="1">
      <alignment/>
    </xf>
    <xf numFmtId="0" fontId="2" fillId="0" borderId="46" xfId="52" applyFont="1" applyBorder="1">
      <alignment/>
    </xf>
    <xf numFmtId="0" fontId="10" fillId="0" borderId="47" xfId="52" applyFont="1" applyBorder="1">
      <alignment/>
    </xf>
    <xf numFmtId="3" fontId="10" fillId="0" borderId="47" xfId="52" applyNumberFormat="1" applyFont="1" applyBorder="1">
      <alignment/>
    </xf>
    <xf numFmtId="3" fontId="2" fillId="0" borderId="47" xfId="52" applyNumberFormat="1" applyFont="1" applyBorder="1">
      <alignment/>
    </xf>
    <xf numFmtId="3" fontId="2" fillId="0" borderId="44" xfId="52" applyNumberFormat="1" applyFont="1" applyBorder="1">
      <alignment/>
    </xf>
    <xf numFmtId="3" fontId="2" fillId="0" borderId="48" xfId="52" applyNumberFormat="1" applyFont="1" applyBorder="1">
      <alignment/>
    </xf>
    <xf numFmtId="0" fontId="2" fillId="0" borderId="45" xfId="52" applyFont="1" applyBorder="1">
      <alignment/>
    </xf>
    <xf numFmtId="3" fontId="2" fillId="0" borderId="23" xfId="52" applyNumberFormat="1" applyFont="1" applyBorder="1">
      <alignment/>
    </xf>
    <xf numFmtId="3" fontId="63" fillId="0" borderId="14" xfId="52" applyNumberFormat="1" applyFont="1" applyBorder="1">
      <alignment/>
    </xf>
    <xf numFmtId="3" fontId="63" fillId="0" borderId="13" xfId="52" applyNumberFormat="1" applyFont="1" applyBorder="1">
      <alignment/>
    </xf>
    <xf numFmtId="3" fontId="20" fillId="0" borderId="49" xfId="52" applyNumberFormat="1" applyFont="1" applyFill="1" applyBorder="1">
      <alignment/>
    </xf>
    <xf numFmtId="3" fontId="63" fillId="0" borderId="50" xfId="52" applyNumberFormat="1" applyFont="1" applyBorder="1">
      <alignment/>
    </xf>
    <xf numFmtId="3" fontId="2" fillId="0" borderId="50" xfId="52" applyNumberFormat="1" applyFont="1" applyBorder="1">
      <alignment/>
    </xf>
    <xf numFmtId="3" fontId="2" fillId="0" borderId="51" xfId="52" applyNumberFormat="1" applyFont="1" applyBorder="1">
      <alignment/>
    </xf>
    <xf numFmtId="0" fontId="20" fillId="0" borderId="0" xfId="52" applyFont="1">
      <alignment/>
    </xf>
    <xf numFmtId="0" fontId="20" fillId="0" borderId="0" xfId="52" applyFont="1" applyBorder="1">
      <alignment/>
    </xf>
    <xf numFmtId="0" fontId="20" fillId="0" borderId="45" xfId="52" applyFont="1" applyBorder="1">
      <alignment/>
    </xf>
    <xf numFmtId="3" fontId="20" fillId="0" borderId="0" xfId="52" applyNumberFormat="1" applyFont="1" applyBorder="1">
      <alignment/>
    </xf>
    <xf numFmtId="3" fontId="20" fillId="0" borderId="14" xfId="52" applyNumberFormat="1" applyFont="1" applyBorder="1">
      <alignment/>
    </xf>
    <xf numFmtId="3" fontId="20" fillId="0" borderId="14" xfId="52" applyNumberFormat="1" applyFont="1" applyBorder="1">
      <alignment/>
    </xf>
    <xf numFmtId="3" fontId="20" fillId="0" borderId="13" xfId="52" applyNumberFormat="1" applyFont="1" applyBorder="1">
      <alignment/>
    </xf>
    <xf numFmtId="3" fontId="62" fillId="0" borderId="13" xfId="52" applyNumberFormat="1" applyFont="1" applyBorder="1">
      <alignment/>
    </xf>
    <xf numFmtId="3" fontId="20" fillId="0" borderId="24" xfId="52" applyNumberFormat="1" applyFont="1" applyFill="1" applyBorder="1">
      <alignment/>
    </xf>
    <xf numFmtId="3" fontId="20" fillId="0" borderId="52" xfId="52" applyNumberFormat="1" applyFont="1" applyBorder="1">
      <alignment/>
    </xf>
    <xf numFmtId="3" fontId="20" fillId="0" borderId="45" xfId="52" applyNumberFormat="1" applyFont="1" applyBorder="1">
      <alignment/>
    </xf>
    <xf numFmtId="3" fontId="62" fillId="0" borderId="14" xfId="52" applyNumberFormat="1" applyFont="1" applyFill="1" applyBorder="1">
      <alignment/>
    </xf>
    <xf numFmtId="3" fontId="62" fillId="0" borderId="13" xfId="52" applyNumberFormat="1" applyFont="1" applyFill="1" applyBorder="1">
      <alignment/>
    </xf>
    <xf numFmtId="3" fontId="62" fillId="0" borderId="14" xfId="52" applyNumberFormat="1" applyFont="1" applyBorder="1">
      <alignment/>
    </xf>
    <xf numFmtId="3" fontId="20" fillId="0" borderId="53" xfId="52" applyNumberFormat="1" applyFont="1" applyBorder="1">
      <alignment/>
    </xf>
    <xf numFmtId="3" fontId="2" fillId="0" borderId="43" xfId="52" applyNumberFormat="1" applyFont="1" applyBorder="1">
      <alignment/>
    </xf>
    <xf numFmtId="3" fontId="19" fillId="0" borderId="43" xfId="52" applyNumberFormat="1" applyFont="1" applyFill="1" applyBorder="1">
      <alignment/>
    </xf>
    <xf numFmtId="0" fontId="21" fillId="0" borderId="0" xfId="52" applyFont="1">
      <alignment/>
    </xf>
    <xf numFmtId="0" fontId="9" fillId="0" borderId="0" xfId="52" applyFont="1" applyBorder="1">
      <alignment/>
    </xf>
    <xf numFmtId="0" fontId="21" fillId="0" borderId="0" xfId="52" applyFont="1" applyBorder="1">
      <alignment/>
    </xf>
    <xf numFmtId="3" fontId="21" fillId="0" borderId="0" xfId="52" applyNumberFormat="1" applyFont="1" applyBorder="1">
      <alignment/>
    </xf>
    <xf numFmtId="3" fontId="9" fillId="0" borderId="0" xfId="52" applyNumberFormat="1" applyFont="1" applyBorder="1">
      <alignment/>
    </xf>
    <xf numFmtId="0" fontId="2" fillId="0" borderId="36" xfId="52" applyFont="1" applyBorder="1" applyAlignment="1">
      <alignment horizontal="center"/>
    </xf>
    <xf numFmtId="0" fontId="2" fillId="0" borderId="54" xfId="52" applyFont="1" applyBorder="1" applyAlignment="1">
      <alignment horizontal="center"/>
    </xf>
    <xf numFmtId="0" fontId="2" fillId="0" borderId="44" xfId="52" applyFont="1" applyBorder="1" applyAlignment="1">
      <alignment horizontal="center"/>
    </xf>
    <xf numFmtId="0" fontId="2" fillId="0" borderId="48" xfId="52" applyFont="1" applyBorder="1" applyAlignment="1">
      <alignment horizontal="center"/>
    </xf>
    <xf numFmtId="0" fontId="2" fillId="0" borderId="55" xfId="52" applyFont="1" applyBorder="1" applyAlignment="1">
      <alignment horizontal="center"/>
    </xf>
    <xf numFmtId="0" fontId="21" fillId="33" borderId="0" xfId="52" applyFont="1" applyFill="1">
      <alignment/>
    </xf>
    <xf numFmtId="0" fontId="21" fillId="33" borderId="0" xfId="52" applyFont="1" applyFill="1" applyBorder="1">
      <alignment/>
    </xf>
    <xf numFmtId="0" fontId="21" fillId="33" borderId="42" xfId="52" applyFont="1" applyFill="1" applyBorder="1" applyAlignment="1">
      <alignment horizontal="center"/>
    </xf>
    <xf numFmtId="0" fontId="21" fillId="33" borderId="56" xfId="52" applyFont="1" applyFill="1" applyBorder="1">
      <alignment/>
    </xf>
    <xf numFmtId="3" fontId="21" fillId="33" borderId="56" xfId="52" applyNumberFormat="1" applyFont="1" applyFill="1" applyBorder="1">
      <alignment/>
    </xf>
    <xf numFmtId="0" fontId="9" fillId="33" borderId="41" xfId="52" applyFont="1" applyFill="1" applyBorder="1">
      <alignment/>
    </xf>
    <xf numFmtId="0" fontId="9" fillId="33" borderId="14" xfId="52" applyFont="1" applyFill="1" applyBorder="1">
      <alignment/>
    </xf>
    <xf numFmtId="0" fontId="10" fillId="33" borderId="0" xfId="52" applyFont="1" applyFill="1">
      <alignment/>
    </xf>
    <xf numFmtId="0" fontId="10" fillId="33" borderId="0" xfId="52" applyFont="1" applyFill="1" applyBorder="1">
      <alignment/>
    </xf>
    <xf numFmtId="0" fontId="2" fillId="33" borderId="45" xfId="52" applyFont="1" applyFill="1" applyBorder="1" applyAlignment="1">
      <alignment horizontal="center"/>
    </xf>
    <xf numFmtId="3" fontId="10" fillId="33" borderId="0" xfId="52" applyNumberFormat="1" applyFont="1" applyFill="1" applyBorder="1">
      <alignment/>
    </xf>
    <xf numFmtId="3" fontId="2" fillId="33" borderId="14" xfId="52" applyNumberFormat="1" applyFont="1" applyFill="1" applyBorder="1">
      <alignment/>
    </xf>
    <xf numFmtId="3" fontId="2" fillId="33" borderId="13" xfId="52" applyNumberFormat="1" applyFont="1" applyFill="1" applyBorder="1">
      <alignment/>
    </xf>
    <xf numFmtId="3" fontId="2" fillId="33" borderId="57" xfId="52" applyNumberFormat="1" applyFont="1" applyFill="1" applyBorder="1">
      <alignment/>
    </xf>
    <xf numFmtId="0" fontId="10" fillId="33" borderId="0" xfId="52" applyFont="1" applyFill="1">
      <alignment/>
    </xf>
    <xf numFmtId="3" fontId="10" fillId="33" borderId="14" xfId="52" applyNumberFormat="1" applyFont="1" applyFill="1" applyBorder="1">
      <alignment/>
    </xf>
    <xf numFmtId="3" fontId="10" fillId="33" borderId="14" xfId="52" applyNumberFormat="1" applyFont="1" applyFill="1" applyBorder="1">
      <alignment/>
    </xf>
    <xf numFmtId="3" fontId="10" fillId="33" borderId="13" xfId="52" applyNumberFormat="1" applyFont="1" applyFill="1" applyBorder="1">
      <alignment/>
    </xf>
    <xf numFmtId="3" fontId="10" fillId="33" borderId="57" xfId="52" applyNumberFormat="1" applyFont="1" applyFill="1" applyBorder="1">
      <alignment/>
    </xf>
    <xf numFmtId="3" fontId="10" fillId="33" borderId="17" xfId="52" applyNumberFormat="1" applyFont="1" applyFill="1" applyBorder="1">
      <alignment/>
    </xf>
    <xf numFmtId="3" fontId="10" fillId="33" borderId="58" xfId="52" applyNumberFormat="1" applyFont="1" applyFill="1" applyBorder="1">
      <alignment/>
    </xf>
    <xf numFmtId="0" fontId="23" fillId="0" borderId="0" xfId="52" applyFont="1" applyAlignment="1">
      <alignment horizontal="center" vertical="center" wrapText="1"/>
    </xf>
    <xf numFmtId="0" fontId="10" fillId="0" borderId="59" xfId="52" applyFont="1" applyBorder="1" applyAlignment="1">
      <alignment horizontal="center" vertical="center" wrapText="1"/>
    </xf>
    <xf numFmtId="0" fontId="10" fillId="0" borderId="60" xfId="52" applyFont="1" applyBorder="1" applyAlignment="1">
      <alignment horizontal="center" vertical="center" wrapText="1"/>
    </xf>
    <xf numFmtId="0" fontId="19" fillId="0" borderId="61" xfId="52" applyFont="1" applyBorder="1" applyAlignment="1">
      <alignment horizontal="center" vertical="center"/>
    </xf>
    <xf numFmtId="0" fontId="10" fillId="0" borderId="14" xfId="52" applyFont="1" applyFill="1" applyBorder="1" applyAlignment="1">
      <alignment horizontal="center" vertical="center"/>
    </xf>
    <xf numFmtId="0" fontId="10" fillId="0" borderId="16" xfId="52" applyFont="1" applyFill="1" applyBorder="1" applyAlignment="1">
      <alignment horizontal="center" vertical="center"/>
    </xf>
    <xf numFmtId="0" fontId="10" fillId="0" borderId="14" xfId="52" applyFont="1" applyBorder="1" applyAlignment="1">
      <alignment horizontal="center" vertical="center"/>
    </xf>
    <xf numFmtId="0" fontId="10" fillId="0" borderId="16" xfId="52" applyFont="1" applyBorder="1" applyAlignment="1">
      <alignment horizontal="center" vertical="center"/>
    </xf>
    <xf numFmtId="0" fontId="10" fillId="0" borderId="14" xfId="52" applyFont="1" applyBorder="1" applyAlignment="1">
      <alignment horizontal="left" vertical="center" wrapText="1"/>
    </xf>
    <xf numFmtId="0" fontId="10" fillId="0" borderId="16" xfId="52" applyFont="1" applyBorder="1" applyAlignment="1">
      <alignment horizontal="left" vertical="center" wrapText="1"/>
    </xf>
    <xf numFmtId="0" fontId="10" fillId="0" borderId="23" xfId="52" applyFont="1" applyFill="1" applyBorder="1" applyAlignment="1">
      <alignment horizontal="center" vertical="center"/>
    </xf>
    <xf numFmtId="0" fontId="19" fillId="0" borderId="62" xfId="52" applyFont="1" applyBorder="1" applyAlignment="1">
      <alignment horizontal="center" vertical="center"/>
    </xf>
    <xf numFmtId="0" fontId="19" fillId="0" borderId="63" xfId="52" applyFont="1" applyBorder="1" applyAlignment="1">
      <alignment horizontal="center" vertical="center"/>
    </xf>
    <xf numFmtId="0" fontId="10" fillId="33" borderId="64" xfId="52" applyFont="1" applyFill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10" fillId="0" borderId="23" xfId="52" applyFont="1" applyBorder="1" applyAlignment="1">
      <alignment horizontal="center" vertical="center"/>
    </xf>
    <xf numFmtId="0" fontId="10" fillId="33" borderId="45" xfId="52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5" fillId="0" borderId="50" xfId="52" applyFont="1" applyBorder="1" applyAlignment="1">
      <alignment/>
    </xf>
    <xf numFmtId="0" fontId="0" fillId="0" borderId="50" xfId="0" applyBorder="1" applyAlignment="1">
      <alignment/>
    </xf>
    <xf numFmtId="0" fontId="10" fillId="0" borderId="23" xfId="52" applyFont="1" applyBorder="1" applyAlignment="1">
      <alignment horizontal="left" vertical="center" wrapText="1"/>
    </xf>
    <xf numFmtId="0" fontId="5" fillId="0" borderId="32" xfId="52" applyFont="1" applyBorder="1" applyAlignment="1">
      <alignment/>
    </xf>
    <xf numFmtId="0" fontId="0" fillId="0" borderId="32" xfId="0" applyBorder="1" applyAlignment="1">
      <alignment/>
    </xf>
    <xf numFmtId="0" fontId="2" fillId="33" borderId="36" xfId="52" applyFont="1" applyFill="1" applyBorder="1" applyAlignment="1">
      <alignment horizontal="center" vertical="center"/>
    </xf>
    <xf numFmtId="0" fontId="2" fillId="33" borderId="37" xfId="52" applyFont="1" applyFill="1" applyBorder="1" applyAlignment="1">
      <alignment horizontal="center" vertical="center"/>
    </xf>
    <xf numFmtId="0" fontId="2" fillId="33" borderId="65" xfId="52" applyFont="1" applyFill="1" applyBorder="1" applyAlignment="1">
      <alignment horizontal="center" vertical="center"/>
    </xf>
    <xf numFmtId="0" fontId="3" fillId="0" borderId="42" xfId="52" applyFont="1" applyBorder="1" applyAlignment="1">
      <alignment horizontal="center" vertical="center"/>
    </xf>
    <xf numFmtId="0" fontId="3" fillId="0" borderId="64" xfId="52" applyFont="1" applyBorder="1" applyAlignment="1">
      <alignment horizontal="center" vertical="center"/>
    </xf>
    <xf numFmtId="0" fontId="3" fillId="0" borderId="41" xfId="52" applyFont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 wrapText="1"/>
    </xf>
    <xf numFmtId="0" fontId="17" fillId="0" borderId="59" xfId="52" applyFont="1" applyBorder="1" applyAlignment="1">
      <alignment horizontal="center" vertical="center" wrapText="1"/>
    </xf>
    <xf numFmtId="0" fontId="17" fillId="0" borderId="66" xfId="52" applyFont="1" applyBorder="1" applyAlignment="1">
      <alignment horizontal="center" vertical="center" wrapText="1"/>
    </xf>
    <xf numFmtId="49" fontId="10" fillId="0" borderId="23" xfId="52" applyNumberFormat="1" applyFont="1" applyBorder="1" applyAlignment="1">
      <alignment horizontal="center" vertical="center"/>
    </xf>
    <xf numFmtId="49" fontId="10" fillId="0" borderId="16" xfId="52" applyNumberFormat="1" applyFont="1" applyBorder="1" applyAlignment="1">
      <alignment horizontal="center" vertical="center"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  <xf numFmtId="0" fontId="3" fillId="0" borderId="41" xfId="52" applyFont="1" applyBorder="1" applyAlignment="1">
      <alignment horizontal="center" vertical="center"/>
    </xf>
    <xf numFmtId="49" fontId="10" fillId="0" borderId="14" xfId="52" applyNumberFormat="1" applyFont="1" applyBorder="1" applyAlignment="1">
      <alignment horizontal="center" vertical="center"/>
    </xf>
    <xf numFmtId="0" fontId="10" fillId="0" borderId="51" xfId="52" applyFont="1" applyBorder="1" applyAlignment="1">
      <alignment horizontal="center" vertical="center" wrapText="1"/>
    </xf>
    <xf numFmtId="0" fontId="24" fillId="0" borderId="0" xfId="52" applyFont="1" applyAlignment="1">
      <alignment horizontal="center" vertical="center" wrapText="1"/>
    </xf>
    <xf numFmtId="0" fontId="3" fillId="0" borderId="48" xfId="52" applyFont="1" applyBorder="1" applyAlignment="1">
      <alignment horizontal="center" vertical="center"/>
    </xf>
    <xf numFmtId="0" fontId="3" fillId="0" borderId="47" xfId="52" applyFont="1" applyBorder="1" applyAlignment="1">
      <alignment horizontal="center" vertical="center"/>
    </xf>
    <xf numFmtId="0" fontId="3" fillId="0" borderId="67" xfId="52" applyFont="1" applyBorder="1" applyAlignment="1">
      <alignment horizontal="center" vertical="center"/>
    </xf>
    <xf numFmtId="0" fontId="10" fillId="0" borderId="17" xfId="52" applyFont="1" applyFill="1" applyBorder="1" applyAlignment="1">
      <alignment horizontal="center" vertical="center"/>
    </xf>
    <xf numFmtId="0" fontId="10" fillId="0" borderId="17" xfId="52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fam4-mikolaj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SheetLayoutView="76" workbookViewId="0" topLeftCell="A1">
      <selection activeCell="Z15" sqref="Z15"/>
    </sheetView>
  </sheetViews>
  <sheetFormatPr defaultColWidth="9.140625" defaultRowHeight="12.75"/>
  <cols>
    <col min="1" max="1" width="5.421875" style="1" customWidth="1"/>
    <col min="2" max="2" width="5.28125" style="1" hidden="1" customWidth="1"/>
    <col min="3" max="3" width="6.28125" style="1" customWidth="1"/>
    <col min="4" max="4" width="10.7109375" style="1" customWidth="1"/>
    <col min="5" max="5" width="41.57421875" style="1" customWidth="1"/>
    <col min="6" max="6" width="11.57421875" style="1" customWidth="1"/>
    <col min="7" max="7" width="17.00390625" style="2" customWidth="1"/>
    <col min="8" max="8" width="17.28125" style="1" hidden="1" customWidth="1"/>
    <col min="9" max="9" width="12.57421875" style="2" hidden="1" customWidth="1"/>
    <col min="10" max="10" width="26.57421875" style="1" customWidth="1"/>
    <col min="11" max="11" width="10.7109375" style="1" hidden="1" customWidth="1"/>
    <col min="12" max="14" width="11.140625" style="1" hidden="1" customWidth="1"/>
    <col min="15" max="15" width="12.00390625" style="1" hidden="1" customWidth="1"/>
    <col min="16" max="16" width="13.7109375" style="1" customWidth="1"/>
    <col min="17" max="18" width="12.00390625" style="1" hidden="1" customWidth="1"/>
    <col min="19" max="19" width="11.8515625" style="1" hidden="1" customWidth="1"/>
    <col min="20" max="20" width="13.7109375" style="59" customWidth="1"/>
    <col min="21" max="21" width="14.28125" style="1" hidden="1" customWidth="1"/>
    <col min="22" max="22" width="19.57421875" style="1" customWidth="1"/>
    <col min="23" max="23" width="2.00390625" style="26" customWidth="1"/>
    <col min="24" max="24" width="10.140625" style="26" bestFit="1" customWidth="1"/>
    <col min="25" max="25" width="10.140625" style="1" bestFit="1" customWidth="1"/>
    <col min="26" max="16384" width="9.140625" style="1" customWidth="1"/>
  </cols>
  <sheetData>
    <row r="1" spans="20:22" ht="12.75">
      <c r="T1" s="237" t="s">
        <v>74</v>
      </c>
      <c r="U1" s="237"/>
      <c r="V1" s="237"/>
    </row>
    <row r="2" spans="20:22" ht="26.25" customHeight="1">
      <c r="T2" s="237"/>
      <c r="U2" s="237"/>
      <c r="V2" s="237"/>
    </row>
    <row r="4" spans="1:22" ht="23.25" customHeight="1">
      <c r="A4" s="195" t="s">
        <v>75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15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5:22" ht="15.75" hidden="1">
      <c r="E6" s="3" t="s">
        <v>0</v>
      </c>
      <c r="F6" s="4"/>
      <c r="G6" s="5"/>
      <c r="H6" s="5"/>
      <c r="I6" s="6"/>
      <c r="J6" s="4"/>
      <c r="K6" s="31" t="s">
        <v>22</v>
      </c>
      <c r="L6" s="7" t="s">
        <v>25</v>
      </c>
      <c r="M6" s="43">
        <v>2010</v>
      </c>
      <c r="N6" s="43"/>
      <c r="O6" s="7">
        <f>+M6+1</f>
        <v>2011</v>
      </c>
      <c r="P6" s="7"/>
      <c r="Q6" s="7">
        <f>+O6+1</f>
        <v>2012</v>
      </c>
      <c r="R6" s="7"/>
      <c r="S6" s="7">
        <f>+Q6+1</f>
        <v>2013</v>
      </c>
      <c r="T6" s="7">
        <f>+S6+1</f>
        <v>2014</v>
      </c>
      <c r="U6" s="7">
        <f>+T6+1</f>
        <v>2015</v>
      </c>
      <c r="V6" s="38"/>
    </row>
    <row r="7" spans="5:22" ht="15" hidden="1">
      <c r="E7" s="8" t="s">
        <v>1</v>
      </c>
      <c r="F7" s="214" t="s">
        <v>11</v>
      </c>
      <c r="G7" s="215"/>
      <c r="H7" s="215"/>
      <c r="I7" s="215"/>
      <c r="J7" s="215"/>
      <c r="K7" s="33"/>
      <c r="L7" s="33">
        <v>3</v>
      </c>
      <c r="M7" s="44">
        <f>L7+M8</f>
        <v>7.8</v>
      </c>
      <c r="N7" s="44"/>
      <c r="O7" s="35">
        <f>M7+O8</f>
        <v>12.8</v>
      </c>
      <c r="P7" s="35"/>
      <c r="Q7" s="35">
        <f>O7+Q8</f>
        <v>18.3</v>
      </c>
      <c r="R7" s="35"/>
      <c r="S7" s="35">
        <f>Q7+S8</f>
        <v>24.3</v>
      </c>
      <c r="T7" s="35">
        <f>S7+T8</f>
        <v>30.3</v>
      </c>
      <c r="U7" s="9">
        <f>+T7+U8</f>
        <v>30.3</v>
      </c>
      <c r="V7" s="39"/>
    </row>
    <row r="8" spans="5:22" ht="15" hidden="1">
      <c r="E8" s="10" t="s">
        <v>1</v>
      </c>
      <c r="F8" s="217" t="s">
        <v>12</v>
      </c>
      <c r="G8" s="218"/>
      <c r="H8" s="218"/>
      <c r="I8" s="218"/>
      <c r="J8" s="218"/>
      <c r="K8" s="32"/>
      <c r="L8" s="32">
        <v>3</v>
      </c>
      <c r="M8" s="45">
        <v>4.8</v>
      </c>
      <c r="N8" s="45"/>
      <c r="O8" s="34">
        <v>5</v>
      </c>
      <c r="P8" s="34"/>
      <c r="Q8" s="36">
        <v>5.5</v>
      </c>
      <c r="R8" s="36"/>
      <c r="S8" s="34">
        <v>6</v>
      </c>
      <c r="T8" s="60">
        <v>6</v>
      </c>
      <c r="U8" s="11">
        <f>+U10</f>
        <v>0</v>
      </c>
      <c r="V8" s="40"/>
    </row>
    <row r="9" spans="12:22" ht="13.5" customHeight="1" thickBot="1">
      <c r="L9" s="25">
        <f>+L10</f>
        <v>0</v>
      </c>
      <c r="M9" s="25">
        <f>+L10+M10</f>
        <v>0</v>
      </c>
      <c r="N9" s="25"/>
      <c r="O9" s="25">
        <f>+M9+O10</f>
        <v>0</v>
      </c>
      <c r="P9" s="25"/>
      <c r="Q9" s="25">
        <f>+O9+Q10</f>
        <v>0</v>
      </c>
      <c r="R9" s="25"/>
      <c r="S9" s="25">
        <f>+Q9+S10</f>
        <v>0</v>
      </c>
      <c r="T9" s="63">
        <f>+S9+T10</f>
        <v>0</v>
      </c>
      <c r="U9" s="12">
        <f>+T9+U10</f>
        <v>0</v>
      </c>
      <c r="V9" s="12"/>
    </row>
    <row r="10" spans="1:24" s="13" customFormat="1" ht="34.5" customHeight="1" thickBot="1" thickTop="1">
      <c r="A10" s="219" t="s">
        <v>26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1"/>
      <c r="W10" s="41"/>
      <c r="X10" s="41"/>
    </row>
    <row r="11" spans="1:24" ht="22.5" customHeight="1" thickTop="1">
      <c r="A11" s="222" t="s">
        <v>34</v>
      </c>
      <c r="B11" s="224" t="s">
        <v>28</v>
      </c>
      <c r="C11" s="234" t="s">
        <v>18</v>
      </c>
      <c r="D11" s="230" t="s">
        <v>19</v>
      </c>
      <c r="E11" s="232" t="s">
        <v>2</v>
      </c>
      <c r="F11" s="57" t="s">
        <v>13</v>
      </c>
      <c r="G11" s="64" t="s">
        <v>15</v>
      </c>
      <c r="H11" s="64"/>
      <c r="I11" s="64"/>
      <c r="J11" s="57" t="s">
        <v>3</v>
      </c>
      <c r="K11" s="238" t="s">
        <v>70</v>
      </c>
      <c r="L11" s="239"/>
      <c r="M11" s="239"/>
      <c r="N11" s="239"/>
      <c r="O11" s="239"/>
      <c r="P11" s="239"/>
      <c r="Q11" s="239"/>
      <c r="R11" s="239"/>
      <c r="S11" s="239"/>
      <c r="T11" s="240"/>
      <c r="U11" s="67"/>
      <c r="V11" s="226" t="s">
        <v>16</v>
      </c>
      <c r="W11" s="29"/>
      <c r="X11" s="29"/>
    </row>
    <row r="12" spans="1:24" ht="22.5" customHeight="1" thickBot="1">
      <c r="A12" s="223"/>
      <c r="B12" s="225"/>
      <c r="C12" s="231"/>
      <c r="D12" s="231"/>
      <c r="E12" s="233"/>
      <c r="F12" s="58" t="s">
        <v>14</v>
      </c>
      <c r="G12" s="65" t="s">
        <v>17</v>
      </c>
      <c r="H12" s="65"/>
      <c r="I12" s="65"/>
      <c r="J12" s="66" t="s">
        <v>69</v>
      </c>
      <c r="K12" s="68" t="s">
        <v>22</v>
      </c>
      <c r="L12" s="68" t="s">
        <v>27</v>
      </c>
      <c r="M12" s="68">
        <v>2011</v>
      </c>
      <c r="N12" s="68" t="s">
        <v>31</v>
      </c>
      <c r="O12" s="68">
        <v>2012</v>
      </c>
      <c r="P12" s="68" t="s">
        <v>55</v>
      </c>
      <c r="Q12" s="68">
        <f>+O12+1</f>
        <v>2013</v>
      </c>
      <c r="R12" s="68">
        <f>+Q12+1</f>
        <v>2014</v>
      </c>
      <c r="S12" s="68">
        <f>+R12+1</f>
        <v>2015</v>
      </c>
      <c r="T12" s="68">
        <f>+S12+1</f>
        <v>2016</v>
      </c>
      <c r="U12" s="69"/>
      <c r="V12" s="227"/>
      <c r="W12" s="29"/>
      <c r="X12" s="29"/>
    </row>
    <row r="13" spans="1:24" s="14" customFormat="1" ht="33" customHeight="1" thickTop="1">
      <c r="A13" s="198" t="s">
        <v>45</v>
      </c>
      <c r="B13" s="205" t="s">
        <v>29</v>
      </c>
      <c r="C13" s="228" t="s">
        <v>49</v>
      </c>
      <c r="D13" s="228" t="s">
        <v>50</v>
      </c>
      <c r="E13" s="216" t="s">
        <v>64</v>
      </c>
      <c r="F13" s="205" t="s">
        <v>63</v>
      </c>
      <c r="G13" s="70">
        <f>P13+T13</f>
        <v>3077000</v>
      </c>
      <c r="H13" s="71"/>
      <c r="I13" s="72"/>
      <c r="J13" s="73" t="s">
        <v>4</v>
      </c>
      <c r="K13" s="74"/>
      <c r="L13" s="75"/>
      <c r="M13" s="75"/>
      <c r="N13" s="76"/>
      <c r="O13" s="75"/>
      <c r="P13" s="77">
        <f>Q13+R13+S13</f>
        <v>77000</v>
      </c>
      <c r="Q13" s="77">
        <f>Q14+Q40</f>
        <v>0</v>
      </c>
      <c r="R13" s="77">
        <f>R14+R40</f>
        <v>0</v>
      </c>
      <c r="S13" s="77">
        <f>S14+S40</f>
        <v>77000</v>
      </c>
      <c r="T13" s="77">
        <f>T14+T40</f>
        <v>3000000</v>
      </c>
      <c r="U13" s="78"/>
      <c r="V13" s="196" t="s">
        <v>61</v>
      </c>
      <c r="W13" s="28"/>
      <c r="X13" s="28"/>
    </row>
    <row r="14" spans="1:24" s="14" customFormat="1" ht="33" customHeight="1">
      <c r="A14" s="198"/>
      <c r="B14" s="200"/>
      <c r="C14" s="229"/>
      <c r="D14" s="229"/>
      <c r="E14" s="204"/>
      <c r="F14" s="200"/>
      <c r="G14" s="79"/>
      <c r="H14" s="80"/>
      <c r="I14" s="81"/>
      <c r="J14" s="82" t="s">
        <v>30</v>
      </c>
      <c r="K14" s="74"/>
      <c r="L14" s="83"/>
      <c r="M14" s="83"/>
      <c r="N14" s="84"/>
      <c r="O14" s="83"/>
      <c r="P14" s="77">
        <f aca="true" t="shared" si="0" ref="P14:P36">Q14+R14+S14</f>
        <v>77000</v>
      </c>
      <c r="Q14" s="84"/>
      <c r="R14" s="84"/>
      <c r="S14" s="84">
        <v>77000</v>
      </c>
      <c r="T14" s="85">
        <v>1991400</v>
      </c>
      <c r="U14" s="78"/>
      <c r="V14" s="197"/>
      <c r="W14" s="28"/>
      <c r="X14" s="28"/>
    </row>
    <row r="15" spans="1:24" s="14" customFormat="1" ht="48" customHeight="1">
      <c r="A15" s="207" t="s">
        <v>46</v>
      </c>
      <c r="B15" s="199" t="s">
        <v>33</v>
      </c>
      <c r="C15" s="235" t="s">
        <v>49</v>
      </c>
      <c r="D15" s="201">
        <v>1010</v>
      </c>
      <c r="E15" s="216" t="s">
        <v>62</v>
      </c>
      <c r="F15" s="205" t="s">
        <v>63</v>
      </c>
      <c r="G15" s="70">
        <f>P15+T15</f>
        <v>220000</v>
      </c>
      <c r="H15" s="71"/>
      <c r="I15" s="72"/>
      <c r="J15" s="73" t="s">
        <v>4</v>
      </c>
      <c r="K15" s="87"/>
      <c r="L15" s="76">
        <v>0</v>
      </c>
      <c r="M15" s="76">
        <f>M16+M34</f>
        <v>0</v>
      </c>
      <c r="N15" s="76"/>
      <c r="O15" s="75"/>
      <c r="P15" s="77">
        <f t="shared" si="0"/>
        <v>76150</v>
      </c>
      <c r="Q15" s="77">
        <f>Q16+Q41</f>
        <v>0</v>
      </c>
      <c r="R15" s="77">
        <f>R16+R41</f>
        <v>0</v>
      </c>
      <c r="S15" s="77">
        <f>S16+S41</f>
        <v>76150</v>
      </c>
      <c r="T15" s="88">
        <f>T16+T41</f>
        <v>143850</v>
      </c>
      <c r="U15" s="89"/>
      <c r="V15" s="236" t="s">
        <v>61</v>
      </c>
      <c r="W15" s="28"/>
      <c r="X15" s="28"/>
    </row>
    <row r="16" spans="1:24" s="14" customFormat="1" ht="48" customHeight="1">
      <c r="A16" s="207"/>
      <c r="B16" s="200"/>
      <c r="C16" s="229"/>
      <c r="D16" s="202"/>
      <c r="E16" s="204"/>
      <c r="F16" s="200"/>
      <c r="G16" s="79"/>
      <c r="H16" s="80"/>
      <c r="I16" s="81"/>
      <c r="J16" s="82" t="s">
        <v>30</v>
      </c>
      <c r="K16" s="74"/>
      <c r="L16" s="83">
        <v>0</v>
      </c>
      <c r="M16" s="83"/>
      <c r="N16" s="90"/>
      <c r="O16" s="90"/>
      <c r="P16" s="77">
        <f t="shared" si="0"/>
        <v>76150</v>
      </c>
      <c r="Q16" s="84"/>
      <c r="R16" s="84"/>
      <c r="S16" s="84">
        <v>76150</v>
      </c>
      <c r="T16" s="85">
        <v>21580</v>
      </c>
      <c r="U16" s="89"/>
      <c r="V16" s="197"/>
      <c r="W16" s="28"/>
      <c r="X16" s="28"/>
    </row>
    <row r="17" spans="1:24" s="14" customFormat="1" ht="33" customHeight="1">
      <c r="A17" s="198" t="s">
        <v>47</v>
      </c>
      <c r="B17" s="199" t="s">
        <v>32</v>
      </c>
      <c r="C17" s="201">
        <v>10</v>
      </c>
      <c r="D17" s="201">
        <v>1010</v>
      </c>
      <c r="E17" s="203" t="s">
        <v>68</v>
      </c>
      <c r="F17" s="205" t="s">
        <v>56</v>
      </c>
      <c r="G17" s="70">
        <f>P17+T17</f>
        <v>1072563</v>
      </c>
      <c r="H17" s="71"/>
      <c r="I17" s="72"/>
      <c r="J17" s="73" t="s">
        <v>4</v>
      </c>
      <c r="K17" s="87"/>
      <c r="L17" s="76">
        <v>0</v>
      </c>
      <c r="M17" s="76"/>
      <c r="N17" s="91"/>
      <c r="O17" s="77"/>
      <c r="P17" s="77">
        <f t="shared" si="0"/>
        <v>72563</v>
      </c>
      <c r="Q17" s="77">
        <f>Q18+Q42</f>
        <v>0</v>
      </c>
      <c r="R17" s="77">
        <f>R18+R42</f>
        <v>44563</v>
      </c>
      <c r="S17" s="77">
        <f>S18+S42</f>
        <v>28000</v>
      </c>
      <c r="T17" s="88">
        <f>T18+T42</f>
        <v>1000000</v>
      </c>
      <c r="U17" s="89"/>
      <c r="V17" s="236" t="s">
        <v>61</v>
      </c>
      <c r="W17" s="28"/>
      <c r="X17" s="28"/>
    </row>
    <row r="18" spans="1:24" s="14" customFormat="1" ht="33" customHeight="1">
      <c r="A18" s="198"/>
      <c r="B18" s="200"/>
      <c r="C18" s="202"/>
      <c r="D18" s="202"/>
      <c r="E18" s="204"/>
      <c r="F18" s="200"/>
      <c r="G18" s="79"/>
      <c r="H18" s="80"/>
      <c r="I18" s="81"/>
      <c r="J18" s="82" t="s">
        <v>30</v>
      </c>
      <c r="K18" s="74"/>
      <c r="L18" s="83">
        <v>0</v>
      </c>
      <c r="M18" s="83"/>
      <c r="N18" s="92"/>
      <c r="O18" s="84"/>
      <c r="P18" s="77">
        <f t="shared" si="0"/>
        <v>72563</v>
      </c>
      <c r="Q18" s="84">
        <v>0</v>
      </c>
      <c r="R18" s="84">
        <v>44563</v>
      </c>
      <c r="S18" s="84">
        <v>28000</v>
      </c>
      <c r="T18" s="85">
        <v>500000</v>
      </c>
      <c r="U18" s="89"/>
      <c r="V18" s="197"/>
      <c r="W18" s="28"/>
      <c r="X18" s="28"/>
    </row>
    <row r="19" spans="1:24" s="14" customFormat="1" ht="40.5" customHeight="1">
      <c r="A19" s="198" t="s">
        <v>48</v>
      </c>
      <c r="B19" s="199"/>
      <c r="C19" s="228" t="s">
        <v>42</v>
      </c>
      <c r="D19" s="228" t="s">
        <v>43</v>
      </c>
      <c r="E19" s="216" t="s">
        <v>59</v>
      </c>
      <c r="F19" s="205" t="s">
        <v>63</v>
      </c>
      <c r="G19" s="70">
        <f>P19+T19</f>
        <v>55000</v>
      </c>
      <c r="H19" s="71"/>
      <c r="I19" s="72"/>
      <c r="J19" s="73" t="s">
        <v>4</v>
      </c>
      <c r="K19" s="74"/>
      <c r="L19" s="75"/>
      <c r="M19" s="75"/>
      <c r="N19" s="76"/>
      <c r="O19" s="75"/>
      <c r="P19" s="77">
        <f t="shared" si="0"/>
        <v>0</v>
      </c>
      <c r="Q19" s="77">
        <f>Q20+Q43</f>
        <v>0</v>
      </c>
      <c r="R19" s="77">
        <f>R20+R43</f>
        <v>0</v>
      </c>
      <c r="S19" s="77">
        <f>S20+S43</f>
        <v>0</v>
      </c>
      <c r="T19" s="88">
        <f>T20+T43</f>
        <v>55000</v>
      </c>
      <c r="U19" s="78"/>
      <c r="V19" s="196" t="s">
        <v>61</v>
      </c>
      <c r="W19" s="28"/>
      <c r="X19" s="28"/>
    </row>
    <row r="20" spans="1:24" s="14" customFormat="1" ht="40.5" customHeight="1">
      <c r="A20" s="198"/>
      <c r="B20" s="200"/>
      <c r="C20" s="229"/>
      <c r="D20" s="229"/>
      <c r="E20" s="204"/>
      <c r="F20" s="200"/>
      <c r="G20" s="79"/>
      <c r="H20" s="80"/>
      <c r="I20" s="81"/>
      <c r="J20" s="82" t="s">
        <v>30</v>
      </c>
      <c r="K20" s="74"/>
      <c r="L20" s="83"/>
      <c r="M20" s="83"/>
      <c r="N20" s="84"/>
      <c r="O20" s="83"/>
      <c r="P20" s="77">
        <f t="shared" si="0"/>
        <v>0</v>
      </c>
      <c r="Q20" s="84"/>
      <c r="R20" s="84"/>
      <c r="S20" s="84">
        <v>0</v>
      </c>
      <c r="T20" s="85">
        <v>8250</v>
      </c>
      <c r="U20" s="78"/>
      <c r="V20" s="197"/>
      <c r="W20" s="28"/>
      <c r="X20" s="28"/>
    </row>
    <row r="21" spans="1:24" s="14" customFormat="1" ht="24" customHeight="1">
      <c r="A21" s="198" t="s">
        <v>65</v>
      </c>
      <c r="B21" s="205"/>
      <c r="C21" s="210">
        <v>852</v>
      </c>
      <c r="D21" s="210">
        <v>85295</v>
      </c>
      <c r="E21" s="203" t="s">
        <v>71</v>
      </c>
      <c r="F21" s="205" t="s">
        <v>72</v>
      </c>
      <c r="G21" s="70">
        <f>P21+T21</f>
        <v>40791</v>
      </c>
      <c r="H21" s="71"/>
      <c r="I21" s="72"/>
      <c r="J21" s="73" t="s">
        <v>4</v>
      </c>
      <c r="K21" s="74"/>
      <c r="L21" s="75">
        <v>0</v>
      </c>
      <c r="M21" s="75">
        <f>M22+M47</f>
        <v>0</v>
      </c>
      <c r="N21" s="76"/>
      <c r="O21" s="75">
        <f>O22+O47</f>
        <v>17000</v>
      </c>
      <c r="P21" s="77">
        <f t="shared" si="0"/>
        <v>0</v>
      </c>
      <c r="Q21" s="77">
        <f>Q22+Q44</f>
        <v>0</v>
      </c>
      <c r="R21" s="77">
        <f>R22+R44</f>
        <v>0</v>
      </c>
      <c r="S21" s="91">
        <f>S22+S44</f>
        <v>0</v>
      </c>
      <c r="T21" s="88">
        <f>T22+T44</f>
        <v>40791</v>
      </c>
      <c r="U21" s="89"/>
      <c r="V21" s="196" t="s">
        <v>61</v>
      </c>
      <c r="W21" s="28"/>
      <c r="X21" s="28"/>
    </row>
    <row r="22" spans="1:24" s="14" customFormat="1" ht="24" customHeight="1">
      <c r="A22" s="198"/>
      <c r="B22" s="200"/>
      <c r="C22" s="202"/>
      <c r="D22" s="202"/>
      <c r="E22" s="204"/>
      <c r="F22" s="200"/>
      <c r="G22" s="94"/>
      <c r="H22" s="95"/>
      <c r="I22" s="96"/>
      <c r="J22" s="97" t="s">
        <v>30</v>
      </c>
      <c r="K22" s="98"/>
      <c r="L22" s="83">
        <v>0</v>
      </c>
      <c r="M22" s="83"/>
      <c r="N22" s="84"/>
      <c r="O22" s="84">
        <v>17000</v>
      </c>
      <c r="P22" s="77">
        <f t="shared" si="0"/>
        <v>0</v>
      </c>
      <c r="Q22" s="84"/>
      <c r="R22" s="84"/>
      <c r="S22" s="92"/>
      <c r="T22" s="85">
        <v>12000</v>
      </c>
      <c r="U22" s="100"/>
      <c r="V22" s="197"/>
      <c r="W22" s="28"/>
      <c r="X22" s="28"/>
    </row>
    <row r="23" spans="1:24" s="14" customFormat="1" ht="16.5" customHeight="1" hidden="1">
      <c r="A23" s="198"/>
      <c r="B23" s="205"/>
      <c r="C23" s="210">
        <v>700</v>
      </c>
      <c r="D23" s="210">
        <v>70005</v>
      </c>
      <c r="E23" s="203" t="s">
        <v>53</v>
      </c>
      <c r="F23" s="205" t="s">
        <v>52</v>
      </c>
      <c r="G23" s="70">
        <f>P23+T23</f>
        <v>0</v>
      </c>
      <c r="H23" s="71"/>
      <c r="I23" s="72"/>
      <c r="J23" s="73" t="s">
        <v>4</v>
      </c>
      <c r="K23" s="74"/>
      <c r="L23" s="75">
        <v>0</v>
      </c>
      <c r="M23" s="75">
        <f>M24+M49</f>
        <v>0</v>
      </c>
      <c r="N23" s="76"/>
      <c r="O23" s="75"/>
      <c r="P23" s="77">
        <f t="shared" si="0"/>
        <v>0</v>
      </c>
      <c r="Q23" s="77">
        <f>Q24+Q45</f>
        <v>0</v>
      </c>
      <c r="R23" s="77">
        <f>R24+R45</f>
        <v>0</v>
      </c>
      <c r="S23" s="91">
        <f>S24+S45</f>
        <v>0</v>
      </c>
      <c r="T23" s="93">
        <f>T24+T45</f>
        <v>0</v>
      </c>
      <c r="U23" s="89"/>
      <c r="V23" s="196" t="s">
        <v>61</v>
      </c>
      <c r="W23" s="28"/>
      <c r="X23" s="28"/>
    </row>
    <row r="24" spans="1:24" s="14" customFormat="1" ht="16.5" customHeight="1" hidden="1">
      <c r="A24" s="198"/>
      <c r="B24" s="200"/>
      <c r="C24" s="202"/>
      <c r="D24" s="202"/>
      <c r="E24" s="204"/>
      <c r="F24" s="200"/>
      <c r="G24" s="94"/>
      <c r="H24" s="95"/>
      <c r="I24" s="96"/>
      <c r="J24" s="97" t="s">
        <v>30</v>
      </c>
      <c r="K24" s="98"/>
      <c r="L24" s="83">
        <v>0</v>
      </c>
      <c r="M24" s="83"/>
      <c r="N24" s="84"/>
      <c r="O24" s="84"/>
      <c r="P24" s="77">
        <f t="shared" si="0"/>
        <v>0</v>
      </c>
      <c r="Q24" s="84"/>
      <c r="R24" s="84"/>
      <c r="S24" s="92"/>
      <c r="T24" s="99"/>
      <c r="U24" s="100"/>
      <c r="V24" s="197"/>
      <c r="W24" s="28"/>
      <c r="X24" s="28"/>
    </row>
    <row r="25" spans="1:24" s="14" customFormat="1" ht="16.5" customHeight="1" hidden="1">
      <c r="A25" s="198"/>
      <c r="B25" s="199"/>
      <c r="C25" s="201">
        <v>720</v>
      </c>
      <c r="D25" s="201">
        <v>72095</v>
      </c>
      <c r="E25" s="203" t="s">
        <v>44</v>
      </c>
      <c r="F25" s="205" t="s">
        <v>52</v>
      </c>
      <c r="G25" s="70">
        <f>P25+T25</f>
        <v>0</v>
      </c>
      <c r="H25" s="80"/>
      <c r="I25" s="81"/>
      <c r="J25" s="86" t="s">
        <v>4</v>
      </c>
      <c r="K25" s="74"/>
      <c r="L25" s="75">
        <v>0</v>
      </c>
      <c r="M25" s="75">
        <f>M26+M45</f>
        <v>0</v>
      </c>
      <c r="N25" s="101"/>
      <c r="O25" s="75">
        <f>O26+O49</f>
        <v>67000</v>
      </c>
      <c r="P25" s="77">
        <f t="shared" si="0"/>
        <v>0</v>
      </c>
      <c r="Q25" s="77">
        <f>Q26+Q46</f>
        <v>0</v>
      </c>
      <c r="R25" s="77">
        <f>R26+R46</f>
        <v>0</v>
      </c>
      <c r="S25" s="91">
        <f>S26+S46</f>
        <v>0</v>
      </c>
      <c r="T25" s="93">
        <f>T26+T46</f>
        <v>0</v>
      </c>
      <c r="U25" s="89"/>
      <c r="V25" s="196" t="s">
        <v>61</v>
      </c>
      <c r="W25" s="28"/>
      <c r="X25" s="28"/>
    </row>
    <row r="26" spans="1:24" s="14" customFormat="1" ht="16.5" customHeight="1" hidden="1">
      <c r="A26" s="198"/>
      <c r="B26" s="200"/>
      <c r="C26" s="202"/>
      <c r="D26" s="202"/>
      <c r="E26" s="204"/>
      <c r="F26" s="200"/>
      <c r="G26" s="79"/>
      <c r="H26" s="80"/>
      <c r="I26" s="81"/>
      <c r="J26" s="82" t="s">
        <v>30</v>
      </c>
      <c r="K26" s="74"/>
      <c r="L26" s="102">
        <v>0</v>
      </c>
      <c r="M26" s="102"/>
      <c r="N26" s="92"/>
      <c r="O26" s="84">
        <v>0</v>
      </c>
      <c r="P26" s="77">
        <f t="shared" si="0"/>
        <v>0</v>
      </c>
      <c r="Q26" s="75"/>
      <c r="R26" s="75"/>
      <c r="S26" s="101"/>
      <c r="T26" s="103"/>
      <c r="U26" s="89"/>
      <c r="V26" s="197"/>
      <c r="W26" s="28"/>
      <c r="X26" s="28"/>
    </row>
    <row r="27" spans="1:24" s="14" customFormat="1" ht="17.25" customHeight="1" hidden="1">
      <c r="A27" s="198"/>
      <c r="B27" s="199" t="s">
        <v>32</v>
      </c>
      <c r="C27" s="201">
        <v>754</v>
      </c>
      <c r="D27" s="201">
        <v>75412</v>
      </c>
      <c r="E27" s="203" t="s">
        <v>54</v>
      </c>
      <c r="F27" s="205" t="s">
        <v>52</v>
      </c>
      <c r="G27" s="70">
        <f>P27+T27</f>
        <v>0</v>
      </c>
      <c r="H27" s="71"/>
      <c r="I27" s="72"/>
      <c r="J27" s="73" t="s">
        <v>4</v>
      </c>
      <c r="K27" s="87"/>
      <c r="L27" s="76">
        <v>0</v>
      </c>
      <c r="M27" s="76">
        <f>M28+M45</f>
        <v>0</v>
      </c>
      <c r="N27" s="104"/>
      <c r="O27" s="75" t="e">
        <f>O28+#REF!</f>
        <v>#REF!</v>
      </c>
      <c r="P27" s="77">
        <f t="shared" si="0"/>
        <v>0</v>
      </c>
      <c r="Q27" s="77">
        <f>Q28+Q47</f>
        <v>0</v>
      </c>
      <c r="R27" s="77">
        <f>R28+R47</f>
        <v>0</v>
      </c>
      <c r="S27" s="91">
        <f>S28+S47</f>
        <v>0</v>
      </c>
      <c r="T27" s="93">
        <f>T28+T47</f>
        <v>0</v>
      </c>
      <c r="U27" s="89"/>
      <c r="V27" s="196" t="s">
        <v>61</v>
      </c>
      <c r="W27" s="28"/>
      <c r="X27" s="28"/>
    </row>
    <row r="28" spans="1:24" s="14" customFormat="1" ht="17.25" customHeight="1" hidden="1">
      <c r="A28" s="198"/>
      <c r="B28" s="200"/>
      <c r="C28" s="202"/>
      <c r="D28" s="202"/>
      <c r="E28" s="204"/>
      <c r="F28" s="200"/>
      <c r="G28" s="79"/>
      <c r="H28" s="80"/>
      <c r="I28" s="81"/>
      <c r="J28" s="82" t="s">
        <v>30</v>
      </c>
      <c r="K28" s="74"/>
      <c r="L28" s="83">
        <v>0</v>
      </c>
      <c r="M28" s="83"/>
      <c r="N28" s="92"/>
      <c r="O28" s="84">
        <v>873</v>
      </c>
      <c r="P28" s="77">
        <f t="shared" si="0"/>
        <v>0</v>
      </c>
      <c r="Q28" s="84"/>
      <c r="R28" s="84"/>
      <c r="S28" s="92"/>
      <c r="T28" s="99"/>
      <c r="U28" s="89"/>
      <c r="V28" s="197"/>
      <c r="W28" s="28"/>
      <c r="X28" s="28"/>
    </row>
    <row r="29" spans="1:24" s="14" customFormat="1" ht="24" customHeight="1">
      <c r="A29" s="198" t="s">
        <v>66</v>
      </c>
      <c r="B29" s="199" t="s">
        <v>32</v>
      </c>
      <c r="C29" s="201">
        <v>900</v>
      </c>
      <c r="D29" s="201">
        <v>90015</v>
      </c>
      <c r="E29" s="203" t="s">
        <v>60</v>
      </c>
      <c r="F29" s="205" t="s">
        <v>63</v>
      </c>
      <c r="G29" s="70">
        <f>P29+T29</f>
        <v>140394</v>
      </c>
      <c r="H29" s="71"/>
      <c r="I29" s="72"/>
      <c r="J29" s="73" t="s">
        <v>4</v>
      </c>
      <c r="K29" s="87"/>
      <c r="L29" s="76">
        <v>0</v>
      </c>
      <c r="M29" s="76">
        <f>M30+M47</f>
        <v>0</v>
      </c>
      <c r="N29" s="104"/>
      <c r="O29" s="75" t="e">
        <f>O30+#REF!</f>
        <v>#REF!</v>
      </c>
      <c r="P29" s="77">
        <f t="shared" si="0"/>
        <v>8610</v>
      </c>
      <c r="Q29" s="77">
        <f>Q30+Q48</f>
        <v>0</v>
      </c>
      <c r="R29" s="77">
        <f>R30+R48</f>
        <v>0</v>
      </c>
      <c r="S29" s="77">
        <f>S30+S48</f>
        <v>8610</v>
      </c>
      <c r="T29" s="88">
        <f>T30+T48</f>
        <v>131784</v>
      </c>
      <c r="U29" s="89"/>
      <c r="V29" s="196" t="s">
        <v>61</v>
      </c>
      <c r="W29" s="28"/>
      <c r="X29" s="28"/>
    </row>
    <row r="30" spans="1:24" s="14" customFormat="1" ht="24" customHeight="1">
      <c r="A30" s="198"/>
      <c r="B30" s="200"/>
      <c r="C30" s="202"/>
      <c r="D30" s="202"/>
      <c r="E30" s="204"/>
      <c r="F30" s="200"/>
      <c r="G30" s="79"/>
      <c r="H30" s="80"/>
      <c r="I30" s="81"/>
      <c r="J30" s="82" t="s">
        <v>30</v>
      </c>
      <c r="K30" s="74"/>
      <c r="L30" s="83">
        <v>0</v>
      </c>
      <c r="M30" s="83"/>
      <c r="N30" s="92"/>
      <c r="O30" s="84">
        <v>873</v>
      </c>
      <c r="P30" s="77">
        <f t="shared" si="0"/>
        <v>8610</v>
      </c>
      <c r="Q30" s="84"/>
      <c r="R30" s="84"/>
      <c r="S30" s="84">
        <v>8610</v>
      </c>
      <c r="T30" s="85">
        <v>19392</v>
      </c>
      <c r="U30" s="89"/>
      <c r="V30" s="197"/>
      <c r="W30" s="28"/>
      <c r="X30" s="28"/>
    </row>
    <row r="31" spans="1:24" s="14" customFormat="1" ht="17.25" customHeight="1">
      <c r="A31" s="198" t="s">
        <v>67</v>
      </c>
      <c r="B31" s="199" t="s">
        <v>32</v>
      </c>
      <c r="C31" s="201">
        <v>921</v>
      </c>
      <c r="D31" s="201">
        <v>92120</v>
      </c>
      <c r="E31" s="203" t="s">
        <v>58</v>
      </c>
      <c r="F31" s="205" t="s">
        <v>63</v>
      </c>
      <c r="G31" s="70">
        <f>P31+T31</f>
        <v>100000</v>
      </c>
      <c r="H31" s="71"/>
      <c r="I31" s="72"/>
      <c r="J31" s="73" t="s">
        <v>4</v>
      </c>
      <c r="K31" s="87"/>
      <c r="L31" s="76">
        <v>0</v>
      </c>
      <c r="M31" s="76">
        <f>M32+M49</f>
        <v>0</v>
      </c>
      <c r="N31" s="104"/>
      <c r="O31" s="75" t="e">
        <f>O32+#REF!</f>
        <v>#REF!</v>
      </c>
      <c r="P31" s="77">
        <f t="shared" si="0"/>
        <v>0</v>
      </c>
      <c r="Q31" s="77">
        <f>Q32+Q49</f>
        <v>0</v>
      </c>
      <c r="R31" s="77">
        <f>R32+R49</f>
        <v>0</v>
      </c>
      <c r="S31" s="77">
        <f>S32+S49</f>
        <v>0</v>
      </c>
      <c r="T31" s="88">
        <f>T32+T49</f>
        <v>100000</v>
      </c>
      <c r="U31" s="89"/>
      <c r="V31" s="196" t="s">
        <v>61</v>
      </c>
      <c r="W31" s="28"/>
      <c r="X31" s="28"/>
    </row>
    <row r="32" spans="1:24" s="14" customFormat="1" ht="17.25" customHeight="1">
      <c r="A32" s="198"/>
      <c r="B32" s="200"/>
      <c r="C32" s="202"/>
      <c r="D32" s="202"/>
      <c r="E32" s="204"/>
      <c r="F32" s="200"/>
      <c r="G32" s="79"/>
      <c r="H32" s="80"/>
      <c r="I32" s="81"/>
      <c r="J32" s="82" t="s">
        <v>30</v>
      </c>
      <c r="K32" s="74"/>
      <c r="L32" s="83">
        <v>0</v>
      </c>
      <c r="M32" s="83"/>
      <c r="N32" s="92"/>
      <c r="O32" s="84">
        <v>873</v>
      </c>
      <c r="P32" s="77">
        <f t="shared" si="0"/>
        <v>0</v>
      </c>
      <c r="Q32" s="84"/>
      <c r="R32" s="84"/>
      <c r="S32" s="84"/>
      <c r="T32" s="85">
        <v>15000</v>
      </c>
      <c r="U32" s="89"/>
      <c r="V32" s="197"/>
      <c r="W32" s="28"/>
      <c r="X32" s="28"/>
    </row>
    <row r="33" spans="1:24" s="14" customFormat="1" ht="17.25" customHeight="1">
      <c r="A33" s="198" t="s">
        <v>73</v>
      </c>
      <c r="B33" s="199" t="s">
        <v>33</v>
      </c>
      <c r="C33" s="210">
        <v>926</v>
      </c>
      <c r="D33" s="210">
        <v>92601</v>
      </c>
      <c r="E33" s="203" t="s">
        <v>57</v>
      </c>
      <c r="F33" s="205" t="s">
        <v>63</v>
      </c>
      <c r="G33" s="70">
        <f>P33+T33</f>
        <v>280000</v>
      </c>
      <c r="H33" s="71"/>
      <c r="I33" s="72"/>
      <c r="J33" s="73" t="s">
        <v>4</v>
      </c>
      <c r="K33" s="87"/>
      <c r="L33" s="76">
        <v>0</v>
      </c>
      <c r="M33" s="76">
        <f>M34+M47</f>
        <v>0</v>
      </c>
      <c r="N33" s="76">
        <f aca="true" t="shared" si="1" ref="N33:T33">N34+N50</f>
        <v>71205.67</v>
      </c>
      <c r="O33" s="75">
        <f t="shared" si="1"/>
        <v>47860</v>
      </c>
      <c r="P33" s="77">
        <f t="shared" si="0"/>
        <v>5000</v>
      </c>
      <c r="Q33" s="77">
        <f t="shared" si="1"/>
        <v>0</v>
      </c>
      <c r="R33" s="77">
        <f t="shared" si="1"/>
        <v>0</v>
      </c>
      <c r="S33" s="77">
        <f t="shared" si="1"/>
        <v>5000</v>
      </c>
      <c r="T33" s="88">
        <f t="shared" si="1"/>
        <v>275000</v>
      </c>
      <c r="U33" s="89"/>
      <c r="V33" s="196" t="s">
        <v>61</v>
      </c>
      <c r="W33" s="28"/>
      <c r="X33" s="28"/>
    </row>
    <row r="34" spans="1:24" s="14" customFormat="1" ht="17.25" customHeight="1" thickBot="1">
      <c r="A34" s="206"/>
      <c r="B34" s="241"/>
      <c r="C34" s="242"/>
      <c r="D34" s="242"/>
      <c r="E34" s="203"/>
      <c r="F34" s="199"/>
      <c r="G34" s="79"/>
      <c r="H34" s="80"/>
      <c r="I34" s="81"/>
      <c r="J34" s="82" t="s">
        <v>30</v>
      </c>
      <c r="K34" s="74"/>
      <c r="L34" s="102">
        <v>0</v>
      </c>
      <c r="M34" s="102"/>
      <c r="N34" s="90">
        <v>71205.67</v>
      </c>
      <c r="O34" s="90">
        <v>9729</v>
      </c>
      <c r="P34" s="76">
        <f t="shared" si="0"/>
        <v>5000</v>
      </c>
      <c r="Q34" s="90"/>
      <c r="R34" s="105"/>
      <c r="S34" s="105">
        <v>5000</v>
      </c>
      <c r="T34" s="106">
        <v>175000</v>
      </c>
      <c r="U34" s="107"/>
      <c r="V34" s="196"/>
      <c r="W34" s="28"/>
      <c r="X34" s="28"/>
    </row>
    <row r="35" spans="1:24" ht="17.25" thickBot="1" thickTop="1">
      <c r="A35" s="108"/>
      <c r="B35" s="108"/>
      <c r="C35" s="108"/>
      <c r="D35" s="109"/>
      <c r="E35" s="110" t="s">
        <v>5</v>
      </c>
      <c r="F35" s="111"/>
      <c r="G35" s="112"/>
      <c r="H35" s="113"/>
      <c r="I35" s="114"/>
      <c r="J35" s="115"/>
      <c r="K35" s="116"/>
      <c r="L35" s="116"/>
      <c r="M35" s="116"/>
      <c r="N35" s="116"/>
      <c r="O35" s="116"/>
      <c r="P35" s="117">
        <f t="shared" si="0"/>
        <v>239323</v>
      </c>
      <c r="Q35" s="116">
        <f>Q13+Q15+Q17+Q19</f>
        <v>0</v>
      </c>
      <c r="R35" s="118">
        <f>R13+R15+R17+R19</f>
        <v>44563</v>
      </c>
      <c r="S35" s="118">
        <f>S13+S15+S17+S19+S21+S23+S25+S27+S29+S31+S33</f>
        <v>194760</v>
      </c>
      <c r="T35" s="118">
        <f>T13+T15+T17+T19+T21+T23+T25+T27+T29+T31+T33</f>
        <v>4746425</v>
      </c>
      <c r="U35" s="118" t="e">
        <f>+#REF!+#REF!+U13+U15+U17+U19+U21+U23+U25+U27+U33</f>
        <v>#REF!</v>
      </c>
      <c r="V35" s="119"/>
      <c r="W35" s="28"/>
      <c r="X35" s="28"/>
    </row>
    <row r="36" spans="1:24" ht="17.25" thickBot="1" thickTop="1">
      <c r="A36" s="108"/>
      <c r="B36" s="108"/>
      <c r="C36" s="108"/>
      <c r="D36" s="109"/>
      <c r="E36" s="110" t="s">
        <v>6</v>
      </c>
      <c r="F36" s="111"/>
      <c r="G36" s="112"/>
      <c r="H36" s="120"/>
      <c r="I36" s="114"/>
      <c r="J36" s="120"/>
      <c r="K36" s="121"/>
      <c r="L36" s="121"/>
      <c r="M36" s="121"/>
      <c r="N36" s="121"/>
      <c r="O36" s="121"/>
      <c r="P36" s="122">
        <f t="shared" si="0"/>
        <v>239323</v>
      </c>
      <c r="Q36" s="122">
        <f>Q14+Q16+Q18+Q20</f>
        <v>0</v>
      </c>
      <c r="R36" s="123">
        <f>R14+R16+R18+R20</f>
        <v>44563</v>
      </c>
      <c r="S36" s="123">
        <f>S14+S16+S18+S20+S22+S24+S26+S28+S30+S32+S34</f>
        <v>194760</v>
      </c>
      <c r="T36" s="124">
        <f>T14+T16+T18+T20+T22+T24+T26+T28+T30+T32+T34</f>
        <v>2742622</v>
      </c>
      <c r="U36" s="125" t="e">
        <f>+#REF!+#REF!+#REF!</f>
        <v>#REF!</v>
      </c>
      <c r="V36" s="126"/>
      <c r="W36" s="28"/>
      <c r="X36" s="28"/>
    </row>
    <row r="37" spans="1:24" ht="9" customHeight="1" thickBot="1" thickTop="1">
      <c r="A37" s="108"/>
      <c r="B37" s="108"/>
      <c r="C37" s="108"/>
      <c r="D37" s="109"/>
      <c r="E37" s="127"/>
      <c r="F37" s="128"/>
      <c r="G37" s="129"/>
      <c r="H37" s="128"/>
      <c r="I37" s="130"/>
      <c r="J37" s="128"/>
      <c r="K37" s="130"/>
      <c r="L37" s="130"/>
      <c r="M37" s="130"/>
      <c r="N37" s="130"/>
      <c r="O37" s="131"/>
      <c r="P37" s="132"/>
      <c r="Q37" s="131"/>
      <c r="R37" s="125"/>
      <c r="S37" s="125"/>
      <c r="T37" s="130"/>
      <c r="U37" s="130"/>
      <c r="V37" s="130"/>
      <c r="W37" s="28"/>
      <c r="X37" s="28"/>
    </row>
    <row r="38" spans="1:24" ht="16.5" thickTop="1">
      <c r="A38" s="108"/>
      <c r="B38" s="108"/>
      <c r="C38" s="108"/>
      <c r="D38" s="128"/>
      <c r="E38" s="133" t="s">
        <v>7</v>
      </c>
      <c r="F38" s="134"/>
      <c r="G38" s="135"/>
      <c r="H38" s="134"/>
      <c r="I38" s="136"/>
      <c r="J38" s="134"/>
      <c r="K38" s="137">
        <f aca="true" t="shared" si="2" ref="K38:R38">+K35-K36</f>
        <v>0</v>
      </c>
      <c r="L38" s="137">
        <f t="shared" si="2"/>
        <v>0</v>
      </c>
      <c r="M38" s="138">
        <f t="shared" si="2"/>
        <v>0</v>
      </c>
      <c r="N38" s="138">
        <f t="shared" si="2"/>
        <v>0</v>
      </c>
      <c r="O38" s="138">
        <f t="shared" si="2"/>
        <v>0</v>
      </c>
      <c r="P38" s="123">
        <f>N38+O38</f>
        <v>0</v>
      </c>
      <c r="Q38" s="138">
        <f t="shared" si="2"/>
        <v>0</v>
      </c>
      <c r="R38" s="138">
        <f t="shared" si="2"/>
        <v>0</v>
      </c>
      <c r="S38" s="138">
        <f>+S35-S36</f>
        <v>0</v>
      </c>
      <c r="T38" s="138">
        <f>+T35-T36</f>
        <v>2003803</v>
      </c>
      <c r="U38" s="136" t="e">
        <f>+U35-U36</f>
        <v>#REF!</v>
      </c>
      <c r="V38" s="126"/>
      <c r="W38" s="28"/>
      <c r="X38" s="28"/>
    </row>
    <row r="39" spans="1:24" ht="15.75">
      <c r="A39" s="108"/>
      <c r="B39" s="108"/>
      <c r="C39" s="108"/>
      <c r="D39" s="128"/>
      <c r="E39" s="139" t="s">
        <v>8</v>
      </c>
      <c r="F39" s="128"/>
      <c r="G39" s="129"/>
      <c r="H39" s="128"/>
      <c r="I39" s="130"/>
      <c r="J39" s="128"/>
      <c r="K39" s="140"/>
      <c r="L39" s="141"/>
      <c r="M39" s="142"/>
      <c r="N39" s="142"/>
      <c r="O39" s="142"/>
      <c r="P39" s="143"/>
      <c r="Q39" s="144"/>
      <c r="R39" s="144"/>
      <c r="S39" s="145"/>
      <c r="T39" s="146"/>
      <c r="U39" s="130"/>
      <c r="V39" s="126"/>
      <c r="W39" s="28"/>
      <c r="X39" s="28"/>
    </row>
    <row r="40" spans="1:24" s="14" customFormat="1" ht="13.5" customHeight="1">
      <c r="A40" s="147"/>
      <c r="B40" s="147"/>
      <c r="C40" s="147"/>
      <c r="D40" s="148"/>
      <c r="E40" s="149" t="s">
        <v>35</v>
      </c>
      <c r="F40" s="148"/>
      <c r="G40" s="150"/>
      <c r="H40" s="148"/>
      <c r="I40" s="150"/>
      <c r="J40" s="148"/>
      <c r="K40" s="151">
        <v>0</v>
      </c>
      <c r="L40" s="152">
        <v>83620</v>
      </c>
      <c r="M40" s="153">
        <v>689688</v>
      </c>
      <c r="N40" s="154"/>
      <c r="O40" s="154"/>
      <c r="P40" s="155">
        <f aca="true" t="shared" si="3" ref="P40:P50">Q40+R40+S40</f>
        <v>0</v>
      </c>
      <c r="Q40" s="153"/>
      <c r="R40" s="153"/>
      <c r="S40" s="153"/>
      <c r="T40" s="156">
        <v>1008600</v>
      </c>
      <c r="U40" s="150"/>
      <c r="V40" s="157"/>
      <c r="W40" s="28"/>
      <c r="X40" s="28"/>
    </row>
    <row r="41" spans="1:24" ht="15" customHeight="1" thickBot="1">
      <c r="A41" s="108"/>
      <c r="B41" s="108"/>
      <c r="C41" s="108"/>
      <c r="D41" s="128"/>
      <c r="E41" s="149" t="s">
        <v>36</v>
      </c>
      <c r="F41" s="128"/>
      <c r="G41" s="129"/>
      <c r="H41" s="128"/>
      <c r="I41" s="130"/>
      <c r="J41" s="128"/>
      <c r="K41" s="151">
        <v>0</v>
      </c>
      <c r="L41" s="158"/>
      <c r="M41" s="159"/>
      <c r="N41" s="154">
        <f>M41+L41</f>
        <v>0</v>
      </c>
      <c r="O41" s="154"/>
      <c r="P41" s="155">
        <f t="shared" si="3"/>
        <v>0</v>
      </c>
      <c r="Q41" s="153"/>
      <c r="R41" s="153"/>
      <c r="S41" s="153"/>
      <c r="T41" s="156">
        <v>122270</v>
      </c>
      <c r="U41" s="131"/>
      <c r="V41" s="126"/>
      <c r="W41" s="28"/>
      <c r="X41" s="28"/>
    </row>
    <row r="42" spans="1:24" ht="15" customHeight="1" thickBot="1" thickTop="1">
      <c r="A42" s="108"/>
      <c r="B42" s="108"/>
      <c r="C42" s="108"/>
      <c r="D42" s="128"/>
      <c r="E42" s="149" t="s">
        <v>37</v>
      </c>
      <c r="F42" s="128"/>
      <c r="G42" s="129"/>
      <c r="H42" s="128"/>
      <c r="I42" s="130"/>
      <c r="J42" s="128"/>
      <c r="K42" s="151"/>
      <c r="L42" s="152"/>
      <c r="M42" s="153"/>
      <c r="N42" s="153">
        <f>M42+L42</f>
        <v>0</v>
      </c>
      <c r="O42" s="153"/>
      <c r="P42" s="155">
        <f t="shared" si="3"/>
        <v>0</v>
      </c>
      <c r="Q42" s="153"/>
      <c r="R42" s="153"/>
      <c r="S42" s="153"/>
      <c r="T42" s="156">
        <v>500000</v>
      </c>
      <c r="U42" s="131"/>
      <c r="V42" s="126"/>
      <c r="W42" s="28"/>
      <c r="X42" s="28"/>
    </row>
    <row r="43" spans="1:24" ht="15" customHeight="1" thickBot="1" thickTop="1">
      <c r="A43" s="108"/>
      <c r="B43" s="108"/>
      <c r="C43" s="108"/>
      <c r="D43" s="128"/>
      <c r="E43" s="149" t="s">
        <v>38</v>
      </c>
      <c r="F43" s="128"/>
      <c r="G43" s="129"/>
      <c r="H43" s="128"/>
      <c r="I43" s="130"/>
      <c r="J43" s="128"/>
      <c r="K43" s="151"/>
      <c r="L43" s="160"/>
      <c r="M43" s="153">
        <v>1085461</v>
      </c>
      <c r="N43" s="153">
        <f>M43+L43</f>
        <v>1085461</v>
      </c>
      <c r="O43" s="153">
        <v>1482405</v>
      </c>
      <c r="P43" s="155">
        <f t="shared" si="3"/>
        <v>0</v>
      </c>
      <c r="Q43" s="153"/>
      <c r="R43" s="153"/>
      <c r="S43" s="153"/>
      <c r="T43" s="156">
        <v>46750</v>
      </c>
      <c r="U43" s="131"/>
      <c r="V43" s="126"/>
      <c r="W43" s="28"/>
      <c r="X43" s="28"/>
    </row>
    <row r="44" spans="1:24" ht="15" customHeight="1" thickBot="1" thickTop="1">
      <c r="A44" s="108"/>
      <c r="B44" s="108"/>
      <c r="C44" s="108"/>
      <c r="D44" s="128"/>
      <c r="E44" s="149" t="s">
        <v>39</v>
      </c>
      <c r="F44" s="128"/>
      <c r="G44" s="129"/>
      <c r="H44" s="128"/>
      <c r="I44" s="130"/>
      <c r="J44" s="128"/>
      <c r="K44" s="151"/>
      <c r="L44" s="160"/>
      <c r="M44" s="154"/>
      <c r="N44" s="154"/>
      <c r="O44" s="153"/>
      <c r="P44" s="155">
        <f t="shared" si="3"/>
        <v>0</v>
      </c>
      <c r="Q44" s="153"/>
      <c r="R44" s="153"/>
      <c r="S44" s="153"/>
      <c r="T44" s="156">
        <v>28791</v>
      </c>
      <c r="U44" s="131"/>
      <c r="V44" s="126"/>
      <c r="W44" s="28"/>
      <c r="X44" s="28"/>
    </row>
    <row r="45" spans="1:24" ht="14.25" customHeight="1" hidden="1" thickBot="1" thickTop="1">
      <c r="A45" s="108"/>
      <c r="B45" s="108"/>
      <c r="C45" s="108"/>
      <c r="D45" s="128"/>
      <c r="E45" s="149" t="s">
        <v>40</v>
      </c>
      <c r="F45" s="128"/>
      <c r="G45" s="129"/>
      <c r="H45" s="128"/>
      <c r="I45" s="130"/>
      <c r="J45" s="128"/>
      <c r="K45" s="151">
        <v>0</v>
      </c>
      <c r="L45" s="160"/>
      <c r="M45" s="154"/>
      <c r="N45" s="154"/>
      <c r="O45" s="154"/>
      <c r="P45" s="155">
        <f t="shared" si="3"/>
        <v>0</v>
      </c>
      <c r="Q45" s="153"/>
      <c r="R45" s="153"/>
      <c r="S45" s="153"/>
      <c r="T45" s="156"/>
      <c r="U45" s="131"/>
      <c r="V45" s="126"/>
      <c r="W45" s="28"/>
      <c r="X45" s="28"/>
    </row>
    <row r="46" spans="1:24" ht="14.25" customHeight="1" hidden="1" thickBot="1" thickTop="1">
      <c r="A46" s="108"/>
      <c r="B46" s="108"/>
      <c r="C46" s="108"/>
      <c r="D46" s="128"/>
      <c r="E46" s="149" t="s">
        <v>41</v>
      </c>
      <c r="F46" s="128"/>
      <c r="G46" s="129"/>
      <c r="H46" s="128"/>
      <c r="I46" s="130"/>
      <c r="J46" s="128"/>
      <c r="K46" s="151"/>
      <c r="L46" s="160"/>
      <c r="M46" s="154"/>
      <c r="N46" s="154"/>
      <c r="O46" s="153"/>
      <c r="P46" s="155">
        <f t="shared" si="3"/>
        <v>0</v>
      </c>
      <c r="Q46" s="153"/>
      <c r="R46" s="153"/>
      <c r="S46" s="153"/>
      <c r="T46" s="156"/>
      <c r="U46" s="131"/>
      <c r="V46" s="126"/>
      <c r="W46" s="28"/>
      <c r="X46" s="28"/>
    </row>
    <row r="47" spans="1:24" ht="14.25" customHeight="1" hidden="1" thickBot="1" thickTop="1">
      <c r="A47" s="108"/>
      <c r="B47" s="108"/>
      <c r="C47" s="108"/>
      <c r="D47" s="128"/>
      <c r="E47" s="149" t="s">
        <v>51</v>
      </c>
      <c r="F47" s="128"/>
      <c r="G47" s="129"/>
      <c r="H47" s="128"/>
      <c r="I47" s="130"/>
      <c r="J47" s="128"/>
      <c r="K47" s="151"/>
      <c r="L47" s="160"/>
      <c r="M47" s="154"/>
      <c r="N47" s="154"/>
      <c r="O47" s="154"/>
      <c r="P47" s="155">
        <f t="shared" si="3"/>
        <v>0</v>
      </c>
      <c r="Q47" s="153"/>
      <c r="R47" s="153"/>
      <c r="S47" s="153"/>
      <c r="T47" s="156"/>
      <c r="U47" s="131"/>
      <c r="V47" s="126"/>
      <c r="W47" s="28"/>
      <c r="X47" s="28"/>
    </row>
    <row r="48" spans="1:24" ht="14.25" customHeight="1" thickBot="1" thickTop="1">
      <c r="A48" s="108"/>
      <c r="B48" s="108"/>
      <c r="C48" s="108"/>
      <c r="D48" s="128"/>
      <c r="E48" s="149" t="s">
        <v>40</v>
      </c>
      <c r="F48" s="128"/>
      <c r="G48" s="129"/>
      <c r="H48" s="128"/>
      <c r="I48" s="130"/>
      <c r="J48" s="128"/>
      <c r="K48" s="151"/>
      <c r="L48" s="160"/>
      <c r="M48" s="154"/>
      <c r="N48" s="154"/>
      <c r="O48" s="154"/>
      <c r="P48" s="155">
        <f t="shared" si="3"/>
        <v>0</v>
      </c>
      <c r="Q48" s="153"/>
      <c r="R48" s="153"/>
      <c r="S48" s="153"/>
      <c r="T48" s="156">
        <v>112392</v>
      </c>
      <c r="U48" s="131"/>
      <c r="V48" s="126"/>
      <c r="W48" s="28"/>
      <c r="X48" s="28"/>
    </row>
    <row r="49" spans="1:24" ht="15" customHeight="1" thickBot="1" thickTop="1">
      <c r="A49" s="108"/>
      <c r="B49" s="108"/>
      <c r="C49" s="108"/>
      <c r="D49" s="128"/>
      <c r="E49" s="149" t="s">
        <v>41</v>
      </c>
      <c r="F49" s="128"/>
      <c r="G49" s="129"/>
      <c r="H49" s="128"/>
      <c r="I49" s="130"/>
      <c r="J49" s="128"/>
      <c r="K49" s="151"/>
      <c r="L49" s="152"/>
      <c r="M49" s="153"/>
      <c r="N49" s="154"/>
      <c r="O49" s="153">
        <v>67000</v>
      </c>
      <c r="P49" s="155">
        <f t="shared" si="3"/>
        <v>0</v>
      </c>
      <c r="Q49" s="153"/>
      <c r="R49" s="153"/>
      <c r="S49" s="153"/>
      <c r="T49" s="156">
        <v>85000</v>
      </c>
      <c r="U49" s="131"/>
      <c r="V49" s="126"/>
      <c r="W49" s="28"/>
      <c r="X49" s="28"/>
    </row>
    <row r="50" spans="1:24" ht="15" customHeight="1" thickBot="1" thickTop="1">
      <c r="A50" s="108"/>
      <c r="B50" s="108"/>
      <c r="C50" s="108"/>
      <c r="D50" s="128"/>
      <c r="E50" s="149" t="s">
        <v>51</v>
      </c>
      <c r="F50" s="128"/>
      <c r="G50" s="129"/>
      <c r="H50" s="128"/>
      <c r="I50" s="130"/>
      <c r="J50" s="128"/>
      <c r="K50" s="151"/>
      <c r="L50" s="152"/>
      <c r="M50" s="153"/>
      <c r="N50" s="154"/>
      <c r="O50" s="153">
        <v>38131</v>
      </c>
      <c r="P50" s="155">
        <f t="shared" si="3"/>
        <v>0</v>
      </c>
      <c r="Q50" s="153"/>
      <c r="R50" s="153"/>
      <c r="S50" s="153"/>
      <c r="T50" s="161">
        <v>100000</v>
      </c>
      <c r="U50" s="131"/>
      <c r="V50" s="126"/>
      <c r="W50" s="28"/>
      <c r="X50" s="28"/>
    </row>
    <row r="51" spans="1:24" ht="17.25" thickBot="1" thickTop="1">
      <c r="A51" s="108"/>
      <c r="B51" s="108"/>
      <c r="C51" s="108"/>
      <c r="D51" s="128"/>
      <c r="E51" s="110" t="s">
        <v>9</v>
      </c>
      <c r="F51" s="111"/>
      <c r="G51" s="112"/>
      <c r="H51" s="111"/>
      <c r="I51" s="125"/>
      <c r="J51" s="111"/>
      <c r="K51" s="162">
        <f>+K38-SUM(K40:K41)</f>
        <v>0</v>
      </c>
      <c r="L51" s="162"/>
      <c r="M51" s="162"/>
      <c r="N51" s="162"/>
      <c r="O51" s="162"/>
      <c r="P51" s="163">
        <f>N51+O51</f>
        <v>0</v>
      </c>
      <c r="Q51" s="162">
        <f>+Q38-SUM(Q40:Q50)</f>
        <v>0</v>
      </c>
      <c r="R51" s="162">
        <f>+R38-SUM(R40:R50)</f>
        <v>0</v>
      </c>
      <c r="S51" s="162">
        <f>+S38-SUM(S40:S50)</f>
        <v>0</v>
      </c>
      <c r="T51" s="162">
        <f>+T38-SUM(T40:T50)</f>
        <v>0</v>
      </c>
      <c r="U51" s="125" t="e">
        <f>+U38-SUM(U40:U41)</f>
        <v>#REF!</v>
      </c>
      <c r="V51" s="126"/>
      <c r="W51" s="28"/>
      <c r="X51" s="28"/>
    </row>
    <row r="52" spans="1:24" ht="21.75" customHeight="1" hidden="1" thickTop="1">
      <c r="A52" s="108"/>
      <c r="B52" s="108"/>
      <c r="C52" s="108"/>
      <c r="D52" s="128" t="s">
        <v>23</v>
      </c>
      <c r="E52" s="127"/>
      <c r="F52" s="128"/>
      <c r="G52" s="129"/>
      <c r="H52" s="128"/>
      <c r="I52" s="130"/>
      <c r="J52" s="128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28"/>
      <c r="X52" s="28"/>
    </row>
    <row r="53" spans="1:24" s="54" customFormat="1" ht="15" customHeight="1" hidden="1">
      <c r="A53" s="164"/>
      <c r="B53" s="164"/>
      <c r="C53" s="164"/>
      <c r="D53" s="128" t="s">
        <v>24</v>
      </c>
      <c r="E53" s="165"/>
      <c r="F53" s="166"/>
      <c r="G53" s="167"/>
      <c r="H53" s="166"/>
      <c r="I53" s="168"/>
      <c r="J53" s="166"/>
      <c r="K53" s="168"/>
      <c r="L53" s="168"/>
      <c r="M53" s="168"/>
      <c r="N53" s="168"/>
      <c r="O53" s="168"/>
      <c r="P53" s="168"/>
      <c r="Q53" s="168"/>
      <c r="R53" s="168"/>
      <c r="S53" s="168"/>
      <c r="T53" s="130"/>
      <c r="U53" s="168"/>
      <c r="V53" s="168"/>
      <c r="W53" s="53"/>
      <c r="X53" s="53"/>
    </row>
    <row r="54" spans="1:24" s="54" customFormat="1" ht="8.25" customHeight="1" thickBot="1" thickTop="1">
      <c r="A54" s="164"/>
      <c r="B54" s="164"/>
      <c r="C54" s="164"/>
      <c r="D54" s="128"/>
      <c r="E54" s="165"/>
      <c r="F54" s="166"/>
      <c r="G54" s="167"/>
      <c r="H54" s="166"/>
      <c r="I54" s="168"/>
      <c r="J54" s="166"/>
      <c r="K54" s="168"/>
      <c r="L54" s="168"/>
      <c r="M54" s="168"/>
      <c r="N54" s="168"/>
      <c r="O54" s="168"/>
      <c r="P54" s="168"/>
      <c r="Q54" s="168"/>
      <c r="R54" s="168"/>
      <c r="S54" s="168"/>
      <c r="T54" s="130"/>
      <c r="U54" s="168"/>
      <c r="V54" s="168"/>
      <c r="W54" s="53"/>
      <c r="X54" s="53"/>
    </row>
    <row r="55" spans="1:22" ht="17.25" thickBot="1" thickTop="1">
      <c r="A55" s="108"/>
      <c r="B55" s="108"/>
      <c r="C55" s="108"/>
      <c r="D55" s="128"/>
      <c r="E55" s="127"/>
      <c r="F55" s="128"/>
      <c r="G55" s="129"/>
      <c r="H55" s="128"/>
      <c r="I55" s="130"/>
      <c r="J55" s="128"/>
      <c r="K55" s="169" t="s">
        <v>22</v>
      </c>
      <c r="L55" s="170" t="s">
        <v>27</v>
      </c>
      <c r="M55" s="171">
        <v>2011</v>
      </c>
      <c r="N55" s="171" t="s">
        <v>31</v>
      </c>
      <c r="O55" s="172">
        <v>2012</v>
      </c>
      <c r="P55" s="170" t="s">
        <v>55</v>
      </c>
      <c r="Q55" s="171">
        <f>+O55+1</f>
        <v>2013</v>
      </c>
      <c r="R55" s="172">
        <v>2014</v>
      </c>
      <c r="S55" s="172">
        <v>2015</v>
      </c>
      <c r="T55" s="173">
        <f>+S55+1</f>
        <v>2016</v>
      </c>
      <c r="U55" s="108"/>
      <c r="V55" s="108"/>
    </row>
    <row r="56" spans="1:24" s="20" customFormat="1" ht="5.25" customHeight="1" thickTop="1">
      <c r="A56" s="174"/>
      <c r="B56" s="174"/>
      <c r="C56" s="174"/>
      <c r="D56" s="175"/>
      <c r="E56" s="176"/>
      <c r="F56" s="177"/>
      <c r="G56" s="178"/>
      <c r="H56" s="177"/>
      <c r="I56" s="177"/>
      <c r="J56" s="178"/>
      <c r="K56" s="179"/>
      <c r="L56" s="180"/>
      <c r="M56" s="56"/>
      <c r="N56" s="56"/>
      <c r="O56" s="56"/>
      <c r="P56" s="56"/>
      <c r="Q56" s="56"/>
      <c r="R56" s="56"/>
      <c r="S56" s="61"/>
      <c r="T56" s="62"/>
      <c r="U56" s="19"/>
      <c r="V56" s="19"/>
      <c r="W56" s="27"/>
      <c r="X56" s="27"/>
    </row>
    <row r="57" spans="1:24" s="13" customFormat="1" ht="13.5" customHeight="1">
      <c r="A57" s="181"/>
      <c r="B57" s="181"/>
      <c r="C57" s="181"/>
      <c r="D57" s="182"/>
      <c r="E57" s="183" t="s">
        <v>10</v>
      </c>
      <c r="F57" s="182"/>
      <c r="G57" s="184"/>
      <c r="H57" s="182"/>
      <c r="I57" s="182"/>
      <c r="J57" s="184"/>
      <c r="K57" s="185"/>
      <c r="L57" s="185">
        <f aca="true" t="shared" si="4" ref="L57:T57">L35</f>
        <v>0</v>
      </c>
      <c r="M57" s="185">
        <f t="shared" si="4"/>
        <v>0</v>
      </c>
      <c r="N57" s="185">
        <f t="shared" si="4"/>
        <v>0</v>
      </c>
      <c r="O57" s="185">
        <f t="shared" si="4"/>
        <v>0</v>
      </c>
      <c r="P57" s="185">
        <f t="shared" si="4"/>
        <v>239323</v>
      </c>
      <c r="Q57" s="185">
        <f t="shared" si="4"/>
        <v>0</v>
      </c>
      <c r="R57" s="185">
        <f t="shared" si="4"/>
        <v>44563</v>
      </c>
      <c r="S57" s="186">
        <f t="shared" si="4"/>
        <v>194760</v>
      </c>
      <c r="T57" s="187">
        <f t="shared" si="4"/>
        <v>4746425</v>
      </c>
      <c r="U57" s="21"/>
      <c r="V57" s="21"/>
      <c r="W57" s="27"/>
      <c r="X57" s="27"/>
    </row>
    <row r="58" spans="1:24" s="23" customFormat="1" ht="16.5" customHeight="1">
      <c r="A58" s="188"/>
      <c r="B58" s="188"/>
      <c r="C58" s="188"/>
      <c r="D58" s="22"/>
      <c r="E58" s="211" t="s">
        <v>20</v>
      </c>
      <c r="F58" s="212"/>
      <c r="G58" s="212"/>
      <c r="H58" s="212"/>
      <c r="I58" s="212"/>
      <c r="J58" s="213"/>
      <c r="K58" s="189"/>
      <c r="L58" s="190"/>
      <c r="M58" s="190"/>
      <c r="N58" s="190"/>
      <c r="O58" s="190">
        <f aca="true" t="shared" si="5" ref="O58:T58">O57-O59</f>
        <v>0</v>
      </c>
      <c r="P58" s="190">
        <f t="shared" si="5"/>
        <v>239323</v>
      </c>
      <c r="Q58" s="190">
        <f t="shared" si="5"/>
        <v>0</v>
      </c>
      <c r="R58" s="190">
        <f t="shared" si="5"/>
        <v>44563</v>
      </c>
      <c r="S58" s="191">
        <f t="shared" si="5"/>
        <v>194760</v>
      </c>
      <c r="T58" s="192">
        <f t="shared" si="5"/>
        <v>2742622</v>
      </c>
      <c r="U58" s="22"/>
      <c r="V58" s="22"/>
      <c r="W58" s="30"/>
      <c r="X58" s="30"/>
    </row>
    <row r="59" spans="1:25" s="23" customFormat="1" ht="20.25" customHeight="1" thickBot="1">
      <c r="A59" s="188"/>
      <c r="B59" s="188"/>
      <c r="C59" s="188"/>
      <c r="D59" s="22"/>
      <c r="E59" s="208" t="s">
        <v>21</v>
      </c>
      <c r="F59" s="209"/>
      <c r="G59" s="209"/>
      <c r="H59" s="209"/>
      <c r="I59" s="209"/>
      <c r="J59" s="209"/>
      <c r="K59" s="193"/>
      <c r="L59" s="193"/>
      <c r="M59" s="193"/>
      <c r="N59" s="193"/>
      <c r="O59" s="193"/>
      <c r="P59" s="193">
        <f>P40+P41+P42+P43+P44+P45+P46+P47+P48+P49+P50</f>
        <v>0</v>
      </c>
      <c r="Q59" s="193">
        <f>Q40+Q41+Q42+Q43+Q44+Q45+Q46+Q47+Q48+Q49+Q50</f>
        <v>0</v>
      </c>
      <c r="R59" s="193">
        <f>R40+R41+R42+R43+R44+R45+R46+R47+R48+R49+R50</f>
        <v>0</v>
      </c>
      <c r="S59" s="193">
        <f>S40+S41+S42+S43+S44+S45+S46+S47+S48+S49+S50</f>
        <v>0</v>
      </c>
      <c r="T59" s="194">
        <f>T40+T41+T42+T43+T44+T45+T46+T47+T48+T49+T50</f>
        <v>2003803</v>
      </c>
      <c r="U59" s="24"/>
      <c r="V59" s="24"/>
      <c r="W59" s="27"/>
      <c r="X59" s="30"/>
      <c r="Y59" s="46"/>
    </row>
    <row r="60" spans="4:20" ht="13.5" thickTop="1">
      <c r="D60" s="16"/>
      <c r="E60" s="15"/>
      <c r="F60" s="16"/>
      <c r="G60" s="17"/>
      <c r="H60" s="16"/>
      <c r="I60" s="18"/>
      <c r="J60" s="16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4:20" ht="12.75">
      <c r="D61" s="16"/>
      <c r="E61" s="15"/>
      <c r="F61" s="16"/>
      <c r="G61" s="17"/>
      <c r="H61" s="16"/>
      <c r="I61" s="18"/>
      <c r="J61" s="42"/>
      <c r="L61" s="47"/>
      <c r="M61" s="47"/>
      <c r="N61" s="47"/>
      <c r="O61" s="47"/>
      <c r="P61" s="47"/>
      <c r="Q61" s="51"/>
      <c r="R61" s="51"/>
      <c r="S61" s="51"/>
      <c r="T61" s="18"/>
    </row>
    <row r="62" spans="4:20" ht="12.75">
      <c r="D62" s="16"/>
      <c r="E62" s="15"/>
      <c r="F62" s="16"/>
      <c r="G62" s="55"/>
      <c r="H62" s="16"/>
      <c r="I62" s="18"/>
      <c r="J62" s="47"/>
      <c r="L62" s="52"/>
      <c r="M62" s="52"/>
      <c r="N62" s="52"/>
      <c r="O62" s="52"/>
      <c r="P62" s="52"/>
      <c r="Q62" s="52"/>
      <c r="R62" s="52"/>
      <c r="S62" s="37"/>
      <c r="T62" s="18"/>
    </row>
    <row r="63" spans="4:20" ht="12.75">
      <c r="D63" s="16"/>
      <c r="E63" s="15"/>
      <c r="F63" s="16"/>
      <c r="G63" s="55"/>
      <c r="H63" s="16"/>
      <c r="I63" s="18"/>
      <c r="J63" s="49"/>
      <c r="L63" s="52"/>
      <c r="M63" s="52"/>
      <c r="N63" s="52"/>
      <c r="O63" s="52"/>
      <c r="P63" s="52"/>
      <c r="Q63" s="52"/>
      <c r="R63" s="52"/>
      <c r="S63" s="37"/>
      <c r="T63" s="18"/>
    </row>
    <row r="64" spans="4:20" ht="12.75">
      <c r="D64" s="16"/>
      <c r="E64" s="15"/>
      <c r="F64" s="16"/>
      <c r="G64" s="17"/>
      <c r="H64" s="16"/>
      <c r="I64" s="18"/>
      <c r="J64" s="50"/>
      <c r="L64" s="52"/>
      <c r="M64" s="52"/>
      <c r="N64" s="52"/>
      <c r="O64" s="52"/>
      <c r="P64" s="52"/>
      <c r="Q64" s="52"/>
      <c r="R64" s="52"/>
      <c r="S64" s="37"/>
      <c r="T64" s="18"/>
    </row>
    <row r="65" spans="4:20" ht="12.75">
      <c r="D65" s="16"/>
      <c r="E65" s="15"/>
      <c r="F65" s="16"/>
      <c r="G65" s="17"/>
      <c r="H65" s="16"/>
      <c r="I65" s="18"/>
      <c r="J65" s="50"/>
      <c r="L65" s="52"/>
      <c r="M65" s="52"/>
      <c r="N65" s="52"/>
      <c r="O65" s="52"/>
      <c r="P65" s="52"/>
      <c r="Q65" s="52"/>
      <c r="R65" s="52"/>
      <c r="S65" s="37"/>
      <c r="T65" s="18"/>
    </row>
    <row r="66" spans="10:18" ht="12.75">
      <c r="J66" s="50"/>
      <c r="L66" s="48"/>
      <c r="M66" s="48"/>
      <c r="N66" s="48"/>
      <c r="O66" s="48"/>
      <c r="P66" s="48"/>
      <c r="Q66" s="48"/>
      <c r="R66" s="48"/>
    </row>
    <row r="67" spans="10:18" ht="12.75">
      <c r="J67" s="50"/>
      <c r="L67" s="48"/>
      <c r="M67" s="48"/>
      <c r="N67" s="48"/>
      <c r="O67" s="48"/>
      <c r="P67" s="48"/>
      <c r="Q67" s="48"/>
      <c r="R67" s="48"/>
    </row>
    <row r="68" spans="10:18" ht="12.75">
      <c r="J68" s="50"/>
      <c r="L68" s="48"/>
      <c r="M68" s="48"/>
      <c r="N68" s="48"/>
      <c r="O68" s="48"/>
      <c r="P68" s="48"/>
      <c r="Q68" s="48"/>
      <c r="R68" s="48"/>
    </row>
    <row r="69" spans="10:18" ht="12.75">
      <c r="J69" s="47"/>
      <c r="L69" s="48"/>
      <c r="M69" s="48"/>
      <c r="N69" s="48"/>
      <c r="O69" s="48"/>
      <c r="P69" s="48"/>
      <c r="Q69" s="48"/>
      <c r="R69" s="48"/>
    </row>
    <row r="70" spans="10:18" ht="12.75">
      <c r="J70" s="49"/>
      <c r="L70" s="48"/>
      <c r="M70" s="48"/>
      <c r="N70" s="48"/>
      <c r="O70" s="48"/>
      <c r="P70" s="48"/>
      <c r="Q70" s="48"/>
      <c r="R70" s="48"/>
    </row>
    <row r="71" spans="10:18" ht="12.75">
      <c r="J71" s="50"/>
      <c r="L71" s="48"/>
      <c r="M71" s="48"/>
      <c r="N71" s="48"/>
      <c r="O71" s="48"/>
      <c r="P71" s="48"/>
      <c r="Q71" s="48"/>
      <c r="R71" s="48"/>
    </row>
    <row r="72" spans="10:18" ht="12.75">
      <c r="J72" s="50"/>
      <c r="L72" s="48"/>
      <c r="M72" s="48"/>
      <c r="N72" s="48"/>
      <c r="O72" s="48"/>
      <c r="P72" s="48"/>
      <c r="Q72" s="48"/>
      <c r="R72" s="48"/>
    </row>
    <row r="73" spans="10:18" ht="12.75">
      <c r="J73" s="50"/>
      <c r="L73" s="48"/>
      <c r="M73" s="48"/>
      <c r="N73" s="48"/>
      <c r="O73" s="48"/>
      <c r="P73" s="48"/>
      <c r="Q73" s="48"/>
      <c r="R73" s="48"/>
    </row>
    <row r="74" spans="10:18" ht="12.75">
      <c r="J74" s="47"/>
      <c r="L74" s="48"/>
      <c r="M74" s="48"/>
      <c r="N74" s="48"/>
      <c r="O74" s="48"/>
      <c r="P74" s="48"/>
      <c r="Q74" s="48"/>
      <c r="R74" s="48"/>
    </row>
    <row r="75" spans="10:18" ht="12.75">
      <c r="J75" s="49"/>
      <c r="L75" s="48"/>
      <c r="M75" s="48"/>
      <c r="N75" s="48"/>
      <c r="O75" s="48"/>
      <c r="P75" s="48"/>
      <c r="Q75" s="48"/>
      <c r="R75" s="48"/>
    </row>
    <row r="76" spans="10:18" ht="12.75">
      <c r="J76" s="50"/>
      <c r="L76" s="48"/>
      <c r="M76" s="48"/>
      <c r="N76" s="48"/>
      <c r="O76" s="48"/>
      <c r="P76" s="48"/>
      <c r="Q76" s="48"/>
      <c r="R76" s="48"/>
    </row>
    <row r="77" spans="10:18" ht="12.75">
      <c r="J77" s="50"/>
      <c r="L77" s="48"/>
      <c r="M77" s="48"/>
      <c r="N77" s="48"/>
      <c r="O77" s="48"/>
      <c r="P77" s="48"/>
      <c r="Q77" s="48"/>
      <c r="R77" s="48"/>
    </row>
    <row r="78" spans="10:18" ht="12.75">
      <c r="J78" s="50"/>
      <c r="L78" s="48"/>
      <c r="M78" s="48"/>
      <c r="N78" s="48"/>
      <c r="O78" s="48"/>
      <c r="P78" s="48"/>
      <c r="Q78" s="48"/>
      <c r="R78" s="48"/>
    </row>
    <row r="80" spans="12:19" ht="12.75">
      <c r="L80" s="2"/>
      <c r="M80" s="2"/>
      <c r="N80" s="2"/>
      <c r="O80" s="2"/>
      <c r="P80" s="2"/>
      <c r="Q80" s="2"/>
      <c r="R80" s="2"/>
      <c r="S80" s="2"/>
    </row>
  </sheetData>
  <sheetProtection/>
  <mergeCells count="91">
    <mergeCell ref="T1:V2"/>
    <mergeCell ref="C27:C28"/>
    <mergeCell ref="K11:T11"/>
    <mergeCell ref="V33:V34"/>
    <mergeCell ref="B13:B14"/>
    <mergeCell ref="B33:B34"/>
    <mergeCell ref="C33:C34"/>
    <mergeCell ref="D33:D34"/>
    <mergeCell ref="E33:E34"/>
    <mergeCell ref="F33:F34"/>
    <mergeCell ref="B17:B18"/>
    <mergeCell ref="C17:C18"/>
    <mergeCell ref="D17:D18"/>
    <mergeCell ref="E17:E18"/>
    <mergeCell ref="B25:B26"/>
    <mergeCell ref="C25:C26"/>
    <mergeCell ref="D25:D26"/>
    <mergeCell ref="C19:C20"/>
    <mergeCell ref="B15:B16"/>
    <mergeCell ref="C15:C16"/>
    <mergeCell ref="D15:D16"/>
    <mergeCell ref="V19:V20"/>
    <mergeCell ref="V15:V16"/>
    <mergeCell ref="V17:V18"/>
    <mergeCell ref="F15:F16"/>
    <mergeCell ref="B19:B20"/>
    <mergeCell ref="E19:E20"/>
    <mergeCell ref="D19:D20"/>
    <mergeCell ref="D13:D14"/>
    <mergeCell ref="C13:C14"/>
    <mergeCell ref="D11:D12"/>
    <mergeCell ref="E11:E12"/>
    <mergeCell ref="C11:C12"/>
    <mergeCell ref="V13:V14"/>
    <mergeCell ref="E13:E14"/>
    <mergeCell ref="F8:J8"/>
    <mergeCell ref="V21:V22"/>
    <mergeCell ref="V23:V24"/>
    <mergeCell ref="A10:V10"/>
    <mergeCell ref="A11:A12"/>
    <mergeCell ref="A13:A14"/>
    <mergeCell ref="B11:B12"/>
    <mergeCell ref="V11:V12"/>
    <mergeCell ref="F19:F20"/>
    <mergeCell ref="F13:F14"/>
    <mergeCell ref="F7:J7"/>
    <mergeCell ref="V25:V26"/>
    <mergeCell ref="F25:F26"/>
    <mergeCell ref="B21:B22"/>
    <mergeCell ref="B23:B24"/>
    <mergeCell ref="C23:C24"/>
    <mergeCell ref="C21:C22"/>
    <mergeCell ref="E15:E16"/>
    <mergeCell ref="F17:F18"/>
    <mergeCell ref="E25:E26"/>
    <mergeCell ref="E59:J59"/>
    <mergeCell ref="D23:D24"/>
    <mergeCell ref="D21:D22"/>
    <mergeCell ref="F27:F28"/>
    <mergeCell ref="F21:F22"/>
    <mergeCell ref="F23:F24"/>
    <mergeCell ref="E23:E24"/>
    <mergeCell ref="E21:E22"/>
    <mergeCell ref="D27:D28"/>
    <mergeCell ref="E58:J58"/>
    <mergeCell ref="A33:A34"/>
    <mergeCell ref="A15:A16"/>
    <mergeCell ref="A17:A18"/>
    <mergeCell ref="A19:A20"/>
    <mergeCell ref="A21:A22"/>
    <mergeCell ref="A23:A24"/>
    <mergeCell ref="V27:V28"/>
    <mergeCell ref="C29:C30"/>
    <mergeCell ref="D29:D30"/>
    <mergeCell ref="E29:E30"/>
    <mergeCell ref="F29:F30"/>
    <mergeCell ref="A25:A26"/>
    <mergeCell ref="A27:A28"/>
    <mergeCell ref="V29:V30"/>
    <mergeCell ref="E27:E28"/>
    <mergeCell ref="B27:B28"/>
    <mergeCell ref="A4:V5"/>
    <mergeCell ref="V31:V32"/>
    <mergeCell ref="A29:A30"/>
    <mergeCell ref="B29:B30"/>
    <mergeCell ref="A31:A32"/>
    <mergeCell ref="B31:B32"/>
    <mergeCell ref="C31:C32"/>
    <mergeCell ref="D31:D32"/>
    <mergeCell ref="E31:E32"/>
    <mergeCell ref="F31:F32"/>
  </mergeCells>
  <printOptions/>
  <pageMargins left="0.7086614173228347" right="0.7086614173228347" top="0.984251968503937" bottom="0.708661417322834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Skarbnik Gminy</cp:lastModifiedBy>
  <cp:lastPrinted>2015-12-30T13:20:49Z</cp:lastPrinted>
  <dcterms:created xsi:type="dcterms:W3CDTF">2007-06-14T18:52:20Z</dcterms:created>
  <dcterms:modified xsi:type="dcterms:W3CDTF">2017-03-29T08:51:09Z</dcterms:modified>
  <cp:category/>
  <cp:version/>
  <cp:contentType/>
  <cp:contentStatus/>
</cp:coreProperties>
</file>