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Realiz wydatków za 2016" sheetId="1" r:id="rId1"/>
    <sheet name="DZIAŁY" sheetId="2" r:id="rId2"/>
    <sheet name="Rozdziały" sheetId="3" r:id="rId3"/>
    <sheet name="paragrafy wydatków" sheetId="4" r:id="rId4"/>
  </sheets>
  <definedNames>
    <definedName name="_xlnm.Print_Area" localSheetId="0">'Realiz wydatków za 2016'!$A$1:$I$493</definedName>
  </definedNames>
  <calcPr fullCalcOnLoad="1"/>
</workbook>
</file>

<file path=xl/sharedStrings.xml><?xml version="1.0" encoding="utf-8"?>
<sst xmlns="http://schemas.openxmlformats.org/spreadsheetml/2006/main" count="1257" uniqueCount="508">
  <si>
    <t>Dział</t>
  </si>
  <si>
    <t>Rozdział</t>
  </si>
  <si>
    <t>Paragraf</t>
  </si>
  <si>
    <t>Nazwa</t>
  </si>
  <si>
    <t>% wykonania</t>
  </si>
  <si>
    <t>010</t>
  </si>
  <si>
    <t>020</t>
  </si>
  <si>
    <t>01008</t>
  </si>
  <si>
    <t>01010</t>
  </si>
  <si>
    <t>01030</t>
  </si>
  <si>
    <t>01095</t>
  </si>
  <si>
    <t>02095</t>
  </si>
  <si>
    <t>400</t>
  </si>
  <si>
    <t>40002</t>
  </si>
  <si>
    <t>600</t>
  </si>
  <si>
    <t>60004</t>
  </si>
  <si>
    <t>60013</t>
  </si>
  <si>
    <t>60014</t>
  </si>
  <si>
    <t>60016</t>
  </si>
  <si>
    <t>630</t>
  </si>
  <si>
    <t>63095</t>
  </si>
  <si>
    <t>700</t>
  </si>
  <si>
    <t>70005</t>
  </si>
  <si>
    <t>710</t>
  </si>
  <si>
    <t>71004</t>
  </si>
  <si>
    <t>750</t>
  </si>
  <si>
    <t>75011</t>
  </si>
  <si>
    <t>75022</t>
  </si>
  <si>
    <t>75023</t>
  </si>
  <si>
    <t>75056</t>
  </si>
  <si>
    <t>75075</t>
  </si>
  <si>
    <t>75095</t>
  </si>
  <si>
    <t>751</t>
  </si>
  <si>
    <t>75101</t>
  </si>
  <si>
    <t>75107</t>
  </si>
  <si>
    <t>75109</t>
  </si>
  <si>
    <t>754</t>
  </si>
  <si>
    <t>75404</t>
  </si>
  <si>
    <t>75412</t>
  </si>
  <si>
    <t>75414</t>
  </si>
  <si>
    <t>75478</t>
  </si>
  <si>
    <t>75647</t>
  </si>
  <si>
    <t>757</t>
  </si>
  <si>
    <t>75702</t>
  </si>
  <si>
    <t>758</t>
  </si>
  <si>
    <t>75818</t>
  </si>
  <si>
    <t>801</t>
  </si>
  <si>
    <t>80101</t>
  </si>
  <si>
    <t>80104</t>
  </si>
  <si>
    <t>80110</t>
  </si>
  <si>
    <t>80113</t>
  </si>
  <si>
    <t>80114</t>
  </si>
  <si>
    <t>80146</t>
  </si>
  <si>
    <t>80148</t>
  </si>
  <si>
    <t>80195</t>
  </si>
  <si>
    <t>851</t>
  </si>
  <si>
    <t>85149</t>
  </si>
  <si>
    <t>85153</t>
  </si>
  <si>
    <t>85154</t>
  </si>
  <si>
    <t>85195</t>
  </si>
  <si>
    <t>852</t>
  </si>
  <si>
    <t>85202</t>
  </si>
  <si>
    <t>85212</t>
  </si>
  <si>
    <t>85213</t>
  </si>
  <si>
    <t>85214</t>
  </si>
  <si>
    <t>85215</t>
  </si>
  <si>
    <t>85216</t>
  </si>
  <si>
    <t>85219</t>
  </si>
  <si>
    <t>85278</t>
  </si>
  <si>
    <t>85295</t>
  </si>
  <si>
    <t>85333</t>
  </si>
  <si>
    <t>854</t>
  </si>
  <si>
    <t>85412</t>
  </si>
  <si>
    <t>85415</t>
  </si>
  <si>
    <t>900</t>
  </si>
  <si>
    <t>90001</t>
  </si>
  <si>
    <t>90002</t>
  </si>
  <si>
    <t>90003</t>
  </si>
  <si>
    <t>90004</t>
  </si>
  <si>
    <t>90015</t>
  </si>
  <si>
    <t>90017</t>
  </si>
  <si>
    <t>90019</t>
  </si>
  <si>
    <t>921</t>
  </si>
  <si>
    <t>92116</t>
  </si>
  <si>
    <t>92120</t>
  </si>
  <si>
    <t>92195</t>
  </si>
  <si>
    <t>926</t>
  </si>
  <si>
    <t>92601</t>
  </si>
  <si>
    <t>92605</t>
  </si>
  <si>
    <t>92695</t>
  </si>
  <si>
    <t>ROLNICTWO I ŁOWIECTWO</t>
  </si>
  <si>
    <t>LEŚNICTWO</t>
  </si>
  <si>
    <t>WYTWARZANIE I ZAOPATRYWANIE W ENERGIE .. , GAZ ...</t>
  </si>
  <si>
    <t>TRANSPORT I ŁĄCZNOŚĆ</t>
  </si>
  <si>
    <t>TURYSTYKA</t>
  </si>
  <si>
    <t>GOSPODARKA MIESZKANIOWA</t>
  </si>
  <si>
    <t>DZIAŁALNOŚĆ USŁUGOWA</t>
  </si>
  <si>
    <t>720</t>
  </si>
  <si>
    <t>INFORMATYKA</t>
  </si>
  <si>
    <t>ADMINISTRACJA PUBLICZNA</t>
  </si>
  <si>
    <t>URZĘDY NACZELNYCH ORGANÓW WŁADZY ........</t>
  </si>
  <si>
    <t>752</t>
  </si>
  <si>
    <t>OBRONA NARODOWA</t>
  </si>
  <si>
    <t>BEZPIECZEŃSTWO PUBLICZNE I OCHRONA P.POŻAROWA</t>
  </si>
  <si>
    <t>OBSŁUGA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</si>
  <si>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</si>
  <si>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</si>
  <si>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</si>
  <si>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</si>
  <si>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</si>
  <si>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</si>
  <si>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</si>
  <si>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</si>
  <si>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01006</t>
  </si>
  <si>
    <t>Zarządy melioracji i urządzeń wodnych</t>
  </si>
  <si>
    <t>Melioracje wodne</t>
  </si>
  <si>
    <t>01009</t>
  </si>
  <si>
    <t>Spółki wodne</t>
  </si>
  <si>
    <t>Infrastruktura wodociągowa i sanitacyjna wsi</t>
  </si>
  <si>
    <t>01015</t>
  </si>
  <si>
    <t>Postęp biologiczny w produkcji roślinnej</t>
  </si>
  <si>
    <t>Izby rolnicze</t>
  </si>
  <si>
    <t>Pozostała działalność</t>
  </si>
  <si>
    <t>10006</t>
  </si>
  <si>
    <t>Pozostałe górnicywo i kopalnictwo</t>
  </si>
  <si>
    <t>40001</t>
  </si>
  <si>
    <t>Dostarczanie ciepła</t>
  </si>
  <si>
    <t>Dostarczanie wody</t>
  </si>
  <si>
    <t>40003</t>
  </si>
  <si>
    <t>Dostarczanie energii elektrycznej</t>
  </si>
  <si>
    <t>40004</t>
  </si>
  <si>
    <t>Dostarczanie paliw gazowych</t>
  </si>
  <si>
    <t>Lokalny transport zbiorowy</t>
  </si>
  <si>
    <t>60011</t>
  </si>
  <si>
    <t>Drogi publiczne krajowe</t>
  </si>
  <si>
    <t>Drogi publiczne wojewódzkie</t>
  </si>
  <si>
    <t xml:space="preserve">Drogi publiczne powiatowe </t>
  </si>
  <si>
    <t>Drogi publiczne gminne</t>
  </si>
  <si>
    <t>60095</t>
  </si>
  <si>
    <t>70001</t>
  </si>
  <si>
    <t>Zakłady gospodarki mieszkaniowej</t>
  </si>
  <si>
    <t>Gospodarka gruntami i nieruchomościami</t>
  </si>
  <si>
    <t>70095</t>
  </si>
  <si>
    <t>72095</t>
  </si>
  <si>
    <t>Urzędy wojewódzkie</t>
  </si>
  <si>
    <t>Rady gmin (miast i miast na prawach powiatu)</t>
  </si>
  <si>
    <t>Urzędy gmin (miast i miast na prawach powiatu)</t>
  </si>
  <si>
    <t>Spis powszechny i inne</t>
  </si>
  <si>
    <t>Promocja jednostek samorządu terytorialnego</t>
  </si>
  <si>
    <t>75078</t>
  </si>
  <si>
    <t>Usuwanie skutków klęsk żywiołowych</t>
  </si>
  <si>
    <t>Urzędy naczelnych organów włądzy państwowej , kontroli .......</t>
  </si>
  <si>
    <t>Wybory Prezydenta Rzeczypospolitej Polskiej</t>
  </si>
  <si>
    <t>75108</t>
  </si>
  <si>
    <t>Wybory do Sejmu i Senatu</t>
  </si>
  <si>
    <t>Wybory do rad gmin .........</t>
  </si>
  <si>
    <t>75110</t>
  </si>
  <si>
    <t>Referenda ogólnokrajowe i konstytucyjne</t>
  </si>
  <si>
    <t>75212</t>
  </si>
  <si>
    <t>Pozostałe wydatki obronne</t>
  </si>
  <si>
    <t>75403</t>
  </si>
  <si>
    <t>Jednostki terenowe Policji</t>
  </si>
  <si>
    <t>Komendy wojewodzkie Policji</t>
  </si>
  <si>
    <t>75405</t>
  </si>
  <si>
    <t>Komendy powiatowe Policji</t>
  </si>
  <si>
    <t>75411</t>
  </si>
  <si>
    <t>Komendy powiatowe Państwowej Straży Pożarnej</t>
  </si>
  <si>
    <t>Ochotnicze straże pożarne</t>
  </si>
  <si>
    <t>Obrona cywilna</t>
  </si>
  <si>
    <t>75495</t>
  </si>
  <si>
    <t>75601</t>
  </si>
  <si>
    <t>Wpływy z podatku dochodowego od osób fizycznych</t>
  </si>
  <si>
    <t>75603</t>
  </si>
  <si>
    <t>Wpływy z podatku dochodowego od pozostałych osób prawnych...</t>
  </si>
  <si>
    <t>75615</t>
  </si>
  <si>
    <t>Wpływy z pod. rolnego,..leśnego,..... od osób prawnych i innych..</t>
  </si>
  <si>
    <t>75616</t>
  </si>
  <si>
    <t>Wpływy z pod. rolnego,..leśnego,..od spadków i ... od osób fiz...</t>
  </si>
  <si>
    <t>75617</t>
  </si>
  <si>
    <t>Wpływy z innych podatków od innych jednostek</t>
  </si>
  <si>
    <t>75618</t>
  </si>
  <si>
    <t>Wpływy z innych opłat stanowiących dochody jst na podst. ustaw</t>
  </si>
  <si>
    <t>75619</t>
  </si>
  <si>
    <t>Wpływy z różnych rozliczeń</t>
  </si>
  <si>
    <t>75621</t>
  </si>
  <si>
    <t>Udziały gmin w podatkach stanowiących dochód budżetu państwa</t>
  </si>
  <si>
    <t>75624</t>
  </si>
  <si>
    <t>Dywidendy</t>
  </si>
  <si>
    <t>Pobór podatków , opłat i niepodatkowych należności budżetowych</t>
  </si>
  <si>
    <t>Obsługa papierów wartościowych , kredytów i pożyczek</t>
  </si>
  <si>
    <t>75801</t>
  </si>
  <si>
    <t>Część oświatowa subwencji ogólnej dla  j.s.t.</t>
  </si>
  <si>
    <t>75802</t>
  </si>
  <si>
    <t>Uzupełnienie subwencji ogólnej dla j.s.t.</t>
  </si>
  <si>
    <t>75805</t>
  </si>
  <si>
    <t>Część rekompensująca subwencji ogólnej dla gmin</t>
  </si>
  <si>
    <t>75807</t>
  </si>
  <si>
    <t>Część wyrównawcza subwencji ogólnej dla gmin</t>
  </si>
  <si>
    <t>75809</t>
  </si>
  <si>
    <t>Rozliczenia między jednostkami samorządu terytorialnego</t>
  </si>
  <si>
    <t>75814</t>
  </si>
  <si>
    <t>Różne rozliczenia finansowe</t>
  </si>
  <si>
    <t>75815</t>
  </si>
  <si>
    <t>Wpływy do wyjaśnienia</t>
  </si>
  <si>
    <t>75816</t>
  </si>
  <si>
    <t>Wpływy do rozliczenia</t>
  </si>
  <si>
    <t>Rezerwy ogólne i celowe</t>
  </si>
  <si>
    <t>75831</t>
  </si>
  <si>
    <t>Część równoważąća subwencji ogólnej dla gmin</t>
  </si>
  <si>
    <t>Szkoły podstawowe</t>
  </si>
  <si>
    <t>Przedszkola</t>
  </si>
  <si>
    <t>Gimnazja</t>
  </si>
  <si>
    <t>Dowożenie uczniów do szkół</t>
  </si>
  <si>
    <t>Zespoły obslugi ekonomiczno-administracyjnej szkół</t>
  </si>
  <si>
    <t>80144</t>
  </si>
  <si>
    <t>Inne formy kształcenia osobno niewymienione</t>
  </si>
  <si>
    <t>Dokształcanie i doskonalenie nauczycieli</t>
  </si>
  <si>
    <t>Stołówki szkolne i przedszkolne</t>
  </si>
  <si>
    <t>85121</t>
  </si>
  <si>
    <t>Lecznictwo ambulatoryjne</t>
  </si>
  <si>
    <t>Programy polityki zdrowotnej</t>
  </si>
  <si>
    <t>Przeciwdziałanie alkoholizmowi</t>
  </si>
  <si>
    <t>85158</t>
  </si>
  <si>
    <t>Izby wytrzeźwień</t>
  </si>
  <si>
    <t>Domy pomocy społecznej</t>
  </si>
  <si>
    <t>Świadczenia rodzinne, zaliczka aliment. oraz składki na ubezp. ...</t>
  </si>
  <si>
    <t>Składki na ubezp. zdrowotne opłacane za osoby pobierające ...</t>
  </si>
  <si>
    <t>Zasiłki i pomoc w naturze oraz składki na ubezp. społeczne</t>
  </si>
  <si>
    <t>Dodatki mieszkaniowe</t>
  </si>
  <si>
    <t>Zasiłki stałe</t>
  </si>
  <si>
    <t>Ośrodki pomocy społecznej</t>
  </si>
  <si>
    <t>85228</t>
  </si>
  <si>
    <t>Usługi opiekuńcze i specjalistyczne usługi opiekuńcze</t>
  </si>
  <si>
    <t>85329</t>
  </si>
  <si>
    <t>Specjalistyczne ośrodki szkoleniowo-rehabilitacyjne</t>
  </si>
  <si>
    <t>Kolonie i obozy oraz inne formy wypoczynki dzieci i młodzieży ...</t>
  </si>
  <si>
    <t>Pomoc materialna dla uczniów</t>
  </si>
  <si>
    <t>85495</t>
  </si>
  <si>
    <t>Gospodarka ściekowa i ochrona wód</t>
  </si>
  <si>
    <t>Gospodarka odpadami</t>
  </si>
  <si>
    <t>Oczyszczanie miast i wsi</t>
  </si>
  <si>
    <t>Utrzymanie zieleni w miastach i gminach</t>
  </si>
  <si>
    <t>90011</t>
  </si>
  <si>
    <t>Fundusz Ochrony Środowiska i Gospodarki Wodnej</t>
  </si>
  <si>
    <t>90013</t>
  </si>
  <si>
    <t>Schroniska dla zwierząt</t>
  </si>
  <si>
    <t>Oświetlenie ulic , placów i dróg</t>
  </si>
  <si>
    <t>Zakłady gospodarki komunalnej</t>
  </si>
  <si>
    <t>Wpływy i wydatki związane z gromadz śr. z opłat i kar za korzystanie ze środowiska</t>
  </si>
  <si>
    <t>90020</t>
  </si>
  <si>
    <t>Wpływy i wydatki związane z gromadz śr. z opłat produktowych</t>
  </si>
  <si>
    <t>92109</t>
  </si>
  <si>
    <t>Domu i ośrodki kultury , świetlice i kluby</t>
  </si>
  <si>
    <t>Biblioteki</t>
  </si>
  <si>
    <t>Ochrona zabytków i opieka nad zabytkami</t>
  </si>
  <si>
    <t>Obiekty sportowe</t>
  </si>
  <si>
    <t>Zadania z zakresu kultury fizycznej i sportu</t>
  </si>
  <si>
    <t>2310</t>
  </si>
  <si>
    <t xml:space="preserve">Dotacje celowe przekazane gminie ..... na podst. porozumień jst </t>
  </si>
  <si>
    <t>2320</t>
  </si>
  <si>
    <t>Dotacje celowe przekazane dla powiatu  na podst. porozum</t>
  </si>
  <si>
    <t>2330</t>
  </si>
  <si>
    <t>Dotacje celowe przekazane do samorz. wojew. na podst. porozum</t>
  </si>
  <si>
    <t>2430</t>
  </si>
  <si>
    <t>Dotacje z budżetu dla funduszu celowego</t>
  </si>
  <si>
    <t>2480</t>
  </si>
  <si>
    <t>Dotacja podmiotowa z budżetu dla samorządowej istytucji kultury</t>
  </si>
  <si>
    <t>2510</t>
  </si>
  <si>
    <t>Dotacja podmiotowa z budżetu dla zakładu budżetowego</t>
  </si>
  <si>
    <t>2560</t>
  </si>
  <si>
    <t>Dotacja podmiotowa .. dla samodzielnego publ zakł opieki zdrow</t>
  </si>
  <si>
    <t>2630</t>
  </si>
  <si>
    <t>Dotacja przedmiotowa z budżetu dla jedn. niezaliczanych do sektora fin. publ.</t>
  </si>
  <si>
    <t>2650</t>
  </si>
  <si>
    <t>Dotacja przedmiotowa z budżetu dla zakładu budżetowego</t>
  </si>
  <si>
    <t>2710</t>
  </si>
  <si>
    <t>Wydatki na pomoc finansową udzielaną między j.s.t.  ......</t>
  </si>
  <si>
    <t>2830</t>
  </si>
  <si>
    <t>Dot. celowa .... na finansow. .. zadań  zlec. pozostałym jedn. nie zaliczanym ...</t>
  </si>
  <si>
    <t>2850</t>
  </si>
  <si>
    <t>Wpłaty gmin na rzecz izb rolniczych w wys. 2% ... wpływów z pod. rolnego</t>
  </si>
  <si>
    <t>2900</t>
  </si>
  <si>
    <t>Wpłaty .... na rzecz innych jst oraz  ... na dofinansow. zadań bieżących</t>
  </si>
  <si>
    <t>2910</t>
  </si>
  <si>
    <t>Zwrot dotacji wykorzystanych niezgodnie z przeznaczeniem lub .....</t>
  </si>
  <si>
    <t>2950</t>
  </si>
  <si>
    <t>Wpłaty jednostek na rzecz środków specjalnych</t>
  </si>
  <si>
    <t>3000</t>
  </si>
  <si>
    <t>Wpłaty jednostek na fundusz celowy</t>
  </si>
  <si>
    <t>3020</t>
  </si>
  <si>
    <t>Nagrody i wydatki osobowe niezaliczone do wynagrodzeń</t>
  </si>
  <si>
    <t>3030</t>
  </si>
  <si>
    <t>Różne wydatki na rzecz osób fizycznych</t>
  </si>
  <si>
    <t>3040</t>
  </si>
  <si>
    <t>Nagrody o charakterze szczególnym niezaliczone do wynagrodz</t>
  </si>
  <si>
    <t>3110</t>
  </si>
  <si>
    <t>Świadczenia społeczne</t>
  </si>
  <si>
    <t>3240</t>
  </si>
  <si>
    <t>Stypendia dla uczniów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</si>
  <si>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</si>
  <si>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</si>
  <si>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</si>
  <si>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</si>
  <si>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</si>
  <si>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</si>
  <si>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</si>
  <si>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</si>
  <si>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4130</t>
  </si>
  <si>
    <t>Składki na ubezpieczenia zdrowotne</t>
  </si>
  <si>
    <t>4140</t>
  </si>
  <si>
    <t>Wpłaty na PFRON</t>
  </si>
  <si>
    <t>4170</t>
  </si>
  <si>
    <t>Wynagrodzenia bezosobowe</t>
  </si>
  <si>
    <t>4210</t>
  </si>
  <si>
    <t>Zakup materiałów i wyposażenia</t>
  </si>
  <si>
    <t>4220</t>
  </si>
  <si>
    <t>Zakup środków żywności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</si>
  <si>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</si>
  <si>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</si>
  <si>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</si>
  <si>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</si>
  <si>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</si>
  <si>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</si>
  <si>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</si>
  <si>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</si>
  <si>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</si>
  <si>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</si>
  <si>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4330</t>
  </si>
  <si>
    <t>Zakup usług przez j.s.t. od innych j.s.t.</t>
  </si>
  <si>
    <t>4350</t>
  </si>
  <si>
    <t>Zakup usług dostępu do sieci internet</t>
  </si>
  <si>
    <t>4360</t>
  </si>
  <si>
    <t>Opłaty z tytułu zakupu usług telekom. telefonii komórkowej</t>
  </si>
  <si>
    <t>4370</t>
  </si>
  <si>
    <t>Opłaty z tytułu zakupu usług telekom. telefonii stacjonarnej</t>
  </si>
  <si>
    <t>4390</t>
  </si>
  <si>
    <t>Zakup usług obejmujących wykonanie ekspertyz, analiz i opinii</t>
  </si>
  <si>
    <t>4400</t>
  </si>
  <si>
    <t>Opłaty czynszowe za pomieszczenia biurowe</t>
  </si>
  <si>
    <t>4410</t>
  </si>
  <si>
    <t>Podróże służbowe krajowe</t>
  </si>
  <si>
    <t>4420</t>
  </si>
  <si>
    <t>Podróże służbowe zagraniczne</t>
  </si>
  <si>
    <t>4430</t>
  </si>
  <si>
    <t>Różne opłaty i składki</t>
  </si>
  <si>
    <t>4440</t>
  </si>
  <si>
    <t>Odpisy na zakładowy fundusz świadczeń socjalnych</t>
  </si>
  <si>
    <t>4580</t>
  </si>
  <si>
    <t>Pozostałe odsetki</t>
  </si>
  <si>
    <t>4590</t>
  </si>
  <si>
    <t>Kary i odszkodowania wypłacane na rzecz osób fizycznych</t>
  </si>
  <si>
    <t>4610</t>
  </si>
  <si>
    <t>Koszty postępowania sądowego i prokuratorskiego</t>
  </si>
  <si>
    <t>4700</t>
  </si>
  <si>
    <t>Szkolenia pracowników ....</t>
  </si>
  <si>
    <t>4740</t>
  </si>
  <si>
    <t>Zakup materiałów papierniczych do sprzętu drukarskiego ...</t>
  </si>
  <si>
    <t>4750</t>
  </si>
  <si>
    <t>Zakup akcesoriów komputerowych, w tym programów i licencji</t>
  </si>
  <si>
    <t>4810</t>
  </si>
  <si>
    <t>Rezerwy</t>
  </si>
  <si>
    <t>6050</t>
  </si>
  <si>
    <t>Wydatki inwestycyjne jednostek budżetowych</t>
  </si>
  <si>
    <t>6060</t>
  </si>
  <si>
    <t>Wydatki na zakupy inwestycyjne jednostek budżetowych</t>
  </si>
  <si>
    <t>6130</t>
  </si>
  <si>
    <t>Wydatki inwestycyjne pozostałych jednostek</t>
  </si>
  <si>
    <t>6140</t>
  </si>
  <si>
    <t>Wydatki na zakupy inwestycyjne pozostałych jednostek</t>
  </si>
  <si>
    <t>6210</t>
  </si>
  <si>
    <t>Dotacje cel. ...na finansow. ..inwestycji ....zakładów budżetowych</t>
  </si>
  <si>
    <t>6220</t>
  </si>
  <si>
    <t>Dotacje cel. ...na finansow. ..inwestycji ....innych jedn. fin. publ.</t>
  </si>
  <si>
    <t>6230</t>
  </si>
  <si>
    <t>Dotacje cel. ...na finansow. ..inwestycji ...jedn nie zaliczanych …</t>
  </si>
  <si>
    <t>6300</t>
  </si>
  <si>
    <t>6620</t>
  </si>
  <si>
    <t>Dotacje cel. przekaz dla powiatu na inwest. na podst porozum ...</t>
  </si>
  <si>
    <t>8550</t>
  </si>
  <si>
    <t>Dotacje cel. przekaz dla samorz. wojewódz. na inwest. na podst porozum ...</t>
  </si>
  <si>
    <t>6630</t>
  </si>
  <si>
    <t>Dodatkowo</t>
  </si>
  <si>
    <t>Dotacja celowa na pomoc finansową udzielaną między j.s.t.  ......</t>
  </si>
  <si>
    <t>wprowadzone zmiany</t>
  </si>
  <si>
    <t>4520</t>
  </si>
  <si>
    <t>Opłaty na rzecz budżetów jednostek samorządu terytorialnego</t>
  </si>
  <si>
    <t>Plany zagospodarowania przestrzennego</t>
  </si>
  <si>
    <t>Wydatki osobowe niezaliczone do wynagrodzeń</t>
  </si>
  <si>
    <t>Poprawnie</t>
  </si>
  <si>
    <t>Opłaty z tytułu zakupu usług telekom. śwadczonych w ruchomej publicznej sieci telefonicznej</t>
  </si>
  <si>
    <t>Opłaty z tytułu zakupu usług telekom. śwadczonych w stacjonarnej publicznej sieci telefonicznej</t>
  </si>
  <si>
    <t>Opłaty za administrowanie i czynsze za budynki, lokale i pomieszczenia garażowe</t>
  </si>
  <si>
    <t>Wpłaty jednostek na państwowy fundusz celowy</t>
  </si>
  <si>
    <t>Dotacja celowa na pomoc finansową udzielaną między j.s.t. na dofinansowanie własnych zadań bieżących</t>
  </si>
  <si>
    <t>Obsługa papierów wartościowych , kredytów i pożyczek j.s.t</t>
  </si>
  <si>
    <t>POPRAWNIE</t>
  </si>
  <si>
    <t>3260</t>
  </si>
  <si>
    <t>Inne formy pomocy dla uczniów</t>
  </si>
  <si>
    <t>Zwalczanie narkomanii</t>
  </si>
  <si>
    <t>Świadczenia rodzinne, świadczenia z funduszu aliment. oraz składki na ubezp. ...</t>
  </si>
  <si>
    <t>poprawnie</t>
  </si>
  <si>
    <t>dopisany</t>
  </si>
  <si>
    <t>Powiatowe urzędy pracy</t>
  </si>
  <si>
    <t>Wydatki planowane</t>
  </si>
  <si>
    <t xml:space="preserve">Wydatki wykonane </t>
  </si>
  <si>
    <t>283</t>
  </si>
  <si>
    <t>401</t>
  </si>
  <si>
    <t>411</t>
  </si>
  <si>
    <t>412</t>
  </si>
  <si>
    <t>15095</t>
  </si>
  <si>
    <t>430</t>
  </si>
  <si>
    <t>662</t>
  </si>
  <si>
    <t>605</t>
  </si>
  <si>
    <t>461</t>
  </si>
  <si>
    <t>421</t>
  </si>
  <si>
    <t>291</t>
  </si>
  <si>
    <t>606</t>
  </si>
  <si>
    <t>85205</t>
  </si>
  <si>
    <t>Zadania w zakresie przeciwdziałania przemocy w rodzinie</t>
  </si>
  <si>
    <t>311</t>
  </si>
  <si>
    <t>417</t>
  </si>
  <si>
    <t>426</t>
  </si>
  <si>
    <t>443</t>
  </si>
  <si>
    <t>452</t>
  </si>
  <si>
    <t>441</t>
  </si>
  <si>
    <t>271</t>
  </si>
  <si>
    <t>232</t>
  </si>
  <si>
    <t>442</t>
  </si>
  <si>
    <t>439</t>
  </si>
  <si>
    <t>424</t>
  </si>
  <si>
    <t>75421</t>
  </si>
  <si>
    <t>Zarządzanie kryzysowe</t>
  </si>
  <si>
    <t>4560</t>
  </si>
  <si>
    <t>Odsetki od dotacji oraz płatności: wykorzystanych niezgodnie z przeznaczeniem…</t>
  </si>
  <si>
    <t>263</t>
  </si>
  <si>
    <t>623</t>
  </si>
  <si>
    <t>90005</t>
  </si>
  <si>
    <t>Ochrona powietrza atmosferycznego i klimatu</t>
  </si>
  <si>
    <t>90095</t>
  </si>
  <si>
    <t>302</t>
  </si>
  <si>
    <t>444</t>
  </si>
  <si>
    <t>470</t>
  </si>
  <si>
    <t>427</t>
  </si>
  <si>
    <t>71095</t>
  </si>
  <si>
    <t>75001</t>
  </si>
  <si>
    <t>Urzędy naczelnych i centralnych organów administracji rządowej</t>
  </si>
  <si>
    <t>85204</t>
  </si>
  <si>
    <t>Rodziny zastępcze</t>
  </si>
  <si>
    <t>85206</t>
  </si>
  <si>
    <t>Wspieranie rodziny</t>
  </si>
  <si>
    <t>40095</t>
  </si>
  <si>
    <t>75113</t>
  </si>
  <si>
    <t>Wybory do Parlamentu Europejskiego</t>
  </si>
  <si>
    <t>811</t>
  </si>
  <si>
    <t>8110</t>
  </si>
  <si>
    <t>Odsetki od samorządowych papierów wartościowych lub zaciągniętych przez jst kredytów i pożyczek</t>
  </si>
  <si>
    <t>Odsetki od samorządowych papierów wartościowych lub zaciągniętych przez jst kredytów…</t>
  </si>
  <si>
    <t>324</t>
  </si>
  <si>
    <t>404</t>
  </si>
  <si>
    <t>92105</t>
  </si>
  <si>
    <t>Pozostałe zadania w zakresie kultury</t>
  </si>
  <si>
    <t>657</t>
  </si>
  <si>
    <t>6570</t>
  </si>
  <si>
    <t xml:space="preserve">Dotacje celowe przekazane z budżetu na finansow. lub dofinans. Zadań inwest... </t>
  </si>
  <si>
    <t xml:space="preserve">Dotacje celowe przekazane z budżetu na finansow. lub dofinans. zadań inwest... </t>
  </si>
  <si>
    <t>459</t>
  </si>
  <si>
    <t>436</t>
  </si>
  <si>
    <t>617</t>
  </si>
  <si>
    <t>80150</t>
  </si>
  <si>
    <t>231</t>
  </si>
  <si>
    <t>85203</t>
  </si>
  <si>
    <t>456</t>
  </si>
  <si>
    <t>282</t>
  </si>
  <si>
    <t>Kary i odszkodowania wypłacane na rzecz osób fizycznych</t>
  </si>
  <si>
    <t>Realizacja zadań wymagających stosowania specjalnej organizacji nauki i metod pracy dla dzieci i młodzieży w szkołach podstawowych…</t>
  </si>
  <si>
    <t>Ośrodki wsparcia</t>
  </si>
  <si>
    <t>Dotacja celowa z budżetu na finansowanie lub dofinansowanie zadań zleconych do realizacji stowarzyszeniom</t>
  </si>
  <si>
    <t>Wpłaty jednostek na państwowy fundusz celowy na fin inwest</t>
  </si>
  <si>
    <t>WYDATKI BUDŻETU ZA ROK 2016                                    II</t>
  </si>
  <si>
    <t>,</t>
  </si>
  <si>
    <t>290</t>
  </si>
  <si>
    <t>Wpłaty gmin i powiatów na rzecz innych jednostek samorządu terytorialnego …</t>
  </si>
  <si>
    <t>663</t>
  </si>
  <si>
    <t xml:space="preserve">Dotacje celowe przekazane do samorządu województwa na inwestycje i ... </t>
  </si>
  <si>
    <t>71012</t>
  </si>
  <si>
    <t>Zadania z zakresu geodezji i kartografii</t>
  </si>
  <si>
    <t>422</t>
  </si>
  <si>
    <t>Dotacja przedmiotowa z budżetu dla jednostek niezaliczanych…</t>
  </si>
  <si>
    <t>428</t>
  </si>
  <si>
    <t>Opłaty z tytułu zakupu usług telekomunikacyjnych</t>
  </si>
  <si>
    <t>414</t>
  </si>
  <si>
    <t>Wpłaty na Państwowy Fundusz Rehabilitacji Osób Niepełnosprawnych</t>
  </si>
  <si>
    <t>85211</t>
  </si>
  <si>
    <t xml:space="preserve">Świadczenie wychowawcze </t>
  </si>
  <si>
    <t xml:space="preserve">Szkolenia pracowników niebędących członkami korpusu służby cywilnej </t>
  </si>
  <si>
    <t>326</t>
  </si>
  <si>
    <t>855</t>
  </si>
  <si>
    <t>Rożne rozliczenia finansowe</t>
  </si>
  <si>
    <t>621</t>
  </si>
  <si>
    <t>Dotacje celowe z budżetu na finansowanie lub dofinansowanie kosztów</t>
  </si>
  <si>
    <t>OGÓŁEM wydatki za 2016 rok</t>
  </si>
  <si>
    <t>Plan zagospodarowania przestrzennego</t>
  </si>
  <si>
    <t>Realizacja zadań wymagajacych stosowania specjalnej organizacji naukii metod pracy…</t>
  </si>
  <si>
    <t>Świadczenia wychowawcze</t>
  </si>
  <si>
    <t>Dotacje celowe przekazane dla powiatu na zad.bieżące realizowane  na podst. porozum</t>
  </si>
  <si>
    <t>Zakup usług obekmujących wyjonanie ekspertyz, analiz i opinii</t>
  </si>
  <si>
    <t>Dotacja celowa  na pomoc finansową udzielaną między j.s.t.  ......</t>
  </si>
  <si>
    <t>Dotacja celowe przek.gminie na zad.bieżące real.na podst.porozumień…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</si>
</sst>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ddd\,\ d\ mmmm\ yyyy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49" fontId="0" fillId="33" borderId="0" xfId="0" applyNumberFormat="1" applyFill="1" applyAlignment="1">
      <alignment/>
    </xf>
    <xf numFmtId="3" fontId="49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49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0" fontId="0" fillId="33" borderId="0" xfId="0" applyFill="1" applyAlignment="1">
      <alignment horizontal="left"/>
    </xf>
    <xf numFmtId="49" fontId="5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50" fillId="35" borderId="0" xfId="0" applyFont="1" applyFill="1" applyAlignment="1">
      <alignment/>
    </xf>
    <xf numFmtId="49" fontId="50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49" fontId="51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51" fillId="0" borderId="12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 horizontal="right"/>
    </xf>
    <xf numFmtId="0" fontId="5" fillId="0" borderId="10" xfId="0" applyFont="1" applyFill="1" applyBorder="1" applyAlignment="1">
      <alignment/>
    </xf>
    <xf numFmtId="49" fontId="51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1" fillId="34" borderId="0" xfId="0" applyFont="1" applyFill="1" applyAlignment="1">
      <alignment/>
    </xf>
    <xf numFmtId="49" fontId="50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/>
    </xf>
    <xf numFmtId="49" fontId="50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/>
    </xf>
    <xf numFmtId="49" fontId="50" fillId="0" borderId="13" xfId="0" applyNumberFormat="1" applyFont="1" applyBorder="1" applyAlignment="1">
      <alignment horizontal="right"/>
    </xf>
    <xf numFmtId="0" fontId="50" fillId="0" borderId="13" xfId="0" applyFont="1" applyBorder="1" applyAlignment="1">
      <alignment/>
    </xf>
    <xf numFmtId="0" fontId="50" fillId="0" borderId="13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29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50" fillId="0" borderId="0" xfId="0" applyFont="1" applyAlignment="1">
      <alignment/>
    </xf>
    <xf numFmtId="49" fontId="51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0" fillId="0" borderId="14" xfId="0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1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51" fillId="34" borderId="16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15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/>
    </xf>
    <xf numFmtId="4" fontId="49" fillId="0" borderId="10" xfId="0" applyNumberFormat="1" applyFont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5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51" fillId="0" borderId="10" xfId="0" applyNumberFormat="1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4" fontId="51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50" fillId="0" borderId="14" xfId="0" applyNumberFormat="1" applyFont="1" applyBorder="1" applyAlignment="1">
      <alignment horizontal="right"/>
    </xf>
    <xf numFmtId="49" fontId="50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26" fillId="0" borderId="1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2" fontId="51" fillId="0" borderId="14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51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2" fontId="51" fillId="0" borderId="19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/>
    </xf>
    <xf numFmtId="2" fontId="49" fillId="0" borderId="14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26" fillId="0" borderId="14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4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50" fillId="33" borderId="0" xfId="0" applyFont="1" applyFill="1" applyAlignment="1">
      <alignment/>
    </xf>
    <xf numFmtId="49" fontId="50" fillId="0" borderId="0" xfId="0" applyNumberFormat="1" applyFont="1" applyFill="1" applyAlignment="1">
      <alignment/>
    </xf>
    <xf numFmtId="0" fontId="29" fillId="0" borderId="0" xfId="0" applyFont="1" applyAlignment="1">
      <alignment wrapText="1"/>
    </xf>
    <xf numFmtId="0" fontId="53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96"/>
  <sheetViews>
    <sheetView tabSelected="1" view="pageBreakPreview" zoomScaleSheetLayoutView="100" workbookViewId="0" topLeftCell="A1">
      <selection activeCell="E496" sqref="E496"/>
    </sheetView>
  </sheetViews>
  <sheetFormatPr defaultColWidth="9.140625" defaultRowHeight="15"/>
  <cols>
    <col min="1" max="1" width="7.140625" style="0" customWidth="1"/>
    <col min="2" max="2" width="9.00390625" style="0" customWidth="1"/>
    <col min="4" max="4" width="2.28125" style="0" customWidth="1"/>
    <col min="5" max="5" width="56.28125" style="0" customWidth="1"/>
    <col min="6" max="6" width="14.28125" style="0" customWidth="1"/>
    <col min="7" max="7" width="15.28125" style="0" customWidth="1"/>
    <col min="8" max="8" width="11.00390625" style="0" customWidth="1"/>
    <col min="9" max="9" width="1.57421875" style="98" customWidth="1"/>
    <col min="10" max="10" width="4.57421875" style="0" customWidth="1"/>
    <col min="11" max="11" width="17.8515625" style="0" customWidth="1"/>
    <col min="12" max="12" width="17.7109375" style="0" customWidth="1"/>
  </cols>
  <sheetData>
    <row r="1" spans="1:8" ht="33.75">
      <c r="A1" s="188" t="s">
        <v>478</v>
      </c>
      <c r="B1" s="189"/>
      <c r="C1" s="189"/>
      <c r="D1" s="189"/>
      <c r="E1" s="189"/>
      <c r="F1" s="189"/>
      <c r="G1" s="189"/>
      <c r="H1" s="190"/>
    </row>
    <row r="2" spans="1:8" ht="29.25" customHeight="1">
      <c r="A2" s="34" t="s">
        <v>0</v>
      </c>
      <c r="B2" s="34" t="s">
        <v>1</v>
      </c>
      <c r="C2" s="34"/>
      <c r="D2" s="34"/>
      <c r="E2" s="34" t="s">
        <v>3</v>
      </c>
      <c r="F2" s="34" t="s">
        <v>403</v>
      </c>
      <c r="G2" s="34" t="s">
        <v>404</v>
      </c>
      <c r="H2" s="94" t="s">
        <v>4</v>
      </c>
    </row>
    <row r="3" spans="1:9" s="32" customFormat="1" ht="15.75">
      <c r="A3" s="35" t="s">
        <v>5</v>
      </c>
      <c r="B3" s="35"/>
      <c r="C3" s="35"/>
      <c r="D3" s="42"/>
      <c r="E3" s="36" t="s">
        <v>90</v>
      </c>
      <c r="F3" s="146">
        <f>SUM(F5:F22)</f>
        <v>842004.3</v>
      </c>
      <c r="G3" s="146">
        <f>SUM(G5:G22)</f>
        <v>688119.95</v>
      </c>
      <c r="H3" s="147">
        <f>G3*100/F3</f>
        <v>81.72404226439224</v>
      </c>
      <c r="I3" s="99"/>
    </row>
    <row r="4" spans="1:12" ht="15.75">
      <c r="A4" s="37"/>
      <c r="B4" s="72" t="s">
        <v>7</v>
      </c>
      <c r="C4" s="37"/>
      <c r="D4" s="38"/>
      <c r="E4" s="87" t="s">
        <v>115</v>
      </c>
      <c r="F4" s="148"/>
      <c r="G4" s="146"/>
      <c r="H4" s="147"/>
      <c r="I4" s="100"/>
      <c r="K4" s="2">
        <f>SUM(F5:F7)</f>
        <v>235000</v>
      </c>
      <c r="L4" s="2">
        <f>SUM(G5:G7)</f>
        <v>215375.59</v>
      </c>
    </row>
    <row r="5" spans="1:12" ht="15">
      <c r="A5" s="37"/>
      <c r="B5" s="72"/>
      <c r="C5" s="37" t="s">
        <v>410</v>
      </c>
      <c r="D5" s="38">
        <v>0</v>
      </c>
      <c r="E5" s="39" t="s">
        <v>326</v>
      </c>
      <c r="F5" s="149">
        <v>13850</v>
      </c>
      <c r="G5" s="149">
        <v>0</v>
      </c>
      <c r="H5" s="150">
        <f aca="true" t="shared" si="0" ref="H5:H13">G5*100/F5</f>
        <v>0</v>
      </c>
      <c r="I5" s="100"/>
      <c r="K5" s="2"/>
      <c r="L5" s="2"/>
    </row>
    <row r="6" spans="1:12" ht="15">
      <c r="A6" s="37"/>
      <c r="B6" s="72"/>
      <c r="C6" s="37" t="s">
        <v>428</v>
      </c>
      <c r="D6" s="38">
        <v>0</v>
      </c>
      <c r="E6" s="39" t="s">
        <v>336</v>
      </c>
      <c r="F6" s="149">
        <v>6150</v>
      </c>
      <c r="G6" s="149">
        <v>6150</v>
      </c>
      <c r="H6" s="150">
        <f t="shared" si="0"/>
        <v>100</v>
      </c>
      <c r="I6" s="100"/>
      <c r="K6" s="2"/>
      <c r="L6" s="2"/>
    </row>
    <row r="7" spans="1:12" ht="15">
      <c r="A7" s="37"/>
      <c r="B7" s="72"/>
      <c r="C7" s="37" t="s">
        <v>412</v>
      </c>
      <c r="D7" s="38">
        <v>0</v>
      </c>
      <c r="E7" s="39" t="s">
        <v>362</v>
      </c>
      <c r="F7" s="149">
        <v>215000</v>
      </c>
      <c r="G7" s="149">
        <v>209225.59</v>
      </c>
      <c r="H7" s="150">
        <f t="shared" si="0"/>
        <v>97.31422790697674</v>
      </c>
      <c r="I7" s="100"/>
      <c r="K7" s="2"/>
      <c r="L7" s="2"/>
    </row>
    <row r="8" spans="1:12" ht="15.75">
      <c r="A8" s="37"/>
      <c r="B8" s="72" t="s">
        <v>116</v>
      </c>
      <c r="C8" s="37"/>
      <c r="D8" s="38"/>
      <c r="E8" s="73" t="s">
        <v>117</v>
      </c>
      <c r="F8" s="151"/>
      <c r="G8" s="126"/>
      <c r="H8" s="147"/>
      <c r="K8" s="122">
        <f>SUM(F9)</f>
        <v>120000</v>
      </c>
      <c r="L8" s="122">
        <f>SUM(G9)</f>
        <v>120000</v>
      </c>
    </row>
    <row r="9" spans="1:9" ht="15">
      <c r="A9" s="37"/>
      <c r="B9" s="37"/>
      <c r="C9" s="37" t="s">
        <v>405</v>
      </c>
      <c r="D9" s="38">
        <v>0</v>
      </c>
      <c r="E9" s="88" t="s">
        <v>278</v>
      </c>
      <c r="F9" s="152">
        <v>120000</v>
      </c>
      <c r="G9" s="152">
        <v>120000</v>
      </c>
      <c r="H9" s="150">
        <f t="shared" si="0"/>
        <v>100</v>
      </c>
      <c r="I9" s="101"/>
    </row>
    <row r="10" spans="1:12" ht="15">
      <c r="A10" s="37"/>
      <c r="B10" s="72" t="s">
        <v>8</v>
      </c>
      <c r="C10" s="37"/>
      <c r="D10" s="38"/>
      <c r="E10" s="73" t="s">
        <v>118</v>
      </c>
      <c r="F10" s="126"/>
      <c r="G10" s="126"/>
      <c r="H10" s="150"/>
      <c r="K10" s="2">
        <f>SUM(F11:F13)</f>
        <v>277800</v>
      </c>
      <c r="L10" s="2">
        <f>SUM(G11:G13)</f>
        <v>149994.68</v>
      </c>
    </row>
    <row r="11" spans="1:8" ht="15">
      <c r="A11" s="37"/>
      <c r="B11" s="37"/>
      <c r="C11" s="37">
        <v>605</v>
      </c>
      <c r="D11" s="38">
        <v>0</v>
      </c>
      <c r="E11" s="39" t="s">
        <v>362</v>
      </c>
      <c r="F11" s="126">
        <v>175180</v>
      </c>
      <c r="G11" s="126">
        <v>149994.68</v>
      </c>
      <c r="H11" s="150">
        <f t="shared" si="0"/>
        <v>85.62317616166229</v>
      </c>
    </row>
    <row r="12" spans="1:8" ht="15">
      <c r="A12" s="37"/>
      <c r="B12" s="37"/>
      <c r="C12" s="37" t="s">
        <v>412</v>
      </c>
      <c r="D12" s="38">
        <v>7</v>
      </c>
      <c r="E12" s="39" t="s">
        <v>362</v>
      </c>
      <c r="F12" s="126">
        <v>1165</v>
      </c>
      <c r="G12" s="126">
        <v>0</v>
      </c>
      <c r="H12" s="150">
        <f t="shared" si="0"/>
        <v>0</v>
      </c>
    </row>
    <row r="13" spans="1:8" ht="15">
      <c r="A13" s="37"/>
      <c r="B13" s="37"/>
      <c r="C13" s="37" t="s">
        <v>412</v>
      </c>
      <c r="D13" s="38">
        <v>9</v>
      </c>
      <c r="E13" s="39" t="s">
        <v>362</v>
      </c>
      <c r="F13" s="126">
        <v>101455</v>
      </c>
      <c r="G13" s="126">
        <v>0</v>
      </c>
      <c r="H13" s="150">
        <f t="shared" si="0"/>
        <v>0</v>
      </c>
    </row>
    <row r="14" spans="1:12" ht="15">
      <c r="A14" s="37"/>
      <c r="B14" s="72" t="s">
        <v>9</v>
      </c>
      <c r="C14" s="37"/>
      <c r="D14" s="38"/>
      <c r="E14" s="73" t="s">
        <v>121</v>
      </c>
      <c r="F14" s="126"/>
      <c r="G14" s="173" t="s">
        <v>479</v>
      </c>
      <c r="H14" s="150"/>
      <c r="K14" s="2">
        <f>SUM(F15)</f>
        <v>14000</v>
      </c>
      <c r="L14" s="2">
        <f>SUM(G15)</f>
        <v>9055.98</v>
      </c>
    </row>
    <row r="15" spans="1:8" ht="15">
      <c r="A15" s="37"/>
      <c r="B15" s="37"/>
      <c r="C15" s="37">
        <v>285</v>
      </c>
      <c r="D15" s="38">
        <v>0</v>
      </c>
      <c r="E15" s="40" t="s">
        <v>280</v>
      </c>
      <c r="F15" s="126">
        <v>14000</v>
      </c>
      <c r="G15" s="126">
        <v>9055.98</v>
      </c>
      <c r="H15" s="150">
        <f aca="true" t="shared" si="1" ref="H15:H71">G15*100/F15</f>
        <v>64.68557142857144</v>
      </c>
    </row>
    <row r="16" spans="1:12" ht="15">
      <c r="A16" s="37"/>
      <c r="B16" s="72" t="s">
        <v>10</v>
      </c>
      <c r="C16" s="37"/>
      <c r="D16" s="38"/>
      <c r="E16" s="73" t="s">
        <v>122</v>
      </c>
      <c r="F16" s="126"/>
      <c r="G16" s="126"/>
      <c r="H16" s="150"/>
      <c r="K16" s="2">
        <f>SUM(F17:F22)</f>
        <v>195204.30000000002</v>
      </c>
      <c r="L16" s="2">
        <f>SUM(G17:G22)</f>
        <v>193693.7</v>
      </c>
    </row>
    <row r="17" spans="1:8" ht="15">
      <c r="A17" s="37"/>
      <c r="B17" s="72"/>
      <c r="C17" s="37" t="s">
        <v>406</v>
      </c>
      <c r="D17" s="38">
        <v>0</v>
      </c>
      <c r="E17" s="39" t="s">
        <v>300</v>
      </c>
      <c r="F17" s="149">
        <v>2237</v>
      </c>
      <c r="G17" s="149">
        <v>2237</v>
      </c>
      <c r="H17" s="150">
        <f t="shared" si="1"/>
        <v>100</v>
      </c>
    </row>
    <row r="18" spans="1:8" ht="15">
      <c r="A18" s="37"/>
      <c r="B18" s="72"/>
      <c r="C18" s="37" t="s">
        <v>407</v>
      </c>
      <c r="D18" s="38">
        <v>0</v>
      </c>
      <c r="E18" s="39" t="s">
        <v>304</v>
      </c>
      <c r="F18" s="149">
        <v>384.83</v>
      </c>
      <c r="G18" s="149">
        <v>384.54</v>
      </c>
      <c r="H18" s="150">
        <f t="shared" si="1"/>
        <v>99.92464204973625</v>
      </c>
    </row>
    <row r="19" spans="1:8" ht="15">
      <c r="A19" s="37"/>
      <c r="B19" s="72"/>
      <c r="C19" s="37" t="s">
        <v>408</v>
      </c>
      <c r="D19" s="38">
        <v>0</v>
      </c>
      <c r="E19" s="39" t="s">
        <v>306</v>
      </c>
      <c r="F19" s="149">
        <v>55.76</v>
      </c>
      <c r="G19" s="149">
        <v>45.46</v>
      </c>
      <c r="H19" s="150">
        <f t="shared" si="1"/>
        <v>81.52797704447633</v>
      </c>
    </row>
    <row r="20" spans="1:8" ht="15">
      <c r="A20" s="37"/>
      <c r="B20" s="37"/>
      <c r="C20" s="37">
        <v>421</v>
      </c>
      <c r="D20" s="38">
        <v>0</v>
      </c>
      <c r="E20" s="39" t="s">
        <v>314</v>
      </c>
      <c r="F20" s="126">
        <v>1120.54</v>
      </c>
      <c r="G20" s="126">
        <v>1120.53</v>
      </c>
      <c r="H20" s="150">
        <f t="shared" si="1"/>
        <v>99.99910757313438</v>
      </c>
    </row>
    <row r="21" spans="1:8" ht="15">
      <c r="A21" s="37"/>
      <c r="B21" s="37"/>
      <c r="C21" s="37" t="s">
        <v>410</v>
      </c>
      <c r="D21" s="38">
        <v>0</v>
      </c>
      <c r="E21" s="39" t="s">
        <v>326</v>
      </c>
      <c r="F21" s="126">
        <v>1500</v>
      </c>
      <c r="G21" s="126">
        <v>0</v>
      </c>
      <c r="H21" s="150">
        <f t="shared" si="1"/>
        <v>0</v>
      </c>
    </row>
    <row r="22" spans="1:8" ht="15">
      <c r="A22" s="37"/>
      <c r="B22" s="37"/>
      <c r="C22" s="37">
        <v>443</v>
      </c>
      <c r="D22" s="38">
        <v>0</v>
      </c>
      <c r="E22" s="39" t="s">
        <v>344</v>
      </c>
      <c r="F22" s="126">
        <v>189906.17</v>
      </c>
      <c r="G22" s="126">
        <v>189906.17</v>
      </c>
      <c r="H22" s="150">
        <f t="shared" si="1"/>
        <v>100</v>
      </c>
    </row>
    <row r="23" spans="1:8" ht="15">
      <c r="A23" s="50"/>
      <c r="B23" s="50"/>
      <c r="C23" s="50"/>
      <c r="D23" s="51"/>
      <c r="E23" s="10"/>
      <c r="F23" s="127"/>
      <c r="G23" s="127"/>
      <c r="H23" s="150"/>
    </row>
    <row r="24" spans="1:8" ht="15.75">
      <c r="A24" s="35" t="s">
        <v>6</v>
      </c>
      <c r="B24" s="35"/>
      <c r="C24" s="35"/>
      <c r="D24" s="42"/>
      <c r="E24" s="36" t="s">
        <v>91</v>
      </c>
      <c r="F24" s="115">
        <f>SUM(F26)</f>
        <v>1500</v>
      </c>
      <c r="G24" s="115">
        <f>G26</f>
        <v>0</v>
      </c>
      <c r="H24" s="147">
        <f t="shared" si="1"/>
        <v>0</v>
      </c>
    </row>
    <row r="25" spans="1:12" ht="15.75">
      <c r="A25" s="47"/>
      <c r="B25" s="74" t="s">
        <v>11</v>
      </c>
      <c r="C25" s="74"/>
      <c r="D25" s="75"/>
      <c r="E25" s="76" t="s">
        <v>122</v>
      </c>
      <c r="F25" s="142"/>
      <c r="G25" s="142"/>
      <c r="H25" s="147"/>
      <c r="K25" s="2">
        <f>SUM(F26)</f>
        <v>1500</v>
      </c>
      <c r="L25" s="2">
        <f>SUM(G26)</f>
        <v>0</v>
      </c>
    </row>
    <row r="26" spans="1:45" s="38" customFormat="1" ht="15">
      <c r="A26" s="37"/>
      <c r="B26" s="37"/>
      <c r="C26" s="37">
        <v>430</v>
      </c>
      <c r="D26" s="38">
        <v>0</v>
      </c>
      <c r="E26" s="39" t="s">
        <v>326</v>
      </c>
      <c r="F26" s="126">
        <v>1500</v>
      </c>
      <c r="G26" s="126">
        <v>0</v>
      </c>
      <c r="H26" s="150">
        <f t="shared" si="1"/>
        <v>0</v>
      </c>
      <c r="I26" s="98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97"/>
    </row>
    <row r="27" spans="1:9" s="56" customFormat="1" ht="15.75">
      <c r="A27" s="53"/>
      <c r="B27" s="53"/>
      <c r="C27" s="53"/>
      <c r="D27" s="54"/>
      <c r="E27" s="55"/>
      <c r="F27" s="153"/>
      <c r="G27" s="153"/>
      <c r="H27" s="147"/>
      <c r="I27" s="102"/>
    </row>
    <row r="28" spans="1:9" s="32" customFormat="1" ht="15.75">
      <c r="A28" s="35" t="s">
        <v>12</v>
      </c>
      <c r="B28" s="35"/>
      <c r="C28" s="35"/>
      <c r="D28" s="42"/>
      <c r="E28" s="36" t="s">
        <v>92</v>
      </c>
      <c r="F28" s="115">
        <f>SUM(F30:F30)</f>
        <v>40000</v>
      </c>
      <c r="G28" s="115">
        <f>SUM(G30:G30)</f>
        <v>18949.32</v>
      </c>
      <c r="H28" s="147">
        <f t="shared" si="1"/>
        <v>47.3733</v>
      </c>
      <c r="I28" s="103"/>
    </row>
    <row r="29" spans="1:12" ht="15.75">
      <c r="A29" s="37"/>
      <c r="B29" s="72" t="s">
        <v>13</v>
      </c>
      <c r="C29" s="72"/>
      <c r="D29" s="77"/>
      <c r="E29" s="78" t="s">
        <v>127</v>
      </c>
      <c r="F29" s="126"/>
      <c r="G29" s="126"/>
      <c r="H29" s="147"/>
      <c r="K29" s="2">
        <f>SUM(F30)</f>
        <v>40000</v>
      </c>
      <c r="L29" s="2">
        <f>SUM(G30)</f>
        <v>18949.32</v>
      </c>
    </row>
    <row r="30" spans="1:9" s="18" customFormat="1" ht="15">
      <c r="A30" s="43"/>
      <c r="B30" s="43"/>
      <c r="C30" s="43">
        <v>430</v>
      </c>
      <c r="D30" s="44">
        <v>0</v>
      </c>
      <c r="E30" s="41" t="s">
        <v>326</v>
      </c>
      <c r="F30" s="126">
        <v>40000</v>
      </c>
      <c r="G30" s="126">
        <v>18949.32</v>
      </c>
      <c r="H30" s="150">
        <f t="shared" si="1"/>
        <v>47.3733</v>
      </c>
      <c r="I30" s="104"/>
    </row>
    <row r="31" spans="1:9" s="64" customFormat="1" ht="15.75">
      <c r="A31" s="63"/>
      <c r="B31" s="63"/>
      <c r="C31" s="63"/>
      <c r="E31" s="10"/>
      <c r="F31" s="127"/>
      <c r="G31" s="127"/>
      <c r="H31" s="147"/>
      <c r="I31" s="104"/>
    </row>
    <row r="32" spans="1:9" s="32" customFormat="1" ht="15.75">
      <c r="A32" s="35" t="s">
        <v>14</v>
      </c>
      <c r="B32" s="35"/>
      <c r="C32" s="35"/>
      <c r="D32" s="42"/>
      <c r="E32" s="36" t="s">
        <v>93</v>
      </c>
      <c r="F32" s="115">
        <f>SUM(F34:F51)</f>
        <v>5162675</v>
      </c>
      <c r="G32" s="115">
        <f>SUM(G34:G51)</f>
        <v>3884383.6600000006</v>
      </c>
      <c r="H32" s="147">
        <f t="shared" si="1"/>
        <v>75.2397479988572</v>
      </c>
      <c r="I32" s="103"/>
    </row>
    <row r="33" spans="1:12" ht="15.75">
      <c r="A33" s="37"/>
      <c r="B33" s="72" t="s">
        <v>15</v>
      </c>
      <c r="C33" s="72"/>
      <c r="D33" s="77"/>
      <c r="E33" s="73" t="s">
        <v>132</v>
      </c>
      <c r="F33" s="126"/>
      <c r="G33" s="126"/>
      <c r="H33" s="147"/>
      <c r="K33" s="2">
        <f>SUM(F34:F38)</f>
        <v>1584000</v>
      </c>
      <c r="L33" s="2">
        <f>SUM(G34:G38)</f>
        <v>1358369.9100000001</v>
      </c>
    </row>
    <row r="34" spans="1:12" ht="30">
      <c r="A34" s="37"/>
      <c r="B34" s="72"/>
      <c r="C34" s="37" t="s">
        <v>480</v>
      </c>
      <c r="D34" s="90">
        <v>0</v>
      </c>
      <c r="E34" s="177" t="s">
        <v>481</v>
      </c>
      <c r="F34" s="126">
        <v>500000</v>
      </c>
      <c r="G34" s="126">
        <v>395690.25</v>
      </c>
      <c r="H34" s="164">
        <f>G34*100/F34</f>
        <v>79.13805</v>
      </c>
      <c r="K34" s="2"/>
      <c r="L34" s="2"/>
    </row>
    <row r="35" spans="1:8" ht="15">
      <c r="A35" s="37"/>
      <c r="B35" s="37"/>
      <c r="C35" s="37">
        <v>430</v>
      </c>
      <c r="D35" s="38">
        <v>0</v>
      </c>
      <c r="E35" s="39" t="s">
        <v>326</v>
      </c>
      <c r="F35" s="126">
        <v>1000000</v>
      </c>
      <c r="G35" s="126">
        <v>940309.66</v>
      </c>
      <c r="H35" s="150">
        <f t="shared" si="1"/>
        <v>94.030966</v>
      </c>
    </row>
    <row r="36" spans="1:8" ht="15">
      <c r="A36" s="37"/>
      <c r="B36" s="37"/>
      <c r="C36" s="37" t="s">
        <v>412</v>
      </c>
      <c r="D36" s="38">
        <v>0</v>
      </c>
      <c r="E36" s="39" t="s">
        <v>362</v>
      </c>
      <c r="F36" s="126">
        <v>29000</v>
      </c>
      <c r="G36" s="126">
        <v>22370</v>
      </c>
      <c r="H36" s="150">
        <f t="shared" si="1"/>
        <v>77.13793103448276</v>
      </c>
    </row>
    <row r="37" spans="1:8" ht="15">
      <c r="A37" s="37"/>
      <c r="B37" s="37"/>
      <c r="C37" s="37" t="s">
        <v>412</v>
      </c>
      <c r="D37" s="38">
        <v>7</v>
      </c>
      <c r="E37" s="39" t="s">
        <v>362</v>
      </c>
      <c r="F37" s="126">
        <v>46750</v>
      </c>
      <c r="G37" s="126">
        <v>0</v>
      </c>
      <c r="H37" s="150">
        <f t="shared" si="1"/>
        <v>0</v>
      </c>
    </row>
    <row r="38" spans="1:8" ht="15">
      <c r="A38" s="37"/>
      <c r="B38" s="37"/>
      <c r="C38" s="37" t="s">
        <v>412</v>
      </c>
      <c r="D38" s="38">
        <v>9</v>
      </c>
      <c r="E38" s="39" t="s">
        <v>362</v>
      </c>
      <c r="F38" s="126">
        <v>8250</v>
      </c>
      <c r="G38" s="126">
        <v>0</v>
      </c>
      <c r="H38" s="150">
        <f t="shared" si="1"/>
        <v>0</v>
      </c>
    </row>
    <row r="39" spans="1:12" ht="15">
      <c r="A39" s="37"/>
      <c r="B39" s="72" t="s">
        <v>16</v>
      </c>
      <c r="C39" s="37"/>
      <c r="D39" s="38"/>
      <c r="E39" s="91" t="s">
        <v>135</v>
      </c>
      <c r="F39" s="126"/>
      <c r="G39" s="126"/>
      <c r="H39" s="150"/>
      <c r="K39" s="2">
        <f>SUM(F40:F41)</f>
        <v>1225000</v>
      </c>
      <c r="L39" s="2">
        <f>SUM(G40:G41)</f>
        <v>935710.6799999999</v>
      </c>
    </row>
    <row r="40" spans="1:8" ht="15">
      <c r="A40" s="37"/>
      <c r="B40" s="72"/>
      <c r="C40" s="37" t="s">
        <v>412</v>
      </c>
      <c r="D40" s="38">
        <v>0</v>
      </c>
      <c r="E40" s="39" t="s">
        <v>362</v>
      </c>
      <c r="F40" s="126">
        <v>875000</v>
      </c>
      <c r="G40" s="126">
        <v>668364.77</v>
      </c>
      <c r="H40" s="150">
        <f>G40*100/F40</f>
        <v>76.38454514285715</v>
      </c>
    </row>
    <row r="41" spans="1:8" ht="15">
      <c r="A41" s="37"/>
      <c r="B41" s="72"/>
      <c r="C41" s="37" t="s">
        <v>482</v>
      </c>
      <c r="D41" s="38">
        <v>0</v>
      </c>
      <c r="E41" s="39" t="s">
        <v>483</v>
      </c>
      <c r="F41" s="126">
        <v>350000</v>
      </c>
      <c r="G41" s="126">
        <v>267345.91</v>
      </c>
      <c r="H41" s="150">
        <f>G41*100/F41</f>
        <v>76.38454571428571</v>
      </c>
    </row>
    <row r="42" spans="1:12" ht="15">
      <c r="A42" s="37"/>
      <c r="B42" s="72" t="s">
        <v>17</v>
      </c>
      <c r="C42" s="37"/>
      <c r="D42" s="38"/>
      <c r="E42" s="73" t="s">
        <v>136</v>
      </c>
      <c r="F42" s="126"/>
      <c r="G42" s="126"/>
      <c r="H42" s="150"/>
      <c r="K42" s="2">
        <f>SUM(F43:F44)</f>
        <v>1002000</v>
      </c>
      <c r="L42" s="2">
        <f>SUM(G43:G44)</f>
        <v>805650.25</v>
      </c>
    </row>
    <row r="43" spans="1:12" ht="15">
      <c r="A43" s="37"/>
      <c r="B43" s="72"/>
      <c r="C43" s="37" t="s">
        <v>412</v>
      </c>
      <c r="D43" s="38">
        <v>0</v>
      </c>
      <c r="E43" s="39" t="s">
        <v>362</v>
      </c>
      <c r="F43" s="126">
        <v>186000</v>
      </c>
      <c r="G43" s="126">
        <v>150328.06</v>
      </c>
      <c r="H43" s="150">
        <f>G43*100/F43</f>
        <v>80.8215376344086</v>
      </c>
      <c r="K43" s="2"/>
      <c r="L43" s="2"/>
    </row>
    <row r="44" spans="1:8" ht="15">
      <c r="A44" s="37"/>
      <c r="B44" s="72"/>
      <c r="C44" s="37" t="s">
        <v>411</v>
      </c>
      <c r="D44" s="38">
        <v>0</v>
      </c>
      <c r="E44" s="41" t="s">
        <v>377</v>
      </c>
      <c r="F44" s="126">
        <v>816000</v>
      </c>
      <c r="G44" s="126">
        <v>655322.19</v>
      </c>
      <c r="H44" s="150">
        <f t="shared" si="1"/>
        <v>80.3090919117647</v>
      </c>
    </row>
    <row r="45" spans="1:12" ht="15">
      <c r="A45" s="37"/>
      <c r="B45" s="72" t="s">
        <v>18</v>
      </c>
      <c r="C45" s="72"/>
      <c r="D45" s="77"/>
      <c r="E45" s="73" t="s">
        <v>137</v>
      </c>
      <c r="F45" s="112"/>
      <c r="G45" s="112"/>
      <c r="H45" s="150"/>
      <c r="K45" s="2">
        <f>SUM(F46:F51)</f>
        <v>1351675</v>
      </c>
      <c r="L45" s="2">
        <f>SUM(G46:G51)</f>
        <v>784652.8200000001</v>
      </c>
    </row>
    <row r="46" spans="1:8" ht="15">
      <c r="A46" s="37"/>
      <c r="B46" s="37"/>
      <c r="C46" s="37">
        <v>417</v>
      </c>
      <c r="D46" s="38">
        <v>0</v>
      </c>
      <c r="E46" s="41" t="s">
        <v>312</v>
      </c>
      <c r="F46" s="126">
        <v>10000</v>
      </c>
      <c r="G46" s="126">
        <v>0</v>
      </c>
      <c r="H46" s="150">
        <f t="shared" si="1"/>
        <v>0</v>
      </c>
    </row>
    <row r="47" spans="1:8" ht="15">
      <c r="A47" s="37"/>
      <c r="B47" s="37"/>
      <c r="C47" s="37">
        <v>421</v>
      </c>
      <c r="D47" s="38">
        <v>0</v>
      </c>
      <c r="E47" s="39" t="s">
        <v>314</v>
      </c>
      <c r="F47" s="126">
        <v>50000</v>
      </c>
      <c r="G47" s="126">
        <v>0</v>
      </c>
      <c r="H47" s="150">
        <f t="shared" si="1"/>
        <v>0</v>
      </c>
    </row>
    <row r="48" spans="1:8" ht="15">
      <c r="A48" s="37"/>
      <c r="B48" s="37"/>
      <c r="C48" s="37">
        <v>427</v>
      </c>
      <c r="D48" s="38">
        <v>0</v>
      </c>
      <c r="E48" s="39" t="s">
        <v>322</v>
      </c>
      <c r="F48" s="126">
        <v>500000</v>
      </c>
      <c r="G48" s="126">
        <v>309798.15</v>
      </c>
      <c r="H48" s="150">
        <f t="shared" si="1"/>
        <v>61.959630000000004</v>
      </c>
    </row>
    <row r="49" spans="1:8" ht="15">
      <c r="A49" s="47"/>
      <c r="B49" s="47"/>
      <c r="C49" s="47">
        <v>430</v>
      </c>
      <c r="D49" s="48">
        <v>0</v>
      </c>
      <c r="E49" s="52" t="s">
        <v>326</v>
      </c>
      <c r="F49" s="142">
        <v>500000</v>
      </c>
      <c r="G49" s="142">
        <v>211125.47</v>
      </c>
      <c r="H49" s="150">
        <f t="shared" si="1"/>
        <v>42.225094</v>
      </c>
    </row>
    <row r="50" spans="1:8" ht="15">
      <c r="A50" s="47"/>
      <c r="B50" s="47"/>
      <c r="C50" s="47" t="s">
        <v>428</v>
      </c>
      <c r="D50" s="48">
        <v>0</v>
      </c>
      <c r="E50" s="52" t="s">
        <v>336</v>
      </c>
      <c r="F50" s="142">
        <v>20000</v>
      </c>
      <c r="G50" s="142">
        <v>0</v>
      </c>
      <c r="H50" s="150">
        <f t="shared" si="1"/>
        <v>0</v>
      </c>
    </row>
    <row r="51" spans="1:8" ht="15">
      <c r="A51" s="37"/>
      <c r="B51" s="37"/>
      <c r="C51" s="37">
        <v>605</v>
      </c>
      <c r="D51" s="38">
        <v>0</v>
      </c>
      <c r="E51" s="39" t="s">
        <v>362</v>
      </c>
      <c r="F51" s="126">
        <v>271675</v>
      </c>
      <c r="G51" s="126">
        <v>263729.2</v>
      </c>
      <c r="H51" s="150">
        <f t="shared" si="1"/>
        <v>97.07525536026502</v>
      </c>
    </row>
    <row r="52" spans="1:49" s="38" customFormat="1" ht="15.75">
      <c r="A52" s="50"/>
      <c r="B52" s="50"/>
      <c r="C52" s="50"/>
      <c r="D52" s="51"/>
      <c r="E52" s="65"/>
      <c r="F52" s="154"/>
      <c r="G52" s="154"/>
      <c r="H52" s="147"/>
      <c r="I52" s="98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</row>
    <row r="53" spans="1:9" s="32" customFormat="1" ht="15.75">
      <c r="A53" s="35" t="s">
        <v>19</v>
      </c>
      <c r="B53" s="35"/>
      <c r="C53" s="35"/>
      <c r="D53" s="42"/>
      <c r="E53" s="36" t="s">
        <v>94</v>
      </c>
      <c r="F53" s="115">
        <f>SUM(F55:F55)</f>
        <v>25000</v>
      </c>
      <c r="G53" s="115">
        <f>SUM(G55:G55)</f>
        <v>25000</v>
      </c>
      <c r="H53" s="147">
        <f t="shared" si="1"/>
        <v>100</v>
      </c>
      <c r="I53" s="103"/>
    </row>
    <row r="54" spans="1:12" ht="15.75">
      <c r="A54" s="37"/>
      <c r="B54" s="72" t="s">
        <v>20</v>
      </c>
      <c r="C54" s="72"/>
      <c r="D54" s="77"/>
      <c r="E54" s="73" t="s">
        <v>122</v>
      </c>
      <c r="F54" s="112"/>
      <c r="G54" s="112"/>
      <c r="H54" s="147"/>
      <c r="K54" s="2">
        <f>SUM(F55:F55)</f>
        <v>25000</v>
      </c>
      <c r="L54" s="2">
        <f>SUM(G55:G55)</f>
        <v>25000</v>
      </c>
    </row>
    <row r="55" spans="1:8" ht="15">
      <c r="A55" s="37"/>
      <c r="B55" s="128"/>
      <c r="C55" s="37" t="s">
        <v>426</v>
      </c>
      <c r="D55" s="90">
        <v>0</v>
      </c>
      <c r="E55" s="39" t="s">
        <v>504</v>
      </c>
      <c r="F55" s="155">
        <v>25000</v>
      </c>
      <c r="G55" s="126">
        <v>25000</v>
      </c>
      <c r="H55" s="150">
        <f t="shared" si="1"/>
        <v>100</v>
      </c>
    </row>
    <row r="56" spans="1:8" s="51" customFormat="1" ht="15.75">
      <c r="A56" s="119"/>
      <c r="B56" s="120"/>
      <c r="C56" s="120"/>
      <c r="D56" s="120"/>
      <c r="E56" s="120"/>
      <c r="F56" s="156"/>
      <c r="G56" s="156"/>
      <c r="H56" s="147"/>
    </row>
    <row r="57" spans="1:9" s="32" customFormat="1" ht="15.75">
      <c r="A57" s="92" t="s">
        <v>21</v>
      </c>
      <c r="B57" s="92"/>
      <c r="C57" s="92"/>
      <c r="D57" s="49"/>
      <c r="E57" s="93" t="s">
        <v>95</v>
      </c>
      <c r="F57" s="157">
        <f>SUM(F59:F65)</f>
        <v>444169</v>
      </c>
      <c r="G57" s="157">
        <f>SUM(G59:G65)</f>
        <v>300565.92000000004</v>
      </c>
      <c r="H57" s="147">
        <f t="shared" si="1"/>
        <v>67.66927003010116</v>
      </c>
      <c r="I57" s="103"/>
    </row>
    <row r="58" spans="1:12" ht="15.75">
      <c r="A58" s="37"/>
      <c r="B58" s="72" t="s">
        <v>22</v>
      </c>
      <c r="C58" s="72"/>
      <c r="D58" s="77"/>
      <c r="E58" s="73" t="s">
        <v>141</v>
      </c>
      <c r="F58" s="126"/>
      <c r="G58" s="126"/>
      <c r="H58" s="147"/>
      <c r="K58" s="2">
        <f>SUM(F59:F65)</f>
        <v>444169</v>
      </c>
      <c r="L58" s="2">
        <f>SUM(G59:G65)</f>
        <v>300565.92000000004</v>
      </c>
    </row>
    <row r="59" spans="1:8" ht="15">
      <c r="A59" s="37"/>
      <c r="B59" s="37"/>
      <c r="C59" s="37" t="s">
        <v>442</v>
      </c>
      <c r="D59" s="38">
        <v>0</v>
      </c>
      <c r="E59" s="39" t="s">
        <v>322</v>
      </c>
      <c r="F59" s="126">
        <v>22000</v>
      </c>
      <c r="G59" s="126">
        <v>21413.53</v>
      </c>
      <c r="H59" s="150">
        <f t="shared" si="1"/>
        <v>97.33422727272728</v>
      </c>
    </row>
    <row r="60" spans="1:8" ht="15">
      <c r="A60" s="37"/>
      <c r="B60" s="37"/>
      <c r="C60" s="37" t="s">
        <v>410</v>
      </c>
      <c r="D60" s="38">
        <v>0</v>
      </c>
      <c r="E60" s="39" t="s">
        <v>326</v>
      </c>
      <c r="F60" s="126">
        <v>80820</v>
      </c>
      <c r="G60" s="126">
        <v>46622.39</v>
      </c>
      <c r="H60" s="150">
        <f t="shared" si="1"/>
        <v>57.68669883692155</v>
      </c>
    </row>
    <row r="61" spans="1:8" ht="15">
      <c r="A61" s="37"/>
      <c r="B61" s="37"/>
      <c r="C61" s="37" t="s">
        <v>428</v>
      </c>
      <c r="D61" s="38">
        <v>0</v>
      </c>
      <c r="E61" s="39" t="s">
        <v>336</v>
      </c>
      <c r="F61" s="126">
        <v>6000</v>
      </c>
      <c r="G61" s="126">
        <v>984</v>
      </c>
      <c r="H61" s="150">
        <f t="shared" si="1"/>
        <v>16.4</v>
      </c>
    </row>
    <row r="62" spans="1:9" s="18" customFormat="1" ht="15">
      <c r="A62" s="43"/>
      <c r="B62" s="43"/>
      <c r="C62" s="43">
        <v>443</v>
      </c>
      <c r="D62" s="44">
        <v>0</v>
      </c>
      <c r="E62" s="41" t="s">
        <v>344</v>
      </c>
      <c r="F62" s="126">
        <v>20000</v>
      </c>
      <c r="G62" s="126">
        <v>16422.88</v>
      </c>
      <c r="H62" s="150">
        <f t="shared" si="1"/>
        <v>82.1144</v>
      </c>
      <c r="I62" s="104"/>
    </row>
    <row r="63" spans="1:9" s="18" customFormat="1" ht="15">
      <c r="A63" s="43"/>
      <c r="B63" s="43"/>
      <c r="C63" s="43" t="s">
        <v>423</v>
      </c>
      <c r="D63" s="44">
        <v>0</v>
      </c>
      <c r="E63" s="41" t="s">
        <v>385</v>
      </c>
      <c r="F63" s="126">
        <v>5700</v>
      </c>
      <c r="G63" s="126">
        <v>4187.46</v>
      </c>
      <c r="H63" s="150">
        <f t="shared" si="1"/>
        <v>73.4642105263158</v>
      </c>
      <c r="I63" s="104"/>
    </row>
    <row r="64" spans="1:9" s="18" customFormat="1" ht="15">
      <c r="A64" s="140"/>
      <c r="B64" s="140"/>
      <c r="C64" s="140" t="s">
        <v>465</v>
      </c>
      <c r="D64" s="141">
        <v>0</v>
      </c>
      <c r="E64" t="s">
        <v>473</v>
      </c>
      <c r="F64" s="142">
        <v>100649</v>
      </c>
      <c r="G64" s="142">
        <v>76092</v>
      </c>
      <c r="H64" s="150">
        <f t="shared" si="1"/>
        <v>75.60134725630657</v>
      </c>
      <c r="I64" s="104"/>
    </row>
    <row r="65" spans="1:8" ht="15">
      <c r="A65" s="47"/>
      <c r="B65" s="47"/>
      <c r="C65" s="47">
        <v>605</v>
      </c>
      <c r="D65" s="48">
        <v>0</v>
      </c>
      <c r="E65" s="52" t="s">
        <v>362</v>
      </c>
      <c r="F65" s="142">
        <v>209000</v>
      </c>
      <c r="G65" s="142">
        <v>134843.66</v>
      </c>
      <c r="H65" s="150">
        <f t="shared" si="1"/>
        <v>64.5184976076555</v>
      </c>
    </row>
    <row r="66" spans="1:8" ht="15.75">
      <c r="A66" s="50"/>
      <c r="B66" s="116"/>
      <c r="C66" s="116"/>
      <c r="D66" s="117"/>
      <c r="E66" s="118"/>
      <c r="F66" s="159"/>
      <c r="G66" s="159"/>
      <c r="H66" s="160"/>
    </row>
    <row r="67" spans="1:9" s="32" customFormat="1" ht="15.75">
      <c r="A67" s="35" t="s">
        <v>23</v>
      </c>
      <c r="B67" s="92"/>
      <c r="C67" s="92"/>
      <c r="D67" s="49"/>
      <c r="E67" s="93" t="s">
        <v>96</v>
      </c>
      <c r="F67" s="157">
        <f>SUM(F69:F72)</f>
        <v>313000</v>
      </c>
      <c r="G67" s="157">
        <f>SUM(G69:G72)</f>
        <v>160688.4</v>
      </c>
      <c r="H67" s="147">
        <f t="shared" si="1"/>
        <v>51.33814696485623</v>
      </c>
      <c r="I67" s="103"/>
    </row>
    <row r="68" spans="1:12" ht="15.75">
      <c r="A68" s="37"/>
      <c r="B68" s="72" t="s">
        <v>24</v>
      </c>
      <c r="C68" s="72"/>
      <c r="D68" s="77"/>
      <c r="E68" s="78" t="s">
        <v>386</v>
      </c>
      <c r="F68" s="126"/>
      <c r="G68" s="126"/>
      <c r="H68" s="147"/>
      <c r="K68" s="2">
        <f>SUM(F69:F69)</f>
        <v>140000</v>
      </c>
      <c r="L68" s="2">
        <f>SUM(G69:G69)</f>
        <v>6642</v>
      </c>
    </row>
    <row r="69" spans="1:8" ht="15">
      <c r="A69" s="37"/>
      <c r="B69" s="37"/>
      <c r="C69" s="37">
        <v>430</v>
      </c>
      <c r="D69" s="38">
        <v>0</v>
      </c>
      <c r="E69" s="39" t="s">
        <v>326</v>
      </c>
      <c r="F69" s="126">
        <v>140000</v>
      </c>
      <c r="G69" s="126">
        <v>6642</v>
      </c>
      <c r="H69" s="150">
        <f t="shared" si="1"/>
        <v>4.744285714285715</v>
      </c>
    </row>
    <row r="70" spans="1:12" ht="15">
      <c r="A70" s="37"/>
      <c r="B70" s="72" t="s">
        <v>484</v>
      </c>
      <c r="C70" s="72"/>
      <c r="D70" s="77"/>
      <c r="E70" s="73" t="s">
        <v>485</v>
      </c>
      <c r="F70" s="126"/>
      <c r="G70" s="126"/>
      <c r="H70" s="150"/>
      <c r="K70" s="2">
        <f>SUM(F71:F72)</f>
        <v>173000</v>
      </c>
      <c r="L70" s="2">
        <f>SUM(G71:G72)</f>
        <v>154046.4</v>
      </c>
    </row>
    <row r="71" spans="1:8" ht="15">
      <c r="A71" s="47"/>
      <c r="B71" s="37"/>
      <c r="C71" s="37">
        <v>430</v>
      </c>
      <c r="D71" s="38">
        <v>0</v>
      </c>
      <c r="E71" s="39" t="s">
        <v>326</v>
      </c>
      <c r="F71" s="126">
        <v>150000</v>
      </c>
      <c r="G71" s="126">
        <v>148556.4</v>
      </c>
      <c r="H71" s="150">
        <f t="shared" si="1"/>
        <v>99.0376</v>
      </c>
    </row>
    <row r="72" spans="1:8" ht="15">
      <c r="A72" s="37"/>
      <c r="B72" s="37"/>
      <c r="C72" s="37">
        <v>433</v>
      </c>
      <c r="D72" s="38">
        <v>0</v>
      </c>
      <c r="E72" s="39" t="s">
        <v>328</v>
      </c>
      <c r="F72" s="126">
        <v>23000</v>
      </c>
      <c r="G72" s="126">
        <v>5490</v>
      </c>
      <c r="H72" s="158">
        <f aca="true" t="shared" si="2" ref="H72:H78">G72*100/F72</f>
        <v>23.869565217391305</v>
      </c>
    </row>
    <row r="73" spans="1:8" ht="30">
      <c r="A73" s="34" t="s">
        <v>0</v>
      </c>
      <c r="B73" s="34" t="s">
        <v>1</v>
      </c>
      <c r="C73" s="34" t="s">
        <v>2</v>
      </c>
      <c r="D73" s="34"/>
      <c r="E73" s="34" t="s">
        <v>3</v>
      </c>
      <c r="F73" s="162" t="s">
        <v>403</v>
      </c>
      <c r="G73" s="162" t="s">
        <v>404</v>
      </c>
      <c r="H73" s="163" t="s">
        <v>4</v>
      </c>
    </row>
    <row r="74" spans="1:8" ht="15.75">
      <c r="A74" s="72" t="s">
        <v>97</v>
      </c>
      <c r="B74" s="37"/>
      <c r="C74" s="37"/>
      <c r="D74" s="38"/>
      <c r="E74" s="36" t="s">
        <v>98</v>
      </c>
      <c r="F74" s="115">
        <f>SUM(F76:F80)</f>
        <v>41800</v>
      </c>
      <c r="G74" s="115">
        <f>SUM(G76:G80)</f>
        <v>35475.44</v>
      </c>
      <c r="H74" s="161">
        <f t="shared" si="2"/>
        <v>84.86947368421053</v>
      </c>
    </row>
    <row r="75" spans="1:12" ht="15.75">
      <c r="A75" s="37"/>
      <c r="B75" s="72" t="s">
        <v>143</v>
      </c>
      <c r="C75" s="37"/>
      <c r="D75" s="38"/>
      <c r="E75" s="78" t="s">
        <v>122</v>
      </c>
      <c r="F75" s="126"/>
      <c r="G75" s="126"/>
      <c r="H75" s="147"/>
      <c r="K75" s="2">
        <f>SUM(F76:F80)</f>
        <v>41800</v>
      </c>
      <c r="L75" s="2">
        <f>SUM(G76:G80)</f>
        <v>35475.44</v>
      </c>
    </row>
    <row r="76" spans="1:8" ht="15">
      <c r="A76" s="37"/>
      <c r="B76" s="72"/>
      <c r="C76" s="37" t="s">
        <v>426</v>
      </c>
      <c r="D76" s="38">
        <v>0</v>
      </c>
      <c r="E76" s="39" t="s">
        <v>504</v>
      </c>
      <c r="F76" s="126">
        <v>2500</v>
      </c>
      <c r="G76" s="126">
        <v>2061.18</v>
      </c>
      <c r="H76" s="150">
        <f t="shared" si="2"/>
        <v>82.4472</v>
      </c>
    </row>
    <row r="77" spans="1:8" ht="15">
      <c r="A77" s="37"/>
      <c r="B77" s="72"/>
      <c r="C77" s="37" t="s">
        <v>414</v>
      </c>
      <c r="D77" s="38">
        <v>0</v>
      </c>
      <c r="E77" s="41" t="s">
        <v>314</v>
      </c>
      <c r="F77" s="126">
        <v>7500</v>
      </c>
      <c r="G77" s="126">
        <v>2777.77</v>
      </c>
      <c r="H77" s="150">
        <f t="shared" si="2"/>
        <v>37.03693333333333</v>
      </c>
    </row>
    <row r="78" spans="1:8" ht="15">
      <c r="A78" s="37"/>
      <c r="B78" s="72"/>
      <c r="C78" s="37" t="s">
        <v>442</v>
      </c>
      <c r="D78" s="38">
        <v>0</v>
      </c>
      <c r="E78" s="10" t="s">
        <v>322</v>
      </c>
      <c r="F78" s="126">
        <v>16300</v>
      </c>
      <c r="G78" s="126">
        <v>15958.02</v>
      </c>
      <c r="H78" s="150">
        <f t="shared" si="2"/>
        <v>97.90196319018405</v>
      </c>
    </row>
    <row r="79" spans="1:8" ht="15">
      <c r="A79" s="37"/>
      <c r="B79" s="72"/>
      <c r="C79" s="37" t="s">
        <v>410</v>
      </c>
      <c r="D79" s="38">
        <v>0</v>
      </c>
      <c r="E79" s="39" t="s">
        <v>326</v>
      </c>
      <c r="F79" s="126">
        <v>3000</v>
      </c>
      <c r="G79" s="126">
        <v>2280.07</v>
      </c>
      <c r="H79" s="150">
        <f>G79*100/F79</f>
        <v>76.00233333333334</v>
      </c>
    </row>
    <row r="80" spans="1:8" ht="15">
      <c r="A80" s="37"/>
      <c r="B80" s="72"/>
      <c r="C80" s="37" t="s">
        <v>466</v>
      </c>
      <c r="D80" s="38">
        <v>0</v>
      </c>
      <c r="E80" s="39" t="s">
        <v>489</v>
      </c>
      <c r="F80" s="126">
        <v>12500</v>
      </c>
      <c r="G80" s="126">
        <v>12398.4</v>
      </c>
      <c r="H80" s="150">
        <f>G80*100/F80</f>
        <v>99.1872</v>
      </c>
    </row>
    <row r="81" spans="1:9" s="32" customFormat="1" ht="15.75">
      <c r="A81" s="35" t="s">
        <v>25</v>
      </c>
      <c r="B81" s="35"/>
      <c r="C81" s="35"/>
      <c r="D81" s="42"/>
      <c r="E81" s="36" t="s">
        <v>99</v>
      </c>
      <c r="F81" s="115">
        <f>SUM(F82:F139)</f>
        <v>4821322.51</v>
      </c>
      <c r="G81" s="115">
        <f>SUM(G82:G139)</f>
        <v>3974459.51</v>
      </c>
      <c r="H81" s="147">
        <f>G81*100/F81</f>
        <v>82.43504768155408</v>
      </c>
      <c r="I81" s="103"/>
    </row>
    <row r="82" spans="1:12" s="18" customFormat="1" ht="15.75">
      <c r="A82" s="43"/>
      <c r="B82" s="79" t="s">
        <v>26</v>
      </c>
      <c r="C82" s="79"/>
      <c r="D82" s="80"/>
      <c r="E82" s="78" t="s">
        <v>144</v>
      </c>
      <c r="F82" s="112"/>
      <c r="G82" s="112"/>
      <c r="H82" s="164"/>
      <c r="I82" s="104"/>
      <c r="K82" s="123">
        <f>SUM(F83:F87)</f>
        <v>77734.11</v>
      </c>
      <c r="L82" s="123">
        <f>SUM(G83:G87)</f>
        <v>77597.47000000002</v>
      </c>
    </row>
    <row r="83" spans="1:8" ht="15.75">
      <c r="A83" s="37"/>
      <c r="B83" s="37"/>
      <c r="C83" s="37">
        <v>401</v>
      </c>
      <c r="D83" s="38">
        <v>0</v>
      </c>
      <c r="E83" s="39" t="s">
        <v>300</v>
      </c>
      <c r="F83" s="126">
        <v>63983.1</v>
      </c>
      <c r="G83" s="126">
        <v>63847.43</v>
      </c>
      <c r="H83" s="164">
        <f aca="true" t="shared" si="3" ref="H83:H139">G83*100/F83</f>
        <v>99.78795963309061</v>
      </c>
    </row>
    <row r="84" spans="1:8" ht="15.75">
      <c r="A84" s="37"/>
      <c r="B84" s="37"/>
      <c r="C84" s="37">
        <v>411</v>
      </c>
      <c r="D84" s="38">
        <v>0</v>
      </c>
      <c r="E84" s="39" t="s">
        <v>304</v>
      </c>
      <c r="F84" s="126">
        <v>10999.14</v>
      </c>
      <c r="G84" s="126">
        <v>10998.36</v>
      </c>
      <c r="H84" s="164">
        <f t="shared" si="3"/>
        <v>99.99290853648559</v>
      </c>
    </row>
    <row r="85" spans="1:8" ht="15.75">
      <c r="A85" s="37"/>
      <c r="B85" s="37"/>
      <c r="C85" s="37">
        <v>412</v>
      </c>
      <c r="D85" s="38">
        <v>0</v>
      </c>
      <c r="E85" s="39" t="s">
        <v>306</v>
      </c>
      <c r="F85" s="126">
        <v>1567.74</v>
      </c>
      <c r="G85" s="126">
        <v>1567.55</v>
      </c>
      <c r="H85" s="164">
        <f t="shared" si="3"/>
        <v>99.98788064347404</v>
      </c>
    </row>
    <row r="86" spans="1:8" ht="15.75">
      <c r="A86" s="37"/>
      <c r="B86" s="37"/>
      <c r="C86" s="37">
        <v>421</v>
      </c>
      <c r="D86" s="38">
        <v>0</v>
      </c>
      <c r="E86" s="39" t="s">
        <v>314</v>
      </c>
      <c r="F86" s="126">
        <v>375</v>
      </c>
      <c r="G86" s="126">
        <v>375</v>
      </c>
      <c r="H86" s="164">
        <f t="shared" si="3"/>
        <v>100</v>
      </c>
    </row>
    <row r="87" spans="1:8" ht="15.75">
      <c r="A87" s="37"/>
      <c r="B87" s="37"/>
      <c r="C87" s="37">
        <v>441</v>
      </c>
      <c r="D87" s="38">
        <v>0</v>
      </c>
      <c r="E87" s="39" t="s">
        <v>340</v>
      </c>
      <c r="F87" s="126">
        <v>809.13</v>
      </c>
      <c r="G87" s="126">
        <v>809.13</v>
      </c>
      <c r="H87" s="164">
        <f t="shared" si="3"/>
        <v>100</v>
      </c>
    </row>
    <row r="88" spans="1:12" ht="15.75">
      <c r="A88" s="37"/>
      <c r="B88" s="72" t="s">
        <v>27</v>
      </c>
      <c r="C88" s="72"/>
      <c r="D88" s="77"/>
      <c r="E88" s="73" t="s">
        <v>145</v>
      </c>
      <c r="F88" s="126"/>
      <c r="G88" s="126"/>
      <c r="H88" s="164"/>
      <c r="K88" s="2">
        <f>SUM(F89:F98)</f>
        <v>298260</v>
      </c>
      <c r="L88" s="2">
        <f>SUM(G89:G98)</f>
        <v>235962.6</v>
      </c>
    </row>
    <row r="89" spans="1:8" ht="15.75">
      <c r="A89" s="37"/>
      <c r="B89" s="37"/>
      <c r="C89" s="37">
        <v>303</v>
      </c>
      <c r="D89" s="38">
        <v>0</v>
      </c>
      <c r="E89" s="39" t="s">
        <v>292</v>
      </c>
      <c r="F89" s="126">
        <v>203760</v>
      </c>
      <c r="G89" s="126">
        <v>192100</v>
      </c>
      <c r="H89" s="164">
        <f t="shared" si="3"/>
        <v>94.27758146839419</v>
      </c>
    </row>
    <row r="90" spans="1:8" ht="15.75">
      <c r="A90" s="37"/>
      <c r="B90" s="37"/>
      <c r="C90" s="37">
        <v>421</v>
      </c>
      <c r="D90" s="38">
        <v>0</v>
      </c>
      <c r="E90" s="39" t="s">
        <v>314</v>
      </c>
      <c r="F90" s="126">
        <v>4000</v>
      </c>
      <c r="G90" s="126">
        <v>3293.28</v>
      </c>
      <c r="H90" s="164">
        <f t="shared" si="3"/>
        <v>82.332</v>
      </c>
    </row>
    <row r="91" spans="1:8" ht="15.75">
      <c r="A91" s="37"/>
      <c r="B91" s="37"/>
      <c r="C91" s="37" t="s">
        <v>486</v>
      </c>
      <c r="D91" s="38">
        <v>0</v>
      </c>
      <c r="E91" s="39" t="s">
        <v>316</v>
      </c>
      <c r="F91" s="126">
        <v>15000</v>
      </c>
      <c r="G91" s="126">
        <v>856.54</v>
      </c>
      <c r="H91" s="164">
        <f t="shared" si="3"/>
        <v>5.710266666666667</v>
      </c>
    </row>
    <row r="92" spans="1:8" ht="15.75">
      <c r="A92" s="37"/>
      <c r="B92" s="37"/>
      <c r="C92" s="37" t="s">
        <v>421</v>
      </c>
      <c r="D92" s="38">
        <v>0</v>
      </c>
      <c r="E92" s="39" t="s">
        <v>320</v>
      </c>
      <c r="F92" s="126">
        <v>2500</v>
      </c>
      <c r="G92" s="126">
        <v>108.36</v>
      </c>
      <c r="H92" s="164">
        <f t="shared" si="3"/>
        <v>4.3344</v>
      </c>
    </row>
    <row r="93" spans="1:8" ht="15.75">
      <c r="A93" s="37"/>
      <c r="B93" s="37"/>
      <c r="C93" s="37">
        <v>427</v>
      </c>
      <c r="D93" s="38">
        <v>0</v>
      </c>
      <c r="E93" s="39" t="s">
        <v>322</v>
      </c>
      <c r="F93" s="126">
        <v>10000</v>
      </c>
      <c r="G93" s="126">
        <v>0</v>
      </c>
      <c r="H93" s="164">
        <f t="shared" si="3"/>
        <v>0</v>
      </c>
    </row>
    <row r="94" spans="1:8" ht="15.75">
      <c r="A94" s="37"/>
      <c r="B94" s="37"/>
      <c r="C94" s="37">
        <v>430</v>
      </c>
      <c r="D94" s="38">
        <v>0</v>
      </c>
      <c r="E94" s="39" t="s">
        <v>326</v>
      </c>
      <c r="F94" s="126">
        <v>8000</v>
      </c>
      <c r="G94" s="126">
        <v>3010.07</v>
      </c>
      <c r="H94" s="164">
        <f t="shared" si="3"/>
        <v>37.625875</v>
      </c>
    </row>
    <row r="95" spans="1:8" ht="15.75">
      <c r="A95" s="37"/>
      <c r="B95" s="37"/>
      <c r="C95" s="37">
        <v>441</v>
      </c>
      <c r="D95" s="38">
        <v>0</v>
      </c>
      <c r="E95" s="39" t="s">
        <v>340</v>
      </c>
      <c r="F95" s="126">
        <v>3000</v>
      </c>
      <c r="G95" s="126">
        <v>0</v>
      </c>
      <c r="H95" s="164">
        <f t="shared" si="3"/>
        <v>0</v>
      </c>
    </row>
    <row r="96" spans="1:8" ht="15.75">
      <c r="A96" s="37"/>
      <c r="B96" s="37"/>
      <c r="C96" s="37" t="s">
        <v>427</v>
      </c>
      <c r="D96" s="38">
        <v>0</v>
      </c>
      <c r="E96" s="110" t="s">
        <v>342</v>
      </c>
      <c r="F96" s="126">
        <v>3000</v>
      </c>
      <c r="G96" s="126">
        <v>0</v>
      </c>
      <c r="H96" s="164">
        <f t="shared" si="3"/>
        <v>0</v>
      </c>
    </row>
    <row r="97" spans="1:8" ht="15.75">
      <c r="A97" s="37"/>
      <c r="B97" s="37"/>
      <c r="C97" s="37">
        <v>443</v>
      </c>
      <c r="D97" s="38">
        <v>0</v>
      </c>
      <c r="E97" s="39" t="s">
        <v>344</v>
      </c>
      <c r="F97" s="126">
        <v>4000</v>
      </c>
      <c r="G97" s="126">
        <v>0</v>
      </c>
      <c r="H97" s="164">
        <f t="shared" si="3"/>
        <v>0</v>
      </c>
    </row>
    <row r="98" spans="1:8" ht="15.75">
      <c r="A98" s="37"/>
      <c r="B98" s="37"/>
      <c r="C98" s="37" t="s">
        <v>416</v>
      </c>
      <c r="D98" s="38">
        <v>0</v>
      </c>
      <c r="E98" s="39" t="s">
        <v>364</v>
      </c>
      <c r="F98" s="126">
        <v>45000</v>
      </c>
      <c r="G98" s="126">
        <v>36594.35</v>
      </c>
      <c r="H98" s="164">
        <f t="shared" si="3"/>
        <v>81.32077777777778</v>
      </c>
    </row>
    <row r="99" spans="1:12" s="18" customFormat="1" ht="15.75">
      <c r="A99" s="43"/>
      <c r="B99" s="79" t="s">
        <v>28</v>
      </c>
      <c r="C99" s="79"/>
      <c r="D99" s="80"/>
      <c r="E99" s="78" t="s">
        <v>146</v>
      </c>
      <c r="F99" s="112"/>
      <c r="G99" s="112"/>
      <c r="H99" s="164"/>
      <c r="I99" s="104"/>
      <c r="K99" s="123">
        <f>SUM(F100:F123)</f>
        <v>3847776.69</v>
      </c>
      <c r="L99" s="123">
        <f>SUM(G100:G123)</f>
        <v>3188398.5399999996</v>
      </c>
    </row>
    <row r="100" spans="1:8" ht="15.75">
      <c r="A100" s="37"/>
      <c r="B100" s="37"/>
      <c r="C100" s="37">
        <v>302</v>
      </c>
      <c r="D100" s="38">
        <v>0</v>
      </c>
      <c r="E100" s="41" t="s">
        <v>387</v>
      </c>
      <c r="F100" s="126">
        <v>6000</v>
      </c>
      <c r="G100" s="126">
        <v>4771.96</v>
      </c>
      <c r="H100" s="164">
        <f t="shared" si="3"/>
        <v>79.53266666666667</v>
      </c>
    </row>
    <row r="101" spans="1:8" ht="15.75">
      <c r="A101" s="37"/>
      <c r="B101" s="37"/>
      <c r="C101" s="37">
        <v>401</v>
      </c>
      <c r="D101" s="38">
        <v>0</v>
      </c>
      <c r="E101" s="39" t="s">
        <v>300</v>
      </c>
      <c r="F101" s="126">
        <v>2446759</v>
      </c>
      <c r="G101" s="126">
        <v>2082896.68</v>
      </c>
      <c r="H101" s="164">
        <f t="shared" si="3"/>
        <v>85.12880426719592</v>
      </c>
    </row>
    <row r="102" spans="1:8" ht="15.75">
      <c r="A102" s="37"/>
      <c r="B102" s="37"/>
      <c r="C102" s="37">
        <v>404</v>
      </c>
      <c r="D102" s="38">
        <v>0</v>
      </c>
      <c r="E102" s="39" t="s">
        <v>302</v>
      </c>
      <c r="F102" s="126">
        <v>182087.69</v>
      </c>
      <c r="G102" s="126">
        <v>146589.83</v>
      </c>
      <c r="H102" s="164">
        <f t="shared" si="3"/>
        <v>80.50507423099276</v>
      </c>
    </row>
    <row r="103" spans="1:8" ht="15.75">
      <c r="A103" s="37"/>
      <c r="B103" s="37"/>
      <c r="C103" s="37">
        <v>411</v>
      </c>
      <c r="D103" s="38">
        <v>0</v>
      </c>
      <c r="E103" s="39" t="s">
        <v>304</v>
      </c>
      <c r="F103" s="126">
        <v>350000</v>
      </c>
      <c r="G103" s="126">
        <v>252616.77</v>
      </c>
      <c r="H103" s="164">
        <f t="shared" si="3"/>
        <v>72.17622</v>
      </c>
    </row>
    <row r="104" spans="1:8" ht="15.75">
      <c r="A104" s="37"/>
      <c r="B104" s="37"/>
      <c r="C104" s="37">
        <v>412</v>
      </c>
      <c r="D104" s="38">
        <v>0</v>
      </c>
      <c r="E104" s="39" t="s">
        <v>306</v>
      </c>
      <c r="F104" s="126">
        <v>50000</v>
      </c>
      <c r="G104" s="126">
        <v>35102.12</v>
      </c>
      <c r="H104" s="164">
        <f t="shared" si="3"/>
        <v>70.20424000000001</v>
      </c>
    </row>
    <row r="105" spans="1:8" ht="15.75">
      <c r="A105" s="37"/>
      <c r="B105" s="37"/>
      <c r="C105" s="37">
        <v>414</v>
      </c>
      <c r="D105" s="38">
        <v>0</v>
      </c>
      <c r="E105" s="39" t="s">
        <v>310</v>
      </c>
      <c r="F105" s="126">
        <v>25000</v>
      </c>
      <c r="G105" s="126">
        <v>19846</v>
      </c>
      <c r="H105" s="164">
        <f t="shared" si="3"/>
        <v>79.384</v>
      </c>
    </row>
    <row r="106" spans="1:8" ht="15.75">
      <c r="A106" s="37"/>
      <c r="B106" s="37"/>
      <c r="C106" s="37">
        <v>417</v>
      </c>
      <c r="D106" s="38">
        <v>0</v>
      </c>
      <c r="E106" s="41" t="s">
        <v>312</v>
      </c>
      <c r="F106" s="126">
        <v>10000</v>
      </c>
      <c r="G106" s="126">
        <v>3852.17</v>
      </c>
      <c r="H106" s="164">
        <f t="shared" si="3"/>
        <v>38.5217</v>
      </c>
    </row>
    <row r="107" spans="1:8" ht="15.75">
      <c r="A107" s="37"/>
      <c r="B107" s="37"/>
      <c r="C107" s="37">
        <v>421</v>
      </c>
      <c r="D107" s="38">
        <v>0</v>
      </c>
      <c r="E107" s="39" t="s">
        <v>314</v>
      </c>
      <c r="F107" s="126">
        <v>177000</v>
      </c>
      <c r="G107" s="126">
        <v>146646.63</v>
      </c>
      <c r="H107" s="164">
        <f t="shared" si="3"/>
        <v>82.8512033898305</v>
      </c>
    </row>
    <row r="108" spans="1:8" ht="15.75">
      <c r="A108" s="37"/>
      <c r="B108" s="37"/>
      <c r="C108" s="37" t="s">
        <v>486</v>
      </c>
      <c r="D108" s="38">
        <v>0</v>
      </c>
      <c r="E108" s="39" t="s">
        <v>316</v>
      </c>
      <c r="F108" s="126">
        <v>4000</v>
      </c>
      <c r="G108" s="126">
        <v>1476.11</v>
      </c>
      <c r="H108" s="164">
        <f t="shared" si="3"/>
        <v>36.90275</v>
      </c>
    </row>
    <row r="109" spans="1:8" ht="15.75">
      <c r="A109" s="37"/>
      <c r="B109" s="37"/>
      <c r="C109" s="37">
        <v>426</v>
      </c>
      <c r="D109" s="38">
        <v>0</v>
      </c>
      <c r="E109" s="39" t="s">
        <v>320</v>
      </c>
      <c r="F109" s="126">
        <v>81500</v>
      </c>
      <c r="G109" s="126">
        <v>69970.03</v>
      </c>
      <c r="H109" s="164">
        <f t="shared" si="3"/>
        <v>85.85279754601227</v>
      </c>
    </row>
    <row r="110" spans="1:8" ht="15.75">
      <c r="A110" s="37"/>
      <c r="B110" s="37"/>
      <c r="C110" s="37">
        <v>427</v>
      </c>
      <c r="D110" s="38">
        <v>0</v>
      </c>
      <c r="E110" s="39" t="s">
        <v>322</v>
      </c>
      <c r="F110" s="126">
        <v>29000</v>
      </c>
      <c r="G110" s="126">
        <v>20314.06</v>
      </c>
      <c r="H110" s="164">
        <f t="shared" si="3"/>
        <v>70.0484827586207</v>
      </c>
    </row>
    <row r="111" spans="1:8" ht="15.75">
      <c r="A111" s="37"/>
      <c r="B111" s="37"/>
      <c r="C111" s="37">
        <v>428</v>
      </c>
      <c r="D111" s="38">
        <v>0</v>
      </c>
      <c r="E111" s="39" t="s">
        <v>324</v>
      </c>
      <c r="F111" s="126">
        <v>10000</v>
      </c>
      <c r="G111" s="126">
        <v>3293</v>
      </c>
      <c r="H111" s="164">
        <f t="shared" si="3"/>
        <v>32.93</v>
      </c>
    </row>
    <row r="112" spans="1:8" ht="15.75">
      <c r="A112" s="37"/>
      <c r="B112" s="37"/>
      <c r="C112" s="37">
        <v>430</v>
      </c>
      <c r="D112" s="38">
        <v>0</v>
      </c>
      <c r="E112" s="39" t="s">
        <v>326</v>
      </c>
      <c r="F112" s="126">
        <v>224300</v>
      </c>
      <c r="G112" s="126">
        <v>220497.48</v>
      </c>
      <c r="H112" s="164">
        <f t="shared" si="3"/>
        <v>98.30471689701292</v>
      </c>
    </row>
    <row r="113" spans="1:8" ht="15.75">
      <c r="A113" s="37"/>
      <c r="B113" s="37"/>
      <c r="C113" s="37">
        <v>436</v>
      </c>
      <c r="D113" s="38">
        <v>0</v>
      </c>
      <c r="E113" s="39" t="s">
        <v>489</v>
      </c>
      <c r="F113" s="126">
        <v>23000</v>
      </c>
      <c r="G113" s="126">
        <v>15696.01</v>
      </c>
      <c r="H113" s="164">
        <f t="shared" si="3"/>
        <v>68.24352173913043</v>
      </c>
    </row>
    <row r="114" spans="1:9" s="18" customFormat="1" ht="15.75">
      <c r="A114" s="43"/>
      <c r="B114" s="43"/>
      <c r="C114" s="43" t="s">
        <v>428</v>
      </c>
      <c r="D114" s="44">
        <v>0</v>
      </c>
      <c r="E114" s="110" t="s">
        <v>336</v>
      </c>
      <c r="F114" s="126">
        <v>8000</v>
      </c>
      <c r="G114" s="126">
        <v>5358.22</v>
      </c>
      <c r="H114" s="164">
        <f t="shared" si="3"/>
        <v>66.97775</v>
      </c>
      <c r="I114" s="104"/>
    </row>
    <row r="115" spans="1:8" ht="15.75">
      <c r="A115" s="37"/>
      <c r="B115" s="37"/>
      <c r="C115" s="37">
        <v>440</v>
      </c>
      <c r="D115" s="38">
        <v>0</v>
      </c>
      <c r="E115" s="58" t="s">
        <v>391</v>
      </c>
      <c r="F115" s="126">
        <v>22000</v>
      </c>
      <c r="G115" s="126">
        <v>20269.2</v>
      </c>
      <c r="H115" s="164">
        <f t="shared" si="3"/>
        <v>92.13272727272727</v>
      </c>
    </row>
    <row r="116" spans="1:8" ht="15.75">
      <c r="A116" s="37"/>
      <c r="B116" s="37"/>
      <c r="C116" s="37">
        <v>441</v>
      </c>
      <c r="D116" s="38">
        <v>0</v>
      </c>
      <c r="E116" s="39" t="s">
        <v>340</v>
      </c>
      <c r="F116" s="126">
        <v>30000</v>
      </c>
      <c r="G116" s="126">
        <v>22823.96</v>
      </c>
      <c r="H116" s="164">
        <f t="shared" si="3"/>
        <v>76.07986666666666</v>
      </c>
    </row>
    <row r="117" spans="1:8" ht="15.75">
      <c r="A117" s="37"/>
      <c r="B117" s="37"/>
      <c r="C117" s="37" t="s">
        <v>427</v>
      </c>
      <c r="D117" s="38">
        <v>0</v>
      </c>
      <c r="E117" s="121" t="s">
        <v>342</v>
      </c>
      <c r="F117" s="126">
        <v>10500</v>
      </c>
      <c r="G117" s="126">
        <v>1520.74</v>
      </c>
      <c r="H117" s="164">
        <f t="shared" si="3"/>
        <v>14.483238095238095</v>
      </c>
    </row>
    <row r="118" spans="1:8" ht="15.75">
      <c r="A118" s="37"/>
      <c r="B118" s="37"/>
      <c r="C118" s="37">
        <v>443</v>
      </c>
      <c r="D118" s="38">
        <v>0</v>
      </c>
      <c r="E118" s="39" t="s">
        <v>344</v>
      </c>
      <c r="F118" s="126">
        <v>34630</v>
      </c>
      <c r="G118" s="126">
        <v>18775.48</v>
      </c>
      <c r="H118" s="164">
        <f t="shared" si="3"/>
        <v>54.21738377129656</v>
      </c>
    </row>
    <row r="119" spans="1:8" ht="15.75">
      <c r="A119" s="37"/>
      <c r="B119" s="37"/>
      <c r="C119" s="37">
        <v>444</v>
      </c>
      <c r="D119" s="38">
        <v>0</v>
      </c>
      <c r="E119" s="39" t="s">
        <v>346</v>
      </c>
      <c r="F119" s="126">
        <v>42000</v>
      </c>
      <c r="G119" s="126">
        <v>37381.46</v>
      </c>
      <c r="H119" s="164">
        <f t="shared" si="3"/>
        <v>89.00347619047619</v>
      </c>
    </row>
    <row r="120" spans="1:8" ht="15.75">
      <c r="A120" s="37"/>
      <c r="B120" s="37"/>
      <c r="C120" s="37" t="s">
        <v>413</v>
      </c>
      <c r="D120" s="38">
        <v>0</v>
      </c>
      <c r="E120" s="10" t="s">
        <v>352</v>
      </c>
      <c r="F120" s="126">
        <v>5000</v>
      </c>
      <c r="G120" s="126">
        <v>0</v>
      </c>
      <c r="H120" s="164">
        <f t="shared" si="3"/>
        <v>0</v>
      </c>
    </row>
    <row r="121" spans="1:8" ht="15.75">
      <c r="A121" s="37"/>
      <c r="B121" s="37"/>
      <c r="C121" s="37">
        <v>470</v>
      </c>
      <c r="D121" s="38">
        <v>0</v>
      </c>
      <c r="E121" s="41" t="s">
        <v>354</v>
      </c>
      <c r="F121" s="126">
        <v>25000</v>
      </c>
      <c r="G121" s="126">
        <v>16848.63</v>
      </c>
      <c r="H121" s="164">
        <f t="shared" si="3"/>
        <v>67.39452</v>
      </c>
    </row>
    <row r="122" spans="1:8" ht="15.75">
      <c r="A122" s="37"/>
      <c r="B122" s="37"/>
      <c r="C122" s="37" t="s">
        <v>412</v>
      </c>
      <c r="D122" s="38">
        <v>0</v>
      </c>
      <c r="E122" s="138" t="s">
        <v>362</v>
      </c>
      <c r="F122" s="126">
        <v>25000</v>
      </c>
      <c r="G122" s="126">
        <v>21455</v>
      </c>
      <c r="H122" s="164">
        <f t="shared" si="3"/>
        <v>85.82</v>
      </c>
    </row>
    <row r="123" spans="1:8" ht="15.75">
      <c r="A123" s="37"/>
      <c r="B123" s="37"/>
      <c r="C123" s="37" t="s">
        <v>416</v>
      </c>
      <c r="D123" s="38">
        <v>0</v>
      </c>
      <c r="E123" s="39" t="s">
        <v>364</v>
      </c>
      <c r="F123" s="126">
        <v>27000</v>
      </c>
      <c r="G123" s="126">
        <v>20397</v>
      </c>
      <c r="H123" s="164">
        <f t="shared" si="3"/>
        <v>75.54444444444445</v>
      </c>
    </row>
    <row r="124" spans="1:12" ht="15.75">
      <c r="A124" s="37"/>
      <c r="B124" s="72" t="s">
        <v>30</v>
      </c>
      <c r="C124" s="72"/>
      <c r="D124" s="77"/>
      <c r="E124" s="73" t="s">
        <v>148</v>
      </c>
      <c r="F124" s="112"/>
      <c r="G124" s="112"/>
      <c r="H124" s="164"/>
      <c r="K124" s="2">
        <f>SUM(F125:F129)</f>
        <v>259500</v>
      </c>
      <c r="L124" s="2">
        <f>SUM(G125:G129)</f>
        <v>186143.25</v>
      </c>
    </row>
    <row r="125" spans="1:8" ht="15.75">
      <c r="A125" s="37"/>
      <c r="B125" s="37"/>
      <c r="C125" s="37" t="s">
        <v>407</v>
      </c>
      <c r="D125" s="38">
        <v>0</v>
      </c>
      <c r="E125" s="39" t="s">
        <v>304</v>
      </c>
      <c r="F125" s="126">
        <v>1000</v>
      </c>
      <c r="G125" s="126">
        <v>0</v>
      </c>
      <c r="H125" s="164">
        <f t="shared" si="3"/>
        <v>0</v>
      </c>
    </row>
    <row r="126" spans="1:8" ht="15.75">
      <c r="A126" s="37"/>
      <c r="B126" s="37"/>
      <c r="C126" s="37" t="s">
        <v>420</v>
      </c>
      <c r="D126" s="38">
        <v>0</v>
      </c>
      <c r="E126" s="41" t="s">
        <v>312</v>
      </c>
      <c r="F126" s="126">
        <v>5000</v>
      </c>
      <c r="G126" s="126">
        <v>2350</v>
      </c>
      <c r="H126" s="164">
        <f t="shared" si="3"/>
        <v>47</v>
      </c>
    </row>
    <row r="127" spans="1:8" ht="15.75">
      <c r="A127" s="37"/>
      <c r="B127" s="37"/>
      <c r="C127" s="37" t="s">
        <v>414</v>
      </c>
      <c r="D127" s="38">
        <v>0</v>
      </c>
      <c r="E127" s="39" t="s">
        <v>314</v>
      </c>
      <c r="F127" s="126">
        <v>104500</v>
      </c>
      <c r="G127" s="126">
        <v>59438.13</v>
      </c>
      <c r="H127" s="164">
        <f t="shared" si="3"/>
        <v>56.87859330143541</v>
      </c>
    </row>
    <row r="128" spans="1:8" ht="15.75">
      <c r="A128" s="37"/>
      <c r="B128" s="37"/>
      <c r="C128" s="37" t="s">
        <v>486</v>
      </c>
      <c r="D128" s="38">
        <v>0</v>
      </c>
      <c r="E128" s="39" t="s">
        <v>316</v>
      </c>
      <c r="F128" s="126">
        <v>4000</v>
      </c>
      <c r="G128" s="126">
        <v>2137.37</v>
      </c>
      <c r="H128" s="164">
        <f t="shared" si="3"/>
        <v>53.43425</v>
      </c>
    </row>
    <row r="129" spans="1:8" ht="15.75">
      <c r="A129" s="37"/>
      <c r="B129" s="37"/>
      <c r="C129" s="37" t="s">
        <v>410</v>
      </c>
      <c r="D129" s="38">
        <v>0</v>
      </c>
      <c r="E129" s="39" t="s">
        <v>326</v>
      </c>
      <c r="F129" s="126">
        <v>145000</v>
      </c>
      <c r="G129" s="126">
        <v>122217.75</v>
      </c>
      <c r="H129" s="164">
        <f t="shared" si="3"/>
        <v>84.28810344827586</v>
      </c>
    </row>
    <row r="130" spans="1:12" ht="15.75">
      <c r="A130" s="37"/>
      <c r="B130" s="72" t="s">
        <v>31</v>
      </c>
      <c r="C130" s="72"/>
      <c r="D130" s="77"/>
      <c r="E130" s="73" t="s">
        <v>122</v>
      </c>
      <c r="F130" s="112"/>
      <c r="G130" s="112"/>
      <c r="H130" s="164"/>
      <c r="K130" s="2">
        <f>SUM(F131:F139)</f>
        <v>338051.70999999996</v>
      </c>
      <c r="L130" s="2">
        <f>SUM(G131:G139)</f>
        <v>286357.65</v>
      </c>
    </row>
    <row r="131" spans="1:8" ht="15.75">
      <c r="A131" s="37"/>
      <c r="B131" s="37"/>
      <c r="C131" s="37">
        <v>303</v>
      </c>
      <c r="D131" s="38">
        <v>0</v>
      </c>
      <c r="E131" s="39" t="s">
        <v>292</v>
      </c>
      <c r="F131" s="126">
        <v>2780</v>
      </c>
      <c r="G131" s="126">
        <v>2760</v>
      </c>
      <c r="H131" s="164">
        <f t="shared" si="3"/>
        <v>99.28057553956835</v>
      </c>
    </row>
    <row r="132" spans="1:8" ht="15.75">
      <c r="A132" s="37"/>
      <c r="B132" s="37"/>
      <c r="C132" s="37">
        <v>417</v>
      </c>
      <c r="D132" s="38">
        <v>0</v>
      </c>
      <c r="E132" s="41" t="s">
        <v>312</v>
      </c>
      <c r="F132" s="126">
        <v>4100</v>
      </c>
      <c r="G132" s="126">
        <v>4100</v>
      </c>
      <c r="H132" s="164">
        <f t="shared" si="3"/>
        <v>100</v>
      </c>
    </row>
    <row r="133" spans="1:8" ht="15.75">
      <c r="A133" s="37"/>
      <c r="B133" s="37"/>
      <c r="C133" s="37">
        <v>421</v>
      </c>
      <c r="D133" s="38">
        <v>0</v>
      </c>
      <c r="E133" s="39" t="s">
        <v>314</v>
      </c>
      <c r="F133" s="126">
        <v>74013.47</v>
      </c>
      <c r="G133" s="126">
        <v>66211.89</v>
      </c>
      <c r="H133" s="164">
        <f t="shared" si="3"/>
        <v>89.45924302697874</v>
      </c>
    </row>
    <row r="134" spans="1:8" ht="15.75">
      <c r="A134" s="37"/>
      <c r="B134" s="37"/>
      <c r="C134" s="37" t="s">
        <v>486</v>
      </c>
      <c r="D134" s="38">
        <v>0</v>
      </c>
      <c r="E134" s="39" t="s">
        <v>316</v>
      </c>
      <c r="F134" s="126">
        <v>26035.82</v>
      </c>
      <c r="G134" s="126">
        <v>25124.26</v>
      </c>
      <c r="H134" s="164">
        <f t="shared" si="3"/>
        <v>96.49882354387148</v>
      </c>
    </row>
    <row r="135" spans="1:8" ht="15.75">
      <c r="A135" s="37"/>
      <c r="B135" s="37"/>
      <c r="C135" s="37">
        <v>426</v>
      </c>
      <c r="D135" s="38">
        <v>0</v>
      </c>
      <c r="E135" s="39" t="s">
        <v>320</v>
      </c>
      <c r="F135" s="126">
        <v>13275.25</v>
      </c>
      <c r="G135" s="126">
        <v>12592.85</v>
      </c>
      <c r="H135" s="164">
        <f t="shared" si="3"/>
        <v>94.8596071637069</v>
      </c>
    </row>
    <row r="136" spans="1:8" ht="15.75">
      <c r="A136" s="37"/>
      <c r="B136" s="37"/>
      <c r="C136" s="37">
        <v>430</v>
      </c>
      <c r="D136" s="38">
        <v>0</v>
      </c>
      <c r="E136" s="39" t="s">
        <v>326</v>
      </c>
      <c r="F136" s="126">
        <v>94507.37</v>
      </c>
      <c r="G136" s="126">
        <v>92967.25</v>
      </c>
      <c r="H136" s="164">
        <f t="shared" si="3"/>
        <v>98.37037048010119</v>
      </c>
    </row>
    <row r="137" spans="1:8" ht="15.75">
      <c r="A137" s="37"/>
      <c r="B137" s="37"/>
      <c r="C137" s="37">
        <v>443</v>
      </c>
      <c r="D137" s="38">
        <v>0</v>
      </c>
      <c r="E137" s="39" t="s">
        <v>344</v>
      </c>
      <c r="F137" s="126">
        <v>578.8</v>
      </c>
      <c r="G137" s="126">
        <v>578.5</v>
      </c>
      <c r="H137" s="164">
        <f t="shared" si="3"/>
        <v>99.94816862474084</v>
      </c>
    </row>
    <row r="138" spans="1:8" ht="15.75">
      <c r="A138" s="37"/>
      <c r="B138" s="37"/>
      <c r="C138" s="37" t="s">
        <v>412</v>
      </c>
      <c r="D138" s="38">
        <v>0</v>
      </c>
      <c r="E138" s="39" t="s">
        <v>364</v>
      </c>
      <c r="F138" s="126">
        <v>113061</v>
      </c>
      <c r="G138" s="126">
        <v>73022.9</v>
      </c>
      <c r="H138" s="164">
        <f t="shared" si="3"/>
        <v>64.58716975791829</v>
      </c>
    </row>
    <row r="139" spans="1:8" ht="15.75">
      <c r="A139" s="37"/>
      <c r="B139" s="37"/>
      <c r="C139" s="37" t="s">
        <v>416</v>
      </c>
      <c r="D139" s="38">
        <v>0</v>
      </c>
      <c r="E139" s="39" t="s">
        <v>364</v>
      </c>
      <c r="F139" s="126">
        <v>9700</v>
      </c>
      <c r="G139" s="126">
        <v>9000</v>
      </c>
      <c r="H139" s="164">
        <f t="shared" si="3"/>
        <v>92.78350515463917</v>
      </c>
    </row>
    <row r="140" spans="1:8" ht="30">
      <c r="A140" s="34" t="s">
        <v>0</v>
      </c>
      <c r="B140" s="34" t="s">
        <v>1</v>
      </c>
      <c r="C140" s="34" t="s">
        <v>2</v>
      </c>
      <c r="D140" s="34"/>
      <c r="E140" s="34" t="s">
        <v>3</v>
      </c>
      <c r="F140" s="162" t="s">
        <v>403</v>
      </c>
      <c r="G140" s="162" t="s">
        <v>404</v>
      </c>
      <c r="H140" s="163" t="s">
        <v>4</v>
      </c>
    </row>
    <row r="141" spans="1:9" s="32" customFormat="1" ht="15.75">
      <c r="A141" s="35" t="s">
        <v>32</v>
      </c>
      <c r="B141" s="35"/>
      <c r="C141" s="35"/>
      <c r="D141" s="42"/>
      <c r="E141" s="36" t="s">
        <v>100</v>
      </c>
      <c r="F141" s="115">
        <f>SUM(F143:F150)</f>
        <v>12313</v>
      </c>
      <c r="G141" s="115">
        <f>SUM(G143:G150)</f>
        <v>12284.81</v>
      </c>
      <c r="H141" s="147">
        <f>G141*100/F141</f>
        <v>99.77105498253879</v>
      </c>
      <c r="I141" s="103"/>
    </row>
    <row r="142" spans="1:12" ht="15">
      <c r="A142" s="37"/>
      <c r="B142" s="72" t="s">
        <v>33</v>
      </c>
      <c r="C142" s="72"/>
      <c r="D142" s="77"/>
      <c r="E142" s="73" t="s">
        <v>151</v>
      </c>
      <c r="F142" s="126"/>
      <c r="G142" s="126"/>
      <c r="H142" s="165"/>
      <c r="K142" s="2">
        <f>SUM(F143:F146)</f>
        <v>12068</v>
      </c>
      <c r="L142" s="2">
        <f>SUM(G143:G146)</f>
        <v>12045.53</v>
      </c>
    </row>
    <row r="143" spans="1:8" ht="15">
      <c r="A143" s="37"/>
      <c r="B143" s="37"/>
      <c r="C143" s="37">
        <v>401</v>
      </c>
      <c r="D143" s="38">
        <v>0</v>
      </c>
      <c r="E143" s="39" t="s">
        <v>300</v>
      </c>
      <c r="F143" s="126">
        <v>2925.51</v>
      </c>
      <c r="G143" s="126">
        <v>2925</v>
      </c>
      <c r="H143" s="150">
        <f>G143*100/F143</f>
        <v>99.98256714213932</v>
      </c>
    </row>
    <row r="144" spans="1:8" ht="15">
      <c r="A144" s="37"/>
      <c r="B144" s="37"/>
      <c r="C144" s="37">
        <v>411</v>
      </c>
      <c r="D144" s="38">
        <v>0</v>
      </c>
      <c r="E144" s="39" t="s">
        <v>304</v>
      </c>
      <c r="F144" s="126">
        <v>502.83</v>
      </c>
      <c r="G144" s="126">
        <v>502.83</v>
      </c>
      <c r="H144" s="150">
        <f>G144*100/F144</f>
        <v>100</v>
      </c>
    </row>
    <row r="145" spans="1:8" ht="15">
      <c r="A145" s="37"/>
      <c r="B145" s="37"/>
      <c r="C145" s="37">
        <v>412</v>
      </c>
      <c r="D145" s="38">
        <v>0</v>
      </c>
      <c r="E145" s="39" t="s">
        <v>306</v>
      </c>
      <c r="F145" s="126">
        <v>71.66</v>
      </c>
      <c r="G145" s="126">
        <v>71.66</v>
      </c>
      <c r="H145" s="150">
        <f>G145*100/F145</f>
        <v>100</v>
      </c>
    </row>
    <row r="146" spans="1:9" ht="15">
      <c r="A146" s="37"/>
      <c r="B146" s="37"/>
      <c r="C146" s="37" t="s">
        <v>414</v>
      </c>
      <c r="D146" s="38">
        <v>0</v>
      </c>
      <c r="E146" s="39" t="s">
        <v>314</v>
      </c>
      <c r="F146" s="126">
        <v>8568</v>
      </c>
      <c r="G146" s="126">
        <v>8546.04</v>
      </c>
      <c r="H146" s="150">
        <f>G146*100/F146</f>
        <v>99.7436974789916</v>
      </c>
      <c r="I146" s="51"/>
    </row>
    <row r="147" spans="1:12" ht="15">
      <c r="A147" s="37"/>
      <c r="B147" s="72" t="s">
        <v>156</v>
      </c>
      <c r="C147" s="37"/>
      <c r="D147" s="38"/>
      <c r="E147" s="91" t="s">
        <v>157</v>
      </c>
      <c r="F147" s="126"/>
      <c r="G147" s="126"/>
      <c r="H147" s="158"/>
      <c r="I147" s="51"/>
      <c r="K147" s="2">
        <f>SUM(F148:F150)</f>
        <v>245</v>
      </c>
      <c r="L147" s="2">
        <f>SUM(G148:G150)</f>
        <v>239.28</v>
      </c>
    </row>
    <row r="148" spans="1:9" ht="15">
      <c r="A148" s="37"/>
      <c r="B148" s="37"/>
      <c r="C148" s="37" t="s">
        <v>407</v>
      </c>
      <c r="D148" s="38">
        <v>0</v>
      </c>
      <c r="E148" s="39" t="s">
        <v>304</v>
      </c>
      <c r="F148" s="126">
        <v>36</v>
      </c>
      <c r="G148" s="126">
        <v>34.38</v>
      </c>
      <c r="H148" s="158">
        <f>G148*100/F148</f>
        <v>95.50000000000001</v>
      </c>
      <c r="I148" s="51"/>
    </row>
    <row r="149" spans="1:9" ht="15">
      <c r="A149" s="37"/>
      <c r="B149" s="37"/>
      <c r="C149" s="37" t="s">
        <v>408</v>
      </c>
      <c r="D149" s="38">
        <v>0</v>
      </c>
      <c r="E149" s="39" t="s">
        <v>306</v>
      </c>
      <c r="F149" s="126">
        <v>5</v>
      </c>
      <c r="G149" s="126">
        <v>4.9</v>
      </c>
      <c r="H149" s="158">
        <f>G149*100/F149</f>
        <v>98.00000000000001</v>
      </c>
      <c r="I149" s="51"/>
    </row>
    <row r="150" spans="1:9" ht="15">
      <c r="A150" s="37"/>
      <c r="B150" s="37"/>
      <c r="C150" s="37" t="s">
        <v>420</v>
      </c>
      <c r="D150" s="38">
        <v>0</v>
      </c>
      <c r="E150" s="41" t="s">
        <v>312</v>
      </c>
      <c r="F150" s="126">
        <v>204</v>
      </c>
      <c r="G150" s="126">
        <v>200</v>
      </c>
      <c r="H150" s="158">
        <f>G150*100/F150</f>
        <v>98.03921568627452</v>
      </c>
      <c r="I150" s="51"/>
    </row>
    <row r="151" spans="1:12" s="18" customFormat="1" ht="15">
      <c r="A151" s="63"/>
      <c r="B151" s="129"/>
      <c r="C151" s="132"/>
      <c r="D151" s="130"/>
      <c r="E151" s="55"/>
      <c r="F151" s="127"/>
      <c r="G151" s="127"/>
      <c r="H151" s="158"/>
      <c r="I151" s="64"/>
      <c r="K151" s="123"/>
      <c r="L151" s="123"/>
    </row>
    <row r="152" spans="1:8" ht="15.75">
      <c r="A152" s="35" t="s">
        <v>101</v>
      </c>
      <c r="B152" s="37"/>
      <c r="C152" s="37"/>
      <c r="D152" s="38"/>
      <c r="E152" s="36" t="s">
        <v>102</v>
      </c>
      <c r="F152" s="115">
        <f>SUM(F154:F156)</f>
        <v>300</v>
      </c>
      <c r="G152" s="115">
        <f>SUM(G154:G156)</f>
        <v>263.84000000000003</v>
      </c>
      <c r="H152" s="147">
        <f>G152*100/F152</f>
        <v>87.94666666666667</v>
      </c>
    </row>
    <row r="153" spans="1:12" ht="15">
      <c r="A153" s="37"/>
      <c r="B153" s="72" t="s">
        <v>158</v>
      </c>
      <c r="C153" s="37"/>
      <c r="D153" s="38"/>
      <c r="E153" s="73" t="s">
        <v>159</v>
      </c>
      <c r="F153" s="135"/>
      <c r="G153" s="135"/>
      <c r="H153" s="150"/>
      <c r="K153" s="2">
        <f>SUM(F154:F156)</f>
        <v>300</v>
      </c>
      <c r="L153" s="2">
        <f>SUM(G154:G156)</f>
        <v>263.84000000000003</v>
      </c>
    </row>
    <row r="154" spans="1:8" ht="15">
      <c r="A154" s="37"/>
      <c r="B154" s="37"/>
      <c r="C154" s="37" t="s">
        <v>414</v>
      </c>
      <c r="D154" s="38">
        <v>0</v>
      </c>
      <c r="E154" s="39" t="s">
        <v>314</v>
      </c>
      <c r="F154" s="126">
        <v>187</v>
      </c>
      <c r="G154" s="126">
        <v>151</v>
      </c>
      <c r="H154" s="150">
        <f>G154*100/F154</f>
        <v>80.74866310160428</v>
      </c>
    </row>
    <row r="155" spans="1:8" ht="15">
      <c r="A155" s="37"/>
      <c r="B155" s="37"/>
      <c r="C155" s="37" t="s">
        <v>486</v>
      </c>
      <c r="D155" s="38">
        <v>0</v>
      </c>
      <c r="E155" s="39" t="s">
        <v>316</v>
      </c>
      <c r="F155" s="126">
        <v>94</v>
      </c>
      <c r="G155" s="126">
        <v>93.84</v>
      </c>
      <c r="H155" s="150">
        <f>G155*100/F155</f>
        <v>99.82978723404256</v>
      </c>
    </row>
    <row r="156" spans="1:8" ht="15">
      <c r="A156" s="37"/>
      <c r="B156" s="37"/>
      <c r="C156" s="37" t="s">
        <v>410</v>
      </c>
      <c r="D156" s="38">
        <v>0</v>
      </c>
      <c r="E156" s="39" t="s">
        <v>326</v>
      </c>
      <c r="F156" s="126">
        <v>19</v>
      </c>
      <c r="G156" s="126">
        <v>19</v>
      </c>
      <c r="H156" s="150">
        <f>G156*100/F156</f>
        <v>100</v>
      </c>
    </row>
    <row r="157" spans="1:9" s="51" customFormat="1" ht="15">
      <c r="A157" s="50"/>
      <c r="B157" s="50"/>
      <c r="C157" s="50"/>
      <c r="E157" s="10"/>
      <c r="F157" s="127"/>
      <c r="G157" s="127"/>
      <c r="H157" s="150"/>
      <c r="I157" s="98"/>
    </row>
    <row r="158" spans="1:9" s="32" customFormat="1" ht="15.75">
      <c r="A158" s="35" t="s">
        <v>36</v>
      </c>
      <c r="B158" s="35"/>
      <c r="C158" s="35"/>
      <c r="D158" s="42"/>
      <c r="E158" s="36" t="s">
        <v>103</v>
      </c>
      <c r="F158" s="115">
        <f>SUM(F159:F190)</f>
        <v>342433</v>
      </c>
      <c r="G158" s="115">
        <f>SUM(G160:G190)</f>
        <v>290017.04000000004</v>
      </c>
      <c r="H158" s="147">
        <f>G158*100/F158</f>
        <v>84.69307572576243</v>
      </c>
      <c r="I158" s="103"/>
    </row>
    <row r="159" spans="1:12" ht="15">
      <c r="A159" s="37"/>
      <c r="B159" s="72" t="s">
        <v>37</v>
      </c>
      <c r="C159" s="72"/>
      <c r="D159" s="77"/>
      <c r="E159" s="73" t="s">
        <v>162</v>
      </c>
      <c r="F159" s="126"/>
      <c r="G159" s="126"/>
      <c r="H159" s="150"/>
      <c r="K159" s="2">
        <f>SUM(F160)</f>
        <v>2000</v>
      </c>
      <c r="L159" s="2">
        <f>SUM(G160)</f>
        <v>2000</v>
      </c>
    </row>
    <row r="160" spans="1:8" ht="15">
      <c r="A160" s="37"/>
      <c r="B160" s="37"/>
      <c r="C160" s="37" t="s">
        <v>467</v>
      </c>
      <c r="D160" s="38">
        <v>0</v>
      </c>
      <c r="E160" s="23" t="s">
        <v>477</v>
      </c>
      <c r="F160" s="126">
        <v>2000</v>
      </c>
      <c r="G160" s="126">
        <v>2000</v>
      </c>
      <c r="H160" s="150">
        <f>G160*100/F160</f>
        <v>100</v>
      </c>
    </row>
    <row r="161" spans="1:12" ht="15">
      <c r="A161" s="37"/>
      <c r="B161" s="72" t="s">
        <v>38</v>
      </c>
      <c r="C161" s="72"/>
      <c r="D161" s="77"/>
      <c r="E161" s="73" t="s">
        <v>167</v>
      </c>
      <c r="F161" s="112"/>
      <c r="G161" s="112"/>
      <c r="H161" s="150"/>
      <c r="K161" s="2">
        <f>SUM(F162:F175)</f>
        <v>314633</v>
      </c>
      <c r="L161" s="2">
        <f>SUM(G162:G175)</f>
        <v>270912.14</v>
      </c>
    </row>
    <row r="162" spans="1:12" ht="15">
      <c r="A162" s="37"/>
      <c r="B162" s="72"/>
      <c r="C162" s="89" t="s">
        <v>434</v>
      </c>
      <c r="D162" s="90">
        <v>0</v>
      </c>
      <c r="E162" s="39" t="s">
        <v>487</v>
      </c>
      <c r="F162" s="166">
        <v>5000</v>
      </c>
      <c r="G162" s="166">
        <v>2314.18</v>
      </c>
      <c r="H162" s="150">
        <f>G162*100/F162</f>
        <v>46.28359999999999</v>
      </c>
      <c r="K162" s="2"/>
      <c r="L162" s="2"/>
    </row>
    <row r="163" spans="1:8" ht="15">
      <c r="A163" s="37"/>
      <c r="B163" s="37"/>
      <c r="C163" s="37">
        <v>303</v>
      </c>
      <c r="D163" s="38">
        <v>0</v>
      </c>
      <c r="E163" s="39" t="s">
        <v>292</v>
      </c>
      <c r="F163" s="126">
        <v>5000</v>
      </c>
      <c r="G163" s="126">
        <v>4280</v>
      </c>
      <c r="H163" s="150">
        <f aca="true" t="shared" si="4" ref="H163:H175">G163*100/F163</f>
        <v>85.6</v>
      </c>
    </row>
    <row r="164" spans="1:8" ht="15">
      <c r="A164" s="37"/>
      <c r="B164" s="37"/>
      <c r="C164" s="37">
        <v>411</v>
      </c>
      <c r="D164" s="38">
        <v>0</v>
      </c>
      <c r="E164" s="39" t="s">
        <v>304</v>
      </c>
      <c r="F164" s="126">
        <v>1200</v>
      </c>
      <c r="G164" s="126">
        <v>0</v>
      </c>
      <c r="H164" s="150">
        <f t="shared" si="4"/>
        <v>0</v>
      </c>
    </row>
    <row r="165" spans="1:8" ht="15">
      <c r="A165" s="37"/>
      <c r="B165" s="37"/>
      <c r="C165" s="37">
        <v>417</v>
      </c>
      <c r="D165" s="38">
        <v>0</v>
      </c>
      <c r="E165" s="41" t="s">
        <v>312</v>
      </c>
      <c r="F165" s="126">
        <v>24158</v>
      </c>
      <c r="G165" s="126">
        <v>22200</v>
      </c>
      <c r="H165" s="150">
        <f t="shared" si="4"/>
        <v>91.89502442255153</v>
      </c>
    </row>
    <row r="166" spans="1:8" ht="15">
      <c r="A166" s="37"/>
      <c r="B166" s="37"/>
      <c r="C166" s="37">
        <v>421</v>
      </c>
      <c r="D166" s="38">
        <v>0</v>
      </c>
      <c r="E166" s="39" t="s">
        <v>314</v>
      </c>
      <c r="F166" s="126">
        <v>45000</v>
      </c>
      <c r="G166" s="126">
        <v>37055.01</v>
      </c>
      <c r="H166" s="150">
        <f t="shared" si="4"/>
        <v>82.34446666666666</v>
      </c>
    </row>
    <row r="167" spans="1:8" ht="15">
      <c r="A167" s="37"/>
      <c r="B167" s="37"/>
      <c r="C167" s="37">
        <v>426</v>
      </c>
      <c r="D167" s="38">
        <v>0</v>
      </c>
      <c r="E167" s="39" t="s">
        <v>320</v>
      </c>
      <c r="F167" s="126">
        <v>30000</v>
      </c>
      <c r="G167" s="126">
        <v>26920.91</v>
      </c>
      <c r="H167" s="150">
        <f t="shared" si="4"/>
        <v>89.73636666666667</v>
      </c>
    </row>
    <row r="168" spans="1:8" ht="15">
      <c r="A168" s="37"/>
      <c r="B168" s="37"/>
      <c r="C168" s="37">
        <v>427</v>
      </c>
      <c r="D168" s="38">
        <v>0</v>
      </c>
      <c r="E168" s="39" t="s">
        <v>322</v>
      </c>
      <c r="F168" s="126">
        <v>55000</v>
      </c>
      <c r="G168" s="126">
        <v>43201.01</v>
      </c>
      <c r="H168" s="150">
        <f t="shared" si="4"/>
        <v>78.5472909090909</v>
      </c>
    </row>
    <row r="169" spans="1:8" ht="15">
      <c r="A169" s="37"/>
      <c r="B169" s="37"/>
      <c r="C169" s="37" t="s">
        <v>488</v>
      </c>
      <c r="D169" s="38">
        <v>0</v>
      </c>
      <c r="E169" s="39" t="s">
        <v>324</v>
      </c>
      <c r="F169" s="126">
        <v>8473</v>
      </c>
      <c r="G169" s="126">
        <v>5296</v>
      </c>
      <c r="H169" s="150">
        <f t="shared" si="4"/>
        <v>62.504425823203114</v>
      </c>
    </row>
    <row r="170" spans="1:8" ht="15">
      <c r="A170" s="37"/>
      <c r="B170" s="37"/>
      <c r="C170" s="37">
        <v>430</v>
      </c>
      <c r="D170" s="38">
        <v>0</v>
      </c>
      <c r="E170" s="39" t="s">
        <v>326</v>
      </c>
      <c r="F170" s="126">
        <v>17433</v>
      </c>
      <c r="G170" s="126">
        <v>13925.19</v>
      </c>
      <c r="H170" s="150">
        <f t="shared" si="4"/>
        <v>79.87833419377044</v>
      </c>
    </row>
    <row r="171" spans="1:8" ht="15">
      <c r="A171" s="37"/>
      <c r="B171" s="37"/>
      <c r="C171" s="37" t="s">
        <v>428</v>
      </c>
      <c r="D171" s="38">
        <v>0</v>
      </c>
      <c r="E171" s="39" t="s">
        <v>505</v>
      </c>
      <c r="F171" s="126">
        <v>369</v>
      </c>
      <c r="G171" s="126">
        <v>369</v>
      </c>
      <c r="H171" s="150">
        <f t="shared" si="4"/>
        <v>100</v>
      </c>
    </row>
    <row r="172" spans="1:8" ht="15">
      <c r="A172" s="37"/>
      <c r="B172" s="37"/>
      <c r="C172" s="37" t="s">
        <v>424</v>
      </c>
      <c r="D172" s="38">
        <v>0</v>
      </c>
      <c r="E172" s="39" t="s">
        <v>340</v>
      </c>
      <c r="F172" s="126">
        <v>1000</v>
      </c>
      <c r="G172" s="126">
        <v>0</v>
      </c>
      <c r="H172" s="150">
        <f t="shared" si="4"/>
        <v>0</v>
      </c>
    </row>
    <row r="173" spans="1:8" ht="15">
      <c r="A173" s="37"/>
      <c r="B173" s="37"/>
      <c r="C173" s="37" t="s">
        <v>422</v>
      </c>
      <c r="D173" s="38">
        <v>0</v>
      </c>
      <c r="E173" s="39" t="s">
        <v>344</v>
      </c>
      <c r="F173" s="126">
        <v>12000</v>
      </c>
      <c r="G173" s="126">
        <v>10057</v>
      </c>
      <c r="H173" s="150">
        <f t="shared" si="4"/>
        <v>83.80833333333334</v>
      </c>
    </row>
    <row r="174" spans="1:8" ht="15">
      <c r="A174" s="37"/>
      <c r="B174" s="37"/>
      <c r="C174" s="37" t="s">
        <v>412</v>
      </c>
      <c r="D174" s="38">
        <v>0</v>
      </c>
      <c r="E174" s="39" t="s">
        <v>362</v>
      </c>
      <c r="F174" s="126">
        <v>55000</v>
      </c>
      <c r="G174" s="126">
        <v>50294.84</v>
      </c>
      <c r="H174" s="150">
        <f t="shared" si="4"/>
        <v>91.44516363636363</v>
      </c>
    </row>
    <row r="175" spans="1:8" ht="15">
      <c r="A175" s="37"/>
      <c r="B175" s="37"/>
      <c r="C175" s="37" t="s">
        <v>416</v>
      </c>
      <c r="D175" s="38">
        <v>0</v>
      </c>
      <c r="E175" s="39" t="s">
        <v>364</v>
      </c>
      <c r="F175" s="126">
        <v>55000</v>
      </c>
      <c r="G175" s="126">
        <v>54999</v>
      </c>
      <c r="H175" s="150">
        <f t="shared" si="4"/>
        <v>99.99818181818182</v>
      </c>
    </row>
    <row r="176" spans="1:12" ht="15">
      <c r="A176" s="37"/>
      <c r="B176" s="72" t="s">
        <v>39</v>
      </c>
      <c r="C176" s="72"/>
      <c r="D176" s="77"/>
      <c r="E176" s="73" t="s">
        <v>168</v>
      </c>
      <c r="F176" s="112"/>
      <c r="G176" s="112"/>
      <c r="H176" s="150"/>
      <c r="K176" s="2">
        <f>SUM(F177:F182)</f>
        <v>10800</v>
      </c>
      <c r="L176" s="2">
        <f>SUM(G177:G182)</f>
        <v>6626.4</v>
      </c>
    </row>
    <row r="177" spans="1:8" ht="15">
      <c r="A177" s="37"/>
      <c r="B177" s="37"/>
      <c r="C177" s="37">
        <v>421</v>
      </c>
      <c r="D177" s="38">
        <v>0</v>
      </c>
      <c r="E177" s="39" t="s">
        <v>314</v>
      </c>
      <c r="F177" s="126">
        <v>5900</v>
      </c>
      <c r="G177" s="126">
        <v>5752.4</v>
      </c>
      <c r="H177" s="150">
        <f aca="true" t="shared" si="5" ref="H177:H200">G177*100/F177</f>
        <v>97.49830508474577</v>
      </c>
    </row>
    <row r="178" spans="1:8" ht="15">
      <c r="A178" s="37"/>
      <c r="B178" s="37"/>
      <c r="C178" s="37" t="s">
        <v>442</v>
      </c>
      <c r="D178" s="38">
        <v>0</v>
      </c>
      <c r="E178" s="39" t="s">
        <v>322</v>
      </c>
      <c r="F178" s="126">
        <v>400</v>
      </c>
      <c r="G178" s="126">
        <v>400</v>
      </c>
      <c r="H178" s="150">
        <f t="shared" si="5"/>
        <v>100</v>
      </c>
    </row>
    <row r="179" spans="1:8" ht="15">
      <c r="A179" s="37"/>
      <c r="B179" s="37"/>
      <c r="C179" s="37">
        <v>430</v>
      </c>
      <c r="D179" s="38">
        <v>0</v>
      </c>
      <c r="E179" s="39" t="s">
        <v>326</v>
      </c>
      <c r="F179" s="126">
        <v>2400</v>
      </c>
      <c r="G179" s="126">
        <v>400</v>
      </c>
      <c r="H179" s="150">
        <f t="shared" si="5"/>
        <v>16.666666666666668</v>
      </c>
    </row>
    <row r="180" spans="1:8" ht="15">
      <c r="A180" s="37"/>
      <c r="B180" s="37"/>
      <c r="C180" s="37" t="s">
        <v>424</v>
      </c>
      <c r="D180" s="38">
        <v>0</v>
      </c>
      <c r="E180" s="39" t="s">
        <v>342</v>
      </c>
      <c r="F180" s="126">
        <v>1000</v>
      </c>
      <c r="G180" s="126">
        <v>0</v>
      </c>
      <c r="H180" s="150">
        <f t="shared" si="5"/>
        <v>0</v>
      </c>
    </row>
    <row r="181" spans="1:8" ht="15">
      <c r="A181" s="37"/>
      <c r="B181" s="37"/>
      <c r="C181" s="37" t="s">
        <v>422</v>
      </c>
      <c r="D181" s="38">
        <v>0</v>
      </c>
      <c r="E181" s="39" t="s">
        <v>344</v>
      </c>
      <c r="F181" s="126">
        <v>100</v>
      </c>
      <c r="G181" s="126">
        <v>74</v>
      </c>
      <c r="H181" s="150">
        <f t="shared" si="5"/>
        <v>74</v>
      </c>
    </row>
    <row r="182" spans="1:8" ht="15">
      <c r="A182" s="37"/>
      <c r="B182" s="37"/>
      <c r="C182" s="37" t="s">
        <v>441</v>
      </c>
      <c r="D182" s="38">
        <v>0</v>
      </c>
      <c r="E182" s="41" t="s">
        <v>354</v>
      </c>
      <c r="F182" s="126">
        <v>1000</v>
      </c>
      <c r="G182" s="126">
        <v>0</v>
      </c>
      <c r="H182" s="150">
        <f t="shared" si="5"/>
        <v>0</v>
      </c>
    </row>
    <row r="183" spans="1:12" ht="15">
      <c r="A183" s="37"/>
      <c r="B183" s="72" t="s">
        <v>430</v>
      </c>
      <c r="C183" s="72"/>
      <c r="D183" s="77"/>
      <c r="E183" s="91" t="s">
        <v>431</v>
      </c>
      <c r="F183" s="112"/>
      <c r="G183" s="112"/>
      <c r="H183" s="150"/>
      <c r="K183" s="2">
        <f>SUM(F184:F188)</f>
        <v>10000</v>
      </c>
      <c r="L183" s="2">
        <f>SUM(G184:G188)</f>
        <v>6874.6</v>
      </c>
    </row>
    <row r="184" spans="1:8" ht="15">
      <c r="A184" s="37"/>
      <c r="B184" s="72"/>
      <c r="C184" s="89" t="s">
        <v>414</v>
      </c>
      <c r="D184" s="90">
        <v>0</v>
      </c>
      <c r="E184" s="39" t="s">
        <v>314</v>
      </c>
      <c r="F184" s="126">
        <v>6000</v>
      </c>
      <c r="G184" s="126">
        <v>5156.49</v>
      </c>
      <c r="H184" s="150">
        <f t="shared" si="5"/>
        <v>85.9415</v>
      </c>
    </row>
    <row r="185" spans="1:8" ht="15">
      <c r="A185" s="37"/>
      <c r="B185" s="37"/>
      <c r="C185" s="37" t="s">
        <v>410</v>
      </c>
      <c r="D185" s="38">
        <v>0</v>
      </c>
      <c r="E185" s="39" t="s">
        <v>326</v>
      </c>
      <c r="F185" s="126">
        <v>1400</v>
      </c>
      <c r="G185" s="126">
        <v>1179.17</v>
      </c>
      <c r="H185" s="150">
        <f t="shared" si="5"/>
        <v>84.22642857142857</v>
      </c>
    </row>
    <row r="186" spans="1:8" ht="15">
      <c r="A186" s="37"/>
      <c r="B186" s="37"/>
      <c r="C186" s="37" t="s">
        <v>466</v>
      </c>
      <c r="D186" s="38">
        <v>0</v>
      </c>
      <c r="E186" s="39" t="s">
        <v>489</v>
      </c>
      <c r="F186" s="126">
        <v>600</v>
      </c>
      <c r="G186" s="126">
        <v>471.34</v>
      </c>
      <c r="H186" s="150">
        <f t="shared" si="5"/>
        <v>78.55666666666667</v>
      </c>
    </row>
    <row r="187" spans="1:8" ht="15">
      <c r="A187" s="37"/>
      <c r="B187" s="37"/>
      <c r="C187" s="37" t="s">
        <v>424</v>
      </c>
      <c r="D187" s="38">
        <v>0</v>
      </c>
      <c r="E187" s="39" t="s">
        <v>340</v>
      </c>
      <c r="F187" s="126">
        <v>1000</v>
      </c>
      <c r="G187" s="126">
        <v>13.6</v>
      </c>
      <c r="H187" s="150">
        <f t="shared" si="5"/>
        <v>1.36</v>
      </c>
    </row>
    <row r="188" spans="1:8" ht="15">
      <c r="A188" s="37"/>
      <c r="B188" s="37"/>
      <c r="C188" s="37" t="s">
        <v>441</v>
      </c>
      <c r="D188" s="38">
        <v>0</v>
      </c>
      <c r="E188" s="41" t="s">
        <v>354</v>
      </c>
      <c r="F188" s="126">
        <v>1000</v>
      </c>
      <c r="G188" s="126">
        <v>54</v>
      </c>
      <c r="H188" s="150">
        <f t="shared" si="5"/>
        <v>5.4</v>
      </c>
    </row>
    <row r="189" spans="1:12" ht="15">
      <c r="A189" s="37"/>
      <c r="B189" s="72" t="s">
        <v>169</v>
      </c>
      <c r="C189" s="37"/>
      <c r="D189" s="38"/>
      <c r="E189" s="73" t="s">
        <v>122</v>
      </c>
      <c r="F189" s="126"/>
      <c r="G189" s="126"/>
      <c r="H189" s="158"/>
      <c r="K189" s="124">
        <f>SUM(F190)</f>
        <v>5000</v>
      </c>
      <c r="L189" s="124">
        <f>SUM(G190)</f>
        <v>3603.9</v>
      </c>
    </row>
    <row r="190" spans="1:8" ht="15">
      <c r="A190" s="37"/>
      <c r="B190" s="37"/>
      <c r="C190" s="37" t="s">
        <v>412</v>
      </c>
      <c r="D190" s="44">
        <v>0</v>
      </c>
      <c r="E190" s="39" t="s">
        <v>362</v>
      </c>
      <c r="F190" s="126">
        <v>5000</v>
      </c>
      <c r="G190" s="126">
        <v>3603.9</v>
      </c>
      <c r="H190" s="158">
        <f t="shared" si="5"/>
        <v>72.078</v>
      </c>
    </row>
    <row r="191" spans="1:8" ht="30">
      <c r="A191" s="34" t="s">
        <v>0</v>
      </c>
      <c r="B191" s="34" t="s">
        <v>1</v>
      </c>
      <c r="C191" s="34" t="s">
        <v>2</v>
      </c>
      <c r="D191" s="34"/>
      <c r="E191" s="34" t="s">
        <v>3</v>
      </c>
      <c r="F191" s="162" t="s">
        <v>403</v>
      </c>
      <c r="G191" s="162" t="s">
        <v>404</v>
      </c>
      <c r="H191" s="163" t="s">
        <v>4</v>
      </c>
    </row>
    <row r="192" spans="1:41" s="42" customFormat="1" ht="15.75">
      <c r="A192" s="35" t="s">
        <v>42</v>
      </c>
      <c r="B192" s="35"/>
      <c r="C192" s="35"/>
      <c r="E192" s="36" t="s">
        <v>104</v>
      </c>
      <c r="F192" s="115">
        <f>SUM(F193:F194)</f>
        <v>100000</v>
      </c>
      <c r="G192" s="115">
        <f>SUM(G193:G194)</f>
        <v>69689.84</v>
      </c>
      <c r="H192" s="147">
        <f t="shared" si="5"/>
        <v>69.68984</v>
      </c>
      <c r="I192" s="103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8"/>
    </row>
    <row r="193" spans="1:40" ht="15">
      <c r="A193" s="66"/>
      <c r="B193" s="81" t="s">
        <v>43</v>
      </c>
      <c r="C193" s="81"/>
      <c r="D193" s="82"/>
      <c r="E193" s="83" t="s">
        <v>394</v>
      </c>
      <c r="F193" s="144"/>
      <c r="G193" s="142"/>
      <c r="H193" s="150"/>
      <c r="J193" s="51"/>
      <c r="K193" s="124">
        <f>SUM(F194)</f>
        <v>100000</v>
      </c>
      <c r="L193" s="124">
        <f>SUM(G194)</f>
        <v>69689.84</v>
      </c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</row>
    <row r="194" spans="1:41" s="38" customFormat="1" ht="15">
      <c r="A194" s="37"/>
      <c r="B194" s="37"/>
      <c r="C194" s="37" t="s">
        <v>453</v>
      </c>
      <c r="D194" s="38">
        <v>0</v>
      </c>
      <c r="E194" s="41" t="s">
        <v>456</v>
      </c>
      <c r="F194" s="126">
        <v>100000</v>
      </c>
      <c r="G194" s="126">
        <v>69689.84</v>
      </c>
      <c r="H194" s="150">
        <f t="shared" si="5"/>
        <v>69.68984</v>
      </c>
      <c r="I194" s="98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97"/>
    </row>
    <row r="195" spans="1:9" s="51" customFormat="1" ht="15">
      <c r="A195" s="50"/>
      <c r="B195" s="50"/>
      <c r="C195" s="50"/>
      <c r="E195" s="65"/>
      <c r="F195" s="127"/>
      <c r="G195" s="127"/>
      <c r="H195" s="150"/>
      <c r="I195" s="98"/>
    </row>
    <row r="196" spans="1:9" s="18" customFormat="1" ht="15.75">
      <c r="A196" s="45" t="s">
        <v>44</v>
      </c>
      <c r="B196" s="45"/>
      <c r="C196" s="45"/>
      <c r="D196" s="46"/>
      <c r="E196" s="67" t="s">
        <v>105</v>
      </c>
      <c r="F196" s="115">
        <f>SUM(F198:F200)</f>
        <v>347000</v>
      </c>
      <c r="G196" s="115">
        <f>SUM(G198:G200)</f>
        <v>155910.65</v>
      </c>
      <c r="H196" s="147">
        <f t="shared" si="5"/>
        <v>44.931023054755045</v>
      </c>
      <c r="I196" s="104"/>
    </row>
    <row r="197" spans="1:12" s="18" customFormat="1" ht="15.75">
      <c r="A197" s="45"/>
      <c r="B197" s="45" t="s">
        <v>200</v>
      </c>
      <c r="C197" s="45"/>
      <c r="D197" s="46"/>
      <c r="E197" s="91" t="s">
        <v>201</v>
      </c>
      <c r="F197" s="115"/>
      <c r="G197" s="115"/>
      <c r="H197" s="147"/>
      <c r="I197" s="104"/>
      <c r="K197" s="124">
        <f>SUM(F198)</f>
        <v>232000</v>
      </c>
      <c r="L197" s="124">
        <f>SUM(G198)</f>
        <v>155910.65</v>
      </c>
    </row>
    <row r="198" spans="1:9" s="18" customFormat="1" ht="15.75">
      <c r="A198" s="45"/>
      <c r="B198" s="45"/>
      <c r="C198" s="43" t="s">
        <v>410</v>
      </c>
      <c r="D198" s="143">
        <v>0</v>
      </c>
      <c r="E198" s="39" t="s">
        <v>326</v>
      </c>
      <c r="F198" s="126">
        <v>232000</v>
      </c>
      <c r="G198" s="126">
        <v>155910.65</v>
      </c>
      <c r="H198" s="150">
        <f>G198*100/F198</f>
        <v>67.20286637931035</v>
      </c>
      <c r="I198" s="104"/>
    </row>
    <row r="199" spans="1:12" ht="15">
      <c r="A199" s="37"/>
      <c r="B199" s="72" t="s">
        <v>45</v>
      </c>
      <c r="C199" s="72"/>
      <c r="D199" s="77"/>
      <c r="E199" s="73" t="s">
        <v>206</v>
      </c>
      <c r="F199" s="126"/>
      <c r="G199" s="126"/>
      <c r="H199" s="150"/>
      <c r="K199" s="2">
        <f>SUM(F200)</f>
        <v>115000</v>
      </c>
      <c r="L199" s="2">
        <f>SUM(G200)</f>
        <v>0</v>
      </c>
    </row>
    <row r="200" spans="1:8" ht="15">
      <c r="A200" s="37"/>
      <c r="B200" s="37"/>
      <c r="C200" s="37">
        <v>481</v>
      </c>
      <c r="D200" s="38">
        <v>0</v>
      </c>
      <c r="E200" s="39" t="s">
        <v>360</v>
      </c>
      <c r="F200" s="126">
        <v>115000</v>
      </c>
      <c r="G200" s="126">
        <v>0</v>
      </c>
      <c r="H200" s="150">
        <f t="shared" si="5"/>
        <v>0</v>
      </c>
    </row>
    <row r="201" spans="1:9" s="32" customFormat="1" ht="15.75">
      <c r="A201" s="35" t="s">
        <v>46</v>
      </c>
      <c r="B201" s="35"/>
      <c r="C201" s="35"/>
      <c r="D201" s="42"/>
      <c r="E201" s="36" t="s">
        <v>106</v>
      </c>
      <c r="F201" s="115">
        <f>SUM(F203:F331)</f>
        <v>13102837.110000001</v>
      </c>
      <c r="G201" s="115">
        <f>SUM(G203:G331)</f>
        <v>11075216.200000005</v>
      </c>
      <c r="H201" s="147">
        <f aca="true" t="shared" si="6" ref="H201:H227">G201*100/F201</f>
        <v>84.52532918651237</v>
      </c>
      <c r="I201" s="103"/>
    </row>
    <row r="202" spans="1:12" ht="15">
      <c r="A202" s="37"/>
      <c r="B202" s="72" t="s">
        <v>47</v>
      </c>
      <c r="C202" s="72"/>
      <c r="D202" s="77"/>
      <c r="E202" s="73" t="s">
        <v>209</v>
      </c>
      <c r="F202" s="112"/>
      <c r="G202" s="112"/>
      <c r="H202" s="165"/>
      <c r="K202" s="2">
        <f>SUM(F203:F220)</f>
        <v>5385191.92</v>
      </c>
      <c r="L202" s="2">
        <f>SUM(G203:G220)</f>
        <v>4772133.209999999</v>
      </c>
    </row>
    <row r="203" spans="1:8" ht="15">
      <c r="A203" s="37"/>
      <c r="B203" s="37"/>
      <c r="C203" s="37">
        <v>302</v>
      </c>
      <c r="D203" s="38">
        <v>0</v>
      </c>
      <c r="E203" s="41" t="s">
        <v>387</v>
      </c>
      <c r="F203" s="126">
        <v>244400</v>
      </c>
      <c r="G203" s="126">
        <v>223275.49</v>
      </c>
      <c r="H203" s="150">
        <f t="shared" si="6"/>
        <v>91.35658346972177</v>
      </c>
    </row>
    <row r="204" spans="1:8" ht="15">
      <c r="A204" s="37"/>
      <c r="B204" s="37"/>
      <c r="C204" s="37">
        <v>401</v>
      </c>
      <c r="D204" s="38">
        <v>0</v>
      </c>
      <c r="E204" s="39" t="s">
        <v>300</v>
      </c>
      <c r="F204" s="126">
        <v>3256600</v>
      </c>
      <c r="G204" s="126">
        <v>3013450.36</v>
      </c>
      <c r="H204" s="150">
        <f t="shared" si="6"/>
        <v>92.5336350795308</v>
      </c>
    </row>
    <row r="205" spans="1:8" ht="15">
      <c r="A205" s="37"/>
      <c r="B205" s="37"/>
      <c r="C205" s="37">
        <v>404</v>
      </c>
      <c r="D205" s="38">
        <v>0</v>
      </c>
      <c r="E205" s="39" t="s">
        <v>302</v>
      </c>
      <c r="F205" s="126">
        <v>254100</v>
      </c>
      <c r="G205" s="126">
        <v>222620.51</v>
      </c>
      <c r="H205" s="150">
        <f t="shared" si="6"/>
        <v>87.61137741046832</v>
      </c>
    </row>
    <row r="206" spans="1:8" ht="15">
      <c r="A206" s="37"/>
      <c r="B206" s="37"/>
      <c r="C206" s="37">
        <v>411</v>
      </c>
      <c r="D206" s="38">
        <v>0</v>
      </c>
      <c r="E206" s="39" t="s">
        <v>304</v>
      </c>
      <c r="F206" s="126">
        <v>628400</v>
      </c>
      <c r="G206" s="126">
        <v>522024.25</v>
      </c>
      <c r="H206" s="150">
        <f t="shared" si="6"/>
        <v>83.07196849140675</v>
      </c>
    </row>
    <row r="207" spans="1:8" ht="15">
      <c r="A207" s="37"/>
      <c r="B207" s="37"/>
      <c r="C207" s="37">
        <v>412</v>
      </c>
      <c r="D207" s="38">
        <v>0</v>
      </c>
      <c r="E207" s="39" t="s">
        <v>306</v>
      </c>
      <c r="F207" s="126">
        <v>91500</v>
      </c>
      <c r="G207" s="126">
        <v>54764.92</v>
      </c>
      <c r="H207" s="150">
        <f t="shared" si="6"/>
        <v>59.852371584699455</v>
      </c>
    </row>
    <row r="208" spans="1:8" ht="15">
      <c r="A208" s="37"/>
      <c r="B208" s="37"/>
      <c r="C208" s="37">
        <v>417</v>
      </c>
      <c r="D208" s="38">
        <v>0</v>
      </c>
      <c r="E208" s="41" t="s">
        <v>312</v>
      </c>
      <c r="F208" s="126">
        <v>28700</v>
      </c>
      <c r="G208" s="126">
        <v>20136.8</v>
      </c>
      <c r="H208" s="150">
        <f t="shared" si="6"/>
        <v>70.16306620209059</v>
      </c>
    </row>
    <row r="209" spans="1:8" ht="15">
      <c r="A209" s="37"/>
      <c r="B209" s="37"/>
      <c r="C209" s="37">
        <v>421</v>
      </c>
      <c r="D209" s="38">
        <v>0</v>
      </c>
      <c r="E209" s="39" t="s">
        <v>314</v>
      </c>
      <c r="F209" s="126">
        <v>206986.04</v>
      </c>
      <c r="G209" s="126">
        <v>177554.55</v>
      </c>
      <c r="H209" s="150">
        <f t="shared" si="6"/>
        <v>85.7809299603007</v>
      </c>
    </row>
    <row r="210" spans="1:8" ht="15">
      <c r="A210" s="37"/>
      <c r="B210" s="37"/>
      <c r="C210" s="37">
        <v>424</v>
      </c>
      <c r="D210" s="38">
        <v>0</v>
      </c>
      <c r="E210" s="39" t="s">
        <v>318</v>
      </c>
      <c r="F210" s="126">
        <v>126505.88</v>
      </c>
      <c r="G210" s="126">
        <v>97689.11</v>
      </c>
      <c r="H210" s="150">
        <f t="shared" si="6"/>
        <v>77.22100348220968</v>
      </c>
    </row>
    <row r="211" spans="1:8" ht="15">
      <c r="A211" s="37"/>
      <c r="B211" s="37"/>
      <c r="C211" s="37">
        <v>426</v>
      </c>
      <c r="D211" s="38">
        <v>0</v>
      </c>
      <c r="E211" s="39" t="s">
        <v>320</v>
      </c>
      <c r="F211" s="126">
        <v>55700</v>
      </c>
      <c r="G211" s="126">
        <v>35067.92</v>
      </c>
      <c r="H211" s="150">
        <f t="shared" si="6"/>
        <v>62.95856373429084</v>
      </c>
    </row>
    <row r="212" spans="1:8" ht="15">
      <c r="A212" s="37"/>
      <c r="B212" s="37"/>
      <c r="C212" s="37">
        <v>427</v>
      </c>
      <c r="D212" s="38">
        <v>0</v>
      </c>
      <c r="E212" s="39" t="s">
        <v>322</v>
      </c>
      <c r="F212" s="126">
        <v>83500</v>
      </c>
      <c r="G212" s="126">
        <v>77646.44</v>
      </c>
      <c r="H212" s="150">
        <f t="shared" si="6"/>
        <v>92.98974850299402</v>
      </c>
    </row>
    <row r="213" spans="1:8" ht="15">
      <c r="A213" s="37"/>
      <c r="B213" s="37"/>
      <c r="C213" s="37">
        <v>428</v>
      </c>
      <c r="D213" s="38">
        <v>0</v>
      </c>
      <c r="E213" s="39" t="s">
        <v>324</v>
      </c>
      <c r="F213" s="126">
        <v>7600</v>
      </c>
      <c r="G213" s="126">
        <v>3562.5</v>
      </c>
      <c r="H213" s="150">
        <f t="shared" si="6"/>
        <v>46.875</v>
      </c>
    </row>
    <row r="214" spans="1:8" ht="15">
      <c r="A214" s="37"/>
      <c r="B214" s="37"/>
      <c r="C214" s="37">
        <v>430</v>
      </c>
      <c r="D214" s="38">
        <v>0</v>
      </c>
      <c r="E214" s="39" t="s">
        <v>326</v>
      </c>
      <c r="F214" s="126">
        <v>83200</v>
      </c>
      <c r="G214" s="126">
        <v>71955.77</v>
      </c>
      <c r="H214" s="150">
        <f t="shared" si="6"/>
        <v>86.48530048076923</v>
      </c>
    </row>
    <row r="215" spans="1:8" ht="15">
      <c r="A215" s="37"/>
      <c r="B215" s="37"/>
      <c r="C215" s="37" t="s">
        <v>466</v>
      </c>
      <c r="D215" s="38">
        <v>0</v>
      </c>
      <c r="E215" s="39" t="s">
        <v>489</v>
      </c>
      <c r="F215" s="126">
        <v>12500</v>
      </c>
      <c r="G215" s="126">
        <v>7840.66</v>
      </c>
      <c r="H215" s="150">
        <f t="shared" si="6"/>
        <v>62.72528</v>
      </c>
    </row>
    <row r="216" spans="1:8" ht="15">
      <c r="A216" s="37"/>
      <c r="B216" s="37"/>
      <c r="C216" s="37">
        <v>441</v>
      </c>
      <c r="D216" s="38">
        <v>0</v>
      </c>
      <c r="E216" s="39" t="s">
        <v>340</v>
      </c>
      <c r="F216" s="126">
        <v>6700</v>
      </c>
      <c r="G216" s="126">
        <v>3655.36</v>
      </c>
      <c r="H216" s="150">
        <f t="shared" si="6"/>
        <v>54.55761194029851</v>
      </c>
    </row>
    <row r="217" spans="1:8" ht="15">
      <c r="A217" s="37"/>
      <c r="B217" s="37"/>
      <c r="C217" s="37">
        <v>443</v>
      </c>
      <c r="D217" s="38">
        <v>0</v>
      </c>
      <c r="E217" s="39" t="s">
        <v>344</v>
      </c>
      <c r="F217" s="126">
        <v>13700</v>
      </c>
      <c r="G217" s="126">
        <v>5751</v>
      </c>
      <c r="H217" s="150">
        <f t="shared" si="6"/>
        <v>41.97810218978102</v>
      </c>
    </row>
    <row r="218" spans="1:8" ht="15">
      <c r="A218" s="37"/>
      <c r="B218" s="37"/>
      <c r="C218" s="37">
        <v>444</v>
      </c>
      <c r="D218" s="38">
        <v>0</v>
      </c>
      <c r="E218" s="39" t="s">
        <v>346</v>
      </c>
      <c r="F218" s="126">
        <v>216400</v>
      </c>
      <c r="G218" s="126">
        <v>203781.72</v>
      </c>
      <c r="H218" s="150">
        <f t="shared" si="6"/>
        <v>94.16900184842883</v>
      </c>
    </row>
    <row r="219" spans="1:8" ht="15">
      <c r="A219" s="37"/>
      <c r="B219" s="37"/>
      <c r="C219" s="37">
        <v>470</v>
      </c>
      <c r="D219" s="38">
        <v>0</v>
      </c>
      <c r="E219" s="41" t="s">
        <v>354</v>
      </c>
      <c r="F219" s="126">
        <v>10700</v>
      </c>
      <c r="G219" s="126">
        <v>6450.05</v>
      </c>
      <c r="H219" s="150">
        <f t="shared" si="6"/>
        <v>60.28084112149533</v>
      </c>
    </row>
    <row r="220" spans="1:10" ht="15">
      <c r="A220" s="37"/>
      <c r="B220" s="37"/>
      <c r="C220" s="37">
        <v>605</v>
      </c>
      <c r="D220" s="38">
        <v>0</v>
      </c>
      <c r="E220" s="39" t="s">
        <v>362</v>
      </c>
      <c r="F220" s="126">
        <v>58000</v>
      </c>
      <c r="G220" s="126">
        <v>24905.8</v>
      </c>
      <c r="H220" s="150">
        <f t="shared" si="6"/>
        <v>42.94103448275862</v>
      </c>
      <c r="J220" s="51"/>
    </row>
    <row r="221" spans="1:12" ht="15">
      <c r="A221" s="37"/>
      <c r="B221" s="72" t="s">
        <v>48</v>
      </c>
      <c r="C221" s="72"/>
      <c r="D221" s="77"/>
      <c r="E221" s="73" t="s">
        <v>210</v>
      </c>
      <c r="F221" s="112"/>
      <c r="G221" s="112"/>
      <c r="H221" s="150"/>
      <c r="K221" s="2">
        <f>SUM(F222:F241)</f>
        <v>3193170</v>
      </c>
      <c r="L221" s="2">
        <f>SUM(G222:G241)</f>
        <v>2526233.58</v>
      </c>
    </row>
    <row r="222" spans="1:8" ht="15.75" customHeight="1">
      <c r="A222" s="37"/>
      <c r="B222" s="37"/>
      <c r="C222" s="37">
        <v>302</v>
      </c>
      <c r="D222" s="38">
        <v>0</v>
      </c>
      <c r="E222" s="41" t="s">
        <v>387</v>
      </c>
      <c r="F222" s="126">
        <v>86900</v>
      </c>
      <c r="G222" s="126">
        <v>73797.7</v>
      </c>
      <c r="H222" s="150">
        <f t="shared" si="6"/>
        <v>84.92255466052934</v>
      </c>
    </row>
    <row r="223" spans="1:8" ht="15">
      <c r="A223" s="37"/>
      <c r="B223" s="37"/>
      <c r="C223" s="37">
        <v>401</v>
      </c>
      <c r="D223" s="38">
        <v>0</v>
      </c>
      <c r="E223" s="39" t="s">
        <v>300</v>
      </c>
      <c r="F223" s="126">
        <v>1598750</v>
      </c>
      <c r="G223" s="126">
        <v>1316346.48</v>
      </c>
      <c r="H223" s="150">
        <f t="shared" si="6"/>
        <v>82.33597998436278</v>
      </c>
    </row>
    <row r="224" spans="1:8" ht="15">
      <c r="A224" s="37"/>
      <c r="B224" s="37"/>
      <c r="C224" s="37">
        <v>404</v>
      </c>
      <c r="D224" s="38">
        <v>0</v>
      </c>
      <c r="E224" s="39" t="s">
        <v>302</v>
      </c>
      <c r="F224" s="126">
        <v>128900</v>
      </c>
      <c r="G224" s="126">
        <v>100263.19</v>
      </c>
      <c r="H224" s="150">
        <f t="shared" si="6"/>
        <v>77.78370054305664</v>
      </c>
    </row>
    <row r="225" spans="1:8" ht="15">
      <c r="A225" s="37"/>
      <c r="B225" s="37"/>
      <c r="C225" s="37">
        <v>411</v>
      </c>
      <c r="D225" s="38">
        <v>0</v>
      </c>
      <c r="E225" s="39" t="s">
        <v>304</v>
      </c>
      <c r="F225" s="126">
        <v>279700</v>
      </c>
      <c r="G225" s="126">
        <v>210370.08</v>
      </c>
      <c r="H225" s="150">
        <f t="shared" si="6"/>
        <v>75.21275652484805</v>
      </c>
    </row>
    <row r="226" spans="1:8" ht="15">
      <c r="A226" s="37"/>
      <c r="B226" s="37"/>
      <c r="C226" s="37">
        <v>412</v>
      </c>
      <c r="D226" s="38">
        <v>0</v>
      </c>
      <c r="E226" s="39" t="s">
        <v>306</v>
      </c>
      <c r="F226" s="126">
        <v>41000</v>
      </c>
      <c r="G226" s="126">
        <v>20546.5</v>
      </c>
      <c r="H226" s="150">
        <f t="shared" si="6"/>
        <v>50.113414634146345</v>
      </c>
    </row>
    <row r="227" spans="1:8" ht="15">
      <c r="A227" s="37"/>
      <c r="B227" s="37"/>
      <c r="C227" s="37">
        <v>417</v>
      </c>
      <c r="D227" s="38">
        <v>0</v>
      </c>
      <c r="E227" s="41" t="s">
        <v>312</v>
      </c>
      <c r="F227" s="126">
        <v>20000</v>
      </c>
      <c r="G227" s="126">
        <v>8291</v>
      </c>
      <c r="H227" s="150">
        <f t="shared" si="6"/>
        <v>41.455</v>
      </c>
    </row>
    <row r="228" spans="1:8" ht="15">
      <c r="A228" s="37"/>
      <c r="B228" s="37"/>
      <c r="C228" s="37">
        <v>421</v>
      </c>
      <c r="D228" s="38">
        <v>0</v>
      </c>
      <c r="E228" s="39" t="s">
        <v>314</v>
      </c>
      <c r="F228" s="126">
        <v>186140</v>
      </c>
      <c r="G228" s="126">
        <v>151351.69</v>
      </c>
      <c r="H228" s="150">
        <f aca="true" t="shared" si="7" ref="H228:H269">G228*100/F228</f>
        <v>81.31067476093263</v>
      </c>
    </row>
    <row r="229" spans="1:8" ht="15">
      <c r="A229" s="37"/>
      <c r="B229" s="37"/>
      <c r="C229" s="37">
        <v>424</v>
      </c>
      <c r="D229" s="38">
        <v>0</v>
      </c>
      <c r="E229" s="39" t="s">
        <v>318</v>
      </c>
      <c r="F229" s="126">
        <v>67400</v>
      </c>
      <c r="G229" s="126">
        <v>48916.07</v>
      </c>
      <c r="H229" s="150">
        <f t="shared" si="7"/>
        <v>72.57577151335312</v>
      </c>
    </row>
    <row r="230" spans="1:8" ht="15">
      <c r="A230" s="37"/>
      <c r="B230" s="37"/>
      <c r="C230" s="37">
        <v>426</v>
      </c>
      <c r="D230" s="38">
        <v>0</v>
      </c>
      <c r="E230" s="39" t="s">
        <v>320</v>
      </c>
      <c r="F230" s="126">
        <v>170480</v>
      </c>
      <c r="G230" s="126">
        <v>74240</v>
      </c>
      <c r="H230" s="150">
        <f t="shared" si="7"/>
        <v>43.54763022055373</v>
      </c>
    </row>
    <row r="231" spans="1:8" ht="15">
      <c r="A231" s="37"/>
      <c r="B231" s="37"/>
      <c r="C231" s="37">
        <v>427</v>
      </c>
      <c r="D231" s="38">
        <v>0</v>
      </c>
      <c r="E231" s="39" t="s">
        <v>322</v>
      </c>
      <c r="F231" s="126">
        <v>87000</v>
      </c>
      <c r="G231" s="126">
        <v>80889.04</v>
      </c>
      <c r="H231" s="150">
        <f t="shared" si="7"/>
        <v>92.97590804597701</v>
      </c>
    </row>
    <row r="232" spans="1:8" ht="15">
      <c r="A232" s="37"/>
      <c r="B232" s="37"/>
      <c r="C232" s="37">
        <v>428</v>
      </c>
      <c r="D232" s="38">
        <v>0</v>
      </c>
      <c r="E232" s="39" t="s">
        <v>324</v>
      </c>
      <c r="F232" s="126">
        <v>4100</v>
      </c>
      <c r="G232" s="126">
        <v>1394</v>
      </c>
      <c r="H232" s="150">
        <f t="shared" si="7"/>
        <v>34</v>
      </c>
    </row>
    <row r="233" spans="1:8" ht="15">
      <c r="A233" s="37"/>
      <c r="B233" s="37"/>
      <c r="C233" s="37">
        <v>430</v>
      </c>
      <c r="D233" s="38">
        <v>0</v>
      </c>
      <c r="E233" s="39" t="s">
        <v>326</v>
      </c>
      <c r="F233" s="126">
        <v>159000</v>
      </c>
      <c r="G233" s="126">
        <v>108376.62</v>
      </c>
      <c r="H233" s="150">
        <f t="shared" si="7"/>
        <v>68.16139622641509</v>
      </c>
    </row>
    <row r="234" spans="1:8" ht="15">
      <c r="A234" s="37"/>
      <c r="B234" s="37"/>
      <c r="C234" s="37">
        <v>433</v>
      </c>
      <c r="D234" s="38">
        <v>0</v>
      </c>
      <c r="E234" s="39" t="s">
        <v>328</v>
      </c>
      <c r="F234" s="126">
        <v>200000</v>
      </c>
      <c r="G234" s="126">
        <v>196904.9</v>
      </c>
      <c r="H234" s="150">
        <f t="shared" si="7"/>
        <v>98.45245</v>
      </c>
    </row>
    <row r="235" spans="1:8" ht="15">
      <c r="A235" s="37"/>
      <c r="B235" s="37"/>
      <c r="C235" s="37" t="s">
        <v>466</v>
      </c>
      <c r="D235" s="38">
        <v>0</v>
      </c>
      <c r="E235" s="41" t="s">
        <v>489</v>
      </c>
      <c r="F235" s="126">
        <v>15500</v>
      </c>
      <c r="G235" s="126">
        <v>10339.41</v>
      </c>
      <c r="H235" s="150">
        <f t="shared" si="7"/>
        <v>66.70587096774193</v>
      </c>
    </row>
    <row r="236" spans="1:8" ht="15">
      <c r="A236" s="37"/>
      <c r="B236" s="37"/>
      <c r="C236" s="37">
        <v>441</v>
      </c>
      <c r="D236" s="38">
        <v>0</v>
      </c>
      <c r="E236" s="39" t="s">
        <v>340</v>
      </c>
      <c r="F236" s="126">
        <v>2300</v>
      </c>
      <c r="G236" s="126">
        <v>147.08</v>
      </c>
      <c r="H236" s="150">
        <f t="shared" si="7"/>
        <v>6.394782608695653</v>
      </c>
    </row>
    <row r="237" spans="1:8" ht="15">
      <c r="A237" s="37"/>
      <c r="B237" s="37"/>
      <c r="C237" s="37">
        <v>443</v>
      </c>
      <c r="D237" s="38">
        <v>0</v>
      </c>
      <c r="E237" s="39" t="s">
        <v>344</v>
      </c>
      <c r="F237" s="126">
        <v>14500</v>
      </c>
      <c r="G237" s="126">
        <v>5743</v>
      </c>
      <c r="H237" s="150">
        <f t="shared" si="7"/>
        <v>39.60689655172414</v>
      </c>
    </row>
    <row r="238" spans="1:8" ht="15">
      <c r="A238" s="37"/>
      <c r="B238" s="37"/>
      <c r="C238" s="37">
        <v>444</v>
      </c>
      <c r="D238" s="38">
        <v>0</v>
      </c>
      <c r="E238" s="39" t="s">
        <v>346</v>
      </c>
      <c r="F238" s="126">
        <v>84500</v>
      </c>
      <c r="G238" s="126">
        <v>78722.77</v>
      </c>
      <c r="H238" s="150">
        <f t="shared" si="7"/>
        <v>93.16304142011835</v>
      </c>
    </row>
    <row r="239" spans="1:8" ht="15">
      <c r="A239" s="37"/>
      <c r="B239" s="37"/>
      <c r="C239" s="37">
        <v>470</v>
      </c>
      <c r="D239" s="38">
        <v>0</v>
      </c>
      <c r="E239" s="41" t="s">
        <v>354</v>
      </c>
      <c r="F239" s="126">
        <v>6000</v>
      </c>
      <c r="G239" s="126">
        <v>930</v>
      </c>
      <c r="H239" s="150">
        <f t="shared" si="7"/>
        <v>15.5</v>
      </c>
    </row>
    <row r="240" spans="1:8" ht="15">
      <c r="A240" s="37"/>
      <c r="B240" s="37"/>
      <c r="C240" s="37" t="s">
        <v>412</v>
      </c>
      <c r="D240" s="38">
        <v>0</v>
      </c>
      <c r="E240" s="39" t="s">
        <v>362</v>
      </c>
      <c r="F240" s="126">
        <v>35000</v>
      </c>
      <c r="G240" s="126">
        <v>32664.05</v>
      </c>
      <c r="H240" s="150">
        <f t="shared" si="7"/>
        <v>93.32585714285715</v>
      </c>
    </row>
    <row r="241" spans="1:8" ht="15">
      <c r="A241" s="37"/>
      <c r="B241" s="37"/>
      <c r="C241" s="37" t="s">
        <v>416</v>
      </c>
      <c r="D241" s="38">
        <v>0</v>
      </c>
      <c r="E241" s="39" t="s">
        <v>364</v>
      </c>
      <c r="F241" s="126">
        <v>6000</v>
      </c>
      <c r="G241" s="126">
        <v>6000</v>
      </c>
      <c r="H241" s="150">
        <f t="shared" si="7"/>
        <v>100</v>
      </c>
    </row>
    <row r="242" spans="1:12" ht="15">
      <c r="A242" s="37"/>
      <c r="B242" s="72" t="s">
        <v>49</v>
      </c>
      <c r="C242" s="72"/>
      <c r="D242" s="77"/>
      <c r="E242" s="73" t="s">
        <v>211</v>
      </c>
      <c r="F242" s="112"/>
      <c r="G242" s="112"/>
      <c r="H242" s="150"/>
      <c r="K242" s="2">
        <f>SUM(F243:F262)</f>
        <v>2732032.1900000004</v>
      </c>
      <c r="L242" s="2">
        <f>SUM(G243:G262)</f>
        <v>2398307.75</v>
      </c>
    </row>
    <row r="243" spans="1:8" ht="15">
      <c r="A243" s="37"/>
      <c r="B243" s="37"/>
      <c r="C243" s="37">
        <v>302</v>
      </c>
      <c r="D243" s="38">
        <v>0</v>
      </c>
      <c r="E243" s="41" t="s">
        <v>387</v>
      </c>
      <c r="F243" s="126">
        <v>116000</v>
      </c>
      <c r="G243" s="126">
        <v>105900.88</v>
      </c>
      <c r="H243" s="150">
        <f t="shared" si="7"/>
        <v>91.29386206896552</v>
      </c>
    </row>
    <row r="244" spans="1:8" ht="15">
      <c r="A244" s="37"/>
      <c r="B244" s="37"/>
      <c r="C244" s="37">
        <v>401</v>
      </c>
      <c r="D244" s="38">
        <v>0</v>
      </c>
      <c r="E244" s="39" t="s">
        <v>300</v>
      </c>
      <c r="F244" s="126">
        <v>1590000</v>
      </c>
      <c r="G244" s="126">
        <v>1509253.94</v>
      </c>
      <c r="H244" s="150">
        <f t="shared" si="7"/>
        <v>94.92163144654089</v>
      </c>
    </row>
    <row r="245" spans="1:8" ht="15">
      <c r="A245" s="37"/>
      <c r="B245" s="37"/>
      <c r="C245" s="37">
        <v>404</v>
      </c>
      <c r="D245" s="38">
        <v>0</v>
      </c>
      <c r="E245" s="39" t="s">
        <v>302</v>
      </c>
      <c r="F245" s="126">
        <v>140500</v>
      </c>
      <c r="G245" s="126">
        <v>119535.84</v>
      </c>
      <c r="H245" s="150">
        <f t="shared" si="7"/>
        <v>85.0788896797153</v>
      </c>
    </row>
    <row r="246" spans="1:8" ht="15">
      <c r="A246" s="37"/>
      <c r="B246" s="37"/>
      <c r="C246" s="37">
        <v>411</v>
      </c>
      <c r="D246" s="38">
        <v>0</v>
      </c>
      <c r="E246" s="39" t="s">
        <v>304</v>
      </c>
      <c r="F246" s="126">
        <v>308500</v>
      </c>
      <c r="G246" s="126">
        <v>213963.79</v>
      </c>
      <c r="H246" s="150">
        <f t="shared" si="7"/>
        <v>69.35617179902755</v>
      </c>
    </row>
    <row r="247" spans="1:8" ht="15">
      <c r="A247" s="37"/>
      <c r="B247" s="37"/>
      <c r="C247" s="37">
        <v>412</v>
      </c>
      <c r="D247" s="38">
        <v>0</v>
      </c>
      <c r="E247" s="39" t="s">
        <v>306</v>
      </c>
      <c r="F247" s="126">
        <v>43800</v>
      </c>
      <c r="G247" s="126">
        <v>27574.29</v>
      </c>
      <c r="H247" s="150">
        <f t="shared" si="7"/>
        <v>62.955</v>
      </c>
    </row>
    <row r="248" spans="1:8" ht="15">
      <c r="A248" s="37"/>
      <c r="B248" s="37"/>
      <c r="C248" s="37">
        <v>414</v>
      </c>
      <c r="D248" s="38">
        <v>0</v>
      </c>
      <c r="E248" s="39" t="s">
        <v>310</v>
      </c>
      <c r="F248" s="126">
        <v>15500</v>
      </c>
      <c r="G248" s="126">
        <v>13585</v>
      </c>
      <c r="H248" s="150">
        <f t="shared" si="7"/>
        <v>87.64516129032258</v>
      </c>
    </row>
    <row r="249" spans="1:8" ht="15">
      <c r="A249" s="37"/>
      <c r="B249" s="37"/>
      <c r="C249" s="37" t="s">
        <v>420</v>
      </c>
      <c r="D249" s="38">
        <v>0</v>
      </c>
      <c r="E249" s="41" t="s">
        <v>312</v>
      </c>
      <c r="F249" s="126">
        <v>2900</v>
      </c>
      <c r="G249" s="126">
        <v>2632</v>
      </c>
      <c r="H249" s="150">
        <f t="shared" si="7"/>
        <v>90.75862068965517</v>
      </c>
    </row>
    <row r="250" spans="1:8" ht="15">
      <c r="A250" s="37"/>
      <c r="B250" s="37"/>
      <c r="C250" s="37">
        <v>421</v>
      </c>
      <c r="D250" s="38">
        <v>0</v>
      </c>
      <c r="E250" s="39" t="s">
        <v>314</v>
      </c>
      <c r="F250" s="126">
        <v>242433.97</v>
      </c>
      <c r="G250" s="126">
        <v>196515.23</v>
      </c>
      <c r="H250" s="150">
        <f t="shared" si="7"/>
        <v>81.05927977007512</v>
      </c>
    </row>
    <row r="251" spans="1:8" ht="15">
      <c r="A251" s="37"/>
      <c r="B251" s="37"/>
      <c r="C251" s="37">
        <v>424</v>
      </c>
      <c r="D251" s="38">
        <v>0</v>
      </c>
      <c r="E251" s="39" t="s">
        <v>318</v>
      </c>
      <c r="F251" s="126">
        <v>38498.22</v>
      </c>
      <c r="G251" s="126">
        <v>27476.12</v>
      </c>
      <c r="H251" s="150">
        <f t="shared" si="7"/>
        <v>71.36984515128232</v>
      </c>
    </row>
    <row r="252" spans="1:8" ht="15">
      <c r="A252" s="37"/>
      <c r="B252" s="37"/>
      <c r="C252" s="37">
        <v>426</v>
      </c>
      <c r="D252" s="38">
        <v>0</v>
      </c>
      <c r="E252" s="39" t="s">
        <v>320</v>
      </c>
      <c r="F252" s="126">
        <v>34000</v>
      </c>
      <c r="G252" s="126">
        <v>31890.51</v>
      </c>
      <c r="H252" s="150">
        <f t="shared" si="7"/>
        <v>93.79561764705882</v>
      </c>
    </row>
    <row r="253" spans="1:8" ht="15">
      <c r="A253" s="37"/>
      <c r="B253" s="37"/>
      <c r="C253" s="37">
        <v>427</v>
      </c>
      <c r="D253" s="38">
        <v>0</v>
      </c>
      <c r="E253" s="39" t="s">
        <v>322</v>
      </c>
      <c r="F253" s="126">
        <v>20000</v>
      </c>
      <c r="G253" s="126">
        <v>13566.94</v>
      </c>
      <c r="H253" s="150">
        <f t="shared" si="7"/>
        <v>67.8347</v>
      </c>
    </row>
    <row r="254" spans="1:8" ht="15">
      <c r="A254" s="37"/>
      <c r="B254" s="37"/>
      <c r="C254" s="37">
        <v>428</v>
      </c>
      <c r="D254" s="38">
        <v>0</v>
      </c>
      <c r="E254" s="39" t="s">
        <v>324</v>
      </c>
      <c r="F254" s="126">
        <v>1900</v>
      </c>
      <c r="G254" s="126">
        <v>1875</v>
      </c>
      <c r="H254" s="150">
        <f t="shared" si="7"/>
        <v>98.6842105263158</v>
      </c>
    </row>
    <row r="255" spans="1:8" ht="15">
      <c r="A255" s="37"/>
      <c r="B255" s="37"/>
      <c r="C255" s="37">
        <v>430</v>
      </c>
      <c r="D255" s="38">
        <v>0</v>
      </c>
      <c r="E255" s="39" t="s">
        <v>326</v>
      </c>
      <c r="F255" s="126">
        <v>44300</v>
      </c>
      <c r="G255" s="126">
        <v>31247.63</v>
      </c>
      <c r="H255" s="150">
        <f t="shared" si="7"/>
        <v>70.53641083521444</v>
      </c>
    </row>
    <row r="256" spans="1:8" ht="15">
      <c r="A256" s="37"/>
      <c r="B256" s="37"/>
      <c r="C256" s="37" t="s">
        <v>466</v>
      </c>
      <c r="D256" s="38">
        <v>0</v>
      </c>
      <c r="E256" s="41" t="s">
        <v>489</v>
      </c>
      <c r="F256" s="126">
        <v>5300</v>
      </c>
      <c r="G256" s="126">
        <v>1421.16</v>
      </c>
      <c r="H256" s="150">
        <f t="shared" si="7"/>
        <v>26.81433962264151</v>
      </c>
    </row>
    <row r="257" spans="1:8" ht="15">
      <c r="A257" s="37"/>
      <c r="B257" s="37"/>
      <c r="C257" s="37">
        <v>441</v>
      </c>
      <c r="D257" s="38">
        <v>0</v>
      </c>
      <c r="E257" s="39" t="s">
        <v>340</v>
      </c>
      <c r="F257" s="126">
        <v>3400</v>
      </c>
      <c r="G257" s="126">
        <v>2166.06</v>
      </c>
      <c r="H257" s="150">
        <f t="shared" si="7"/>
        <v>63.70764705882353</v>
      </c>
    </row>
    <row r="258" spans="1:8" ht="15">
      <c r="A258" s="37"/>
      <c r="B258" s="37"/>
      <c r="C258" s="37" t="s">
        <v>427</v>
      </c>
      <c r="D258" s="38">
        <v>0</v>
      </c>
      <c r="E258" s="110" t="s">
        <v>342</v>
      </c>
      <c r="F258" s="126">
        <v>3400</v>
      </c>
      <c r="G258" s="126">
        <v>0</v>
      </c>
      <c r="H258" s="150">
        <f t="shared" si="7"/>
        <v>0</v>
      </c>
    </row>
    <row r="259" spans="1:8" ht="15">
      <c r="A259" s="37"/>
      <c r="B259" s="37"/>
      <c r="C259" s="37">
        <v>443</v>
      </c>
      <c r="D259" s="38">
        <v>0</v>
      </c>
      <c r="E259" s="39" t="s">
        <v>344</v>
      </c>
      <c r="F259" s="126">
        <v>14600</v>
      </c>
      <c r="G259" s="126">
        <v>3701</v>
      </c>
      <c r="H259" s="150">
        <f t="shared" si="7"/>
        <v>25.34931506849315</v>
      </c>
    </row>
    <row r="260" spans="1:8" ht="15">
      <c r="A260" s="37"/>
      <c r="B260" s="37"/>
      <c r="C260" s="37">
        <v>444</v>
      </c>
      <c r="D260" s="38">
        <v>0</v>
      </c>
      <c r="E260" s="39" t="s">
        <v>346</v>
      </c>
      <c r="F260" s="126">
        <v>87600</v>
      </c>
      <c r="G260" s="126">
        <v>78369.36</v>
      </c>
      <c r="H260" s="150">
        <f t="shared" si="7"/>
        <v>89.4627397260274</v>
      </c>
    </row>
    <row r="261" spans="1:8" ht="15">
      <c r="A261" s="37"/>
      <c r="B261" s="37"/>
      <c r="C261" s="37">
        <v>470</v>
      </c>
      <c r="D261" s="38">
        <v>0</v>
      </c>
      <c r="E261" s="41" t="s">
        <v>354</v>
      </c>
      <c r="F261" s="126">
        <v>2400</v>
      </c>
      <c r="G261" s="126">
        <v>659</v>
      </c>
      <c r="H261" s="150">
        <f t="shared" si="7"/>
        <v>27.458333333333332</v>
      </c>
    </row>
    <row r="262" spans="1:8" ht="15">
      <c r="A262" s="37"/>
      <c r="B262" s="37"/>
      <c r="C262" s="37" t="s">
        <v>412</v>
      </c>
      <c r="D262" s="38">
        <v>0</v>
      </c>
      <c r="E262" s="39" t="s">
        <v>362</v>
      </c>
      <c r="F262" s="126">
        <v>17000</v>
      </c>
      <c r="G262" s="126">
        <v>16974</v>
      </c>
      <c r="H262" s="150">
        <f t="shared" si="7"/>
        <v>99.84705882352941</v>
      </c>
    </row>
    <row r="263" spans="1:8" ht="30">
      <c r="A263" s="34" t="s">
        <v>0</v>
      </c>
      <c r="B263" s="34" t="s">
        <v>1</v>
      </c>
      <c r="C263" s="34" t="s">
        <v>2</v>
      </c>
      <c r="D263" s="34"/>
      <c r="E263" s="34" t="s">
        <v>3</v>
      </c>
      <c r="F263" s="162" t="s">
        <v>403</v>
      </c>
      <c r="G263" s="162" t="s">
        <v>404</v>
      </c>
      <c r="H263" s="163" t="s">
        <v>4</v>
      </c>
    </row>
    <row r="264" spans="1:12" ht="15">
      <c r="A264" s="37"/>
      <c r="B264" s="72" t="s">
        <v>50</v>
      </c>
      <c r="C264" s="72"/>
      <c r="D264" s="77"/>
      <c r="E264" s="78" t="s">
        <v>212</v>
      </c>
      <c r="F264" s="112"/>
      <c r="G264" s="112"/>
      <c r="H264" s="150"/>
      <c r="K264" s="2">
        <f>SUM(F265:F269)</f>
        <v>261800</v>
      </c>
      <c r="L264" s="2">
        <f>SUM(G265:G269)</f>
        <v>245979.94</v>
      </c>
    </row>
    <row r="265" spans="1:8" ht="15">
      <c r="A265" s="37"/>
      <c r="B265" s="37"/>
      <c r="C265" s="37">
        <v>326</v>
      </c>
      <c r="D265" s="38">
        <v>0</v>
      </c>
      <c r="E265" s="41" t="s">
        <v>397</v>
      </c>
      <c r="F265" s="126">
        <v>13000</v>
      </c>
      <c r="G265" s="126">
        <v>11989.32</v>
      </c>
      <c r="H265" s="150">
        <f t="shared" si="7"/>
        <v>92.22553846153846</v>
      </c>
    </row>
    <row r="266" spans="1:8" ht="15">
      <c r="A266" s="37"/>
      <c r="B266" s="37"/>
      <c r="C266" s="37" t="s">
        <v>407</v>
      </c>
      <c r="D266" s="38">
        <v>0</v>
      </c>
      <c r="E266" s="39" t="s">
        <v>304</v>
      </c>
      <c r="F266" s="126">
        <v>4200</v>
      </c>
      <c r="G266" s="126">
        <v>3187.33</v>
      </c>
      <c r="H266" s="150">
        <f t="shared" si="7"/>
        <v>75.88880952380953</v>
      </c>
    </row>
    <row r="267" spans="1:8" ht="15">
      <c r="A267" s="37"/>
      <c r="B267" s="37"/>
      <c r="C267" s="37" t="s">
        <v>408</v>
      </c>
      <c r="D267" s="38">
        <v>0</v>
      </c>
      <c r="E267" s="39" t="s">
        <v>306</v>
      </c>
      <c r="F267" s="126">
        <v>600</v>
      </c>
      <c r="G267" s="126">
        <v>0</v>
      </c>
      <c r="H267" s="150">
        <f t="shared" si="7"/>
        <v>0</v>
      </c>
    </row>
    <row r="268" spans="1:8" ht="15">
      <c r="A268" s="37"/>
      <c r="B268" s="37"/>
      <c r="C268" s="37" t="s">
        <v>420</v>
      </c>
      <c r="D268" s="38">
        <v>0</v>
      </c>
      <c r="E268" s="41" t="s">
        <v>312</v>
      </c>
      <c r="F268" s="126">
        <v>24000</v>
      </c>
      <c r="G268" s="126">
        <v>18814.13</v>
      </c>
      <c r="H268" s="150">
        <f t="shared" si="7"/>
        <v>78.39220833333333</v>
      </c>
    </row>
    <row r="269" spans="1:8" ht="15">
      <c r="A269" s="37"/>
      <c r="B269" s="37"/>
      <c r="C269" s="37">
        <v>430</v>
      </c>
      <c r="D269" s="38">
        <v>0</v>
      </c>
      <c r="E269" s="41" t="s">
        <v>326</v>
      </c>
      <c r="F269" s="126">
        <v>220000</v>
      </c>
      <c r="G269" s="126">
        <v>211989.16</v>
      </c>
      <c r="H269" s="150">
        <f t="shared" si="7"/>
        <v>96.35870909090909</v>
      </c>
    </row>
    <row r="270" spans="1:12" ht="15">
      <c r="A270" s="37"/>
      <c r="B270" s="72" t="s">
        <v>51</v>
      </c>
      <c r="C270" s="72"/>
      <c r="D270" s="77"/>
      <c r="E270" s="73" t="s">
        <v>213</v>
      </c>
      <c r="F270" s="112"/>
      <c r="G270" s="112"/>
      <c r="H270" s="165"/>
      <c r="K270" s="2">
        <f>SUM(F271:F288)</f>
        <v>623200</v>
      </c>
      <c r="L270" s="2">
        <f>SUM(G271:G288)</f>
        <v>481243.08999999997</v>
      </c>
    </row>
    <row r="271" spans="1:8" ht="15">
      <c r="A271" s="37"/>
      <c r="B271" s="37"/>
      <c r="C271" s="37">
        <v>302</v>
      </c>
      <c r="D271" s="38">
        <v>0</v>
      </c>
      <c r="E271" s="41" t="s">
        <v>387</v>
      </c>
      <c r="F271" s="126">
        <v>3000</v>
      </c>
      <c r="G271" s="126">
        <v>2054.98</v>
      </c>
      <c r="H271" s="150">
        <f aca="true" t="shared" si="8" ref="H271:H288">G271*100/F271</f>
        <v>68.49933333333334</v>
      </c>
    </row>
    <row r="272" spans="1:8" ht="15">
      <c r="A272" s="37"/>
      <c r="B272" s="37"/>
      <c r="C272" s="37">
        <v>401</v>
      </c>
      <c r="D272" s="38">
        <v>0</v>
      </c>
      <c r="E272" s="39" t="s">
        <v>300</v>
      </c>
      <c r="F272" s="126">
        <v>350000</v>
      </c>
      <c r="G272" s="126">
        <v>331337.38</v>
      </c>
      <c r="H272" s="150">
        <f t="shared" si="8"/>
        <v>94.66782285714285</v>
      </c>
    </row>
    <row r="273" spans="1:8" ht="15">
      <c r="A273" s="37"/>
      <c r="B273" s="37"/>
      <c r="C273" s="37">
        <v>404</v>
      </c>
      <c r="D273" s="38">
        <v>0</v>
      </c>
      <c r="E273" s="39" t="s">
        <v>302</v>
      </c>
      <c r="F273" s="126">
        <v>29000</v>
      </c>
      <c r="G273" s="126">
        <v>20724.09</v>
      </c>
      <c r="H273" s="150">
        <f t="shared" si="8"/>
        <v>71.46237931034483</v>
      </c>
    </row>
    <row r="274" spans="1:8" ht="15">
      <c r="A274" s="37"/>
      <c r="B274" s="37"/>
      <c r="C274" s="37">
        <v>411</v>
      </c>
      <c r="D274" s="38">
        <v>0</v>
      </c>
      <c r="E274" s="39" t="s">
        <v>304</v>
      </c>
      <c r="F274" s="126">
        <v>63600</v>
      </c>
      <c r="G274" s="126">
        <v>26595.99</v>
      </c>
      <c r="H274" s="150">
        <f t="shared" si="8"/>
        <v>41.817594339622644</v>
      </c>
    </row>
    <row r="275" spans="1:8" ht="15">
      <c r="A275" s="37"/>
      <c r="B275" s="37"/>
      <c r="C275" s="37">
        <v>412</v>
      </c>
      <c r="D275" s="38">
        <v>0</v>
      </c>
      <c r="E275" s="39" t="s">
        <v>306</v>
      </c>
      <c r="F275" s="126">
        <v>8600</v>
      </c>
      <c r="G275" s="126">
        <v>4597.51</v>
      </c>
      <c r="H275" s="150">
        <f t="shared" si="8"/>
        <v>53.45941860465116</v>
      </c>
    </row>
    <row r="276" spans="1:8" ht="15">
      <c r="A276" s="37"/>
      <c r="B276" s="37"/>
      <c r="C276" s="37">
        <v>417</v>
      </c>
      <c r="D276" s="38">
        <v>0</v>
      </c>
      <c r="E276" s="41" t="s">
        <v>312</v>
      </c>
      <c r="F276" s="126">
        <v>27000</v>
      </c>
      <c r="G276" s="126">
        <v>8820</v>
      </c>
      <c r="H276" s="150">
        <f t="shared" si="8"/>
        <v>32.666666666666664</v>
      </c>
    </row>
    <row r="277" spans="1:8" ht="15">
      <c r="A277" s="37"/>
      <c r="B277" s="37"/>
      <c r="C277" s="37">
        <v>421</v>
      </c>
      <c r="D277" s="38">
        <v>0</v>
      </c>
      <c r="E277" s="39" t="s">
        <v>314</v>
      </c>
      <c r="F277" s="126">
        <v>41200</v>
      </c>
      <c r="G277" s="126">
        <v>32677.59</v>
      </c>
      <c r="H277" s="150">
        <f t="shared" si="8"/>
        <v>79.31453883495146</v>
      </c>
    </row>
    <row r="278" spans="1:8" ht="15">
      <c r="A278" s="37"/>
      <c r="B278" s="37"/>
      <c r="C278" s="37">
        <v>426</v>
      </c>
      <c r="D278" s="38">
        <v>0</v>
      </c>
      <c r="E278" s="39" t="s">
        <v>320</v>
      </c>
      <c r="F278" s="126">
        <v>15000</v>
      </c>
      <c r="G278" s="126">
        <v>10126.07</v>
      </c>
      <c r="H278" s="150">
        <f t="shared" si="8"/>
        <v>67.50713333333333</v>
      </c>
    </row>
    <row r="279" spans="1:8" ht="15">
      <c r="A279" s="37"/>
      <c r="B279" s="37"/>
      <c r="C279" s="37">
        <v>427</v>
      </c>
      <c r="D279" s="38">
        <v>0</v>
      </c>
      <c r="E279" s="39" t="s">
        <v>322</v>
      </c>
      <c r="F279" s="126">
        <v>4000</v>
      </c>
      <c r="G279" s="126">
        <v>1186.95</v>
      </c>
      <c r="H279" s="150">
        <f t="shared" si="8"/>
        <v>29.67375</v>
      </c>
    </row>
    <row r="280" spans="1:8" ht="15">
      <c r="A280" s="37"/>
      <c r="B280" s="37"/>
      <c r="C280" s="37">
        <v>428</v>
      </c>
      <c r="D280" s="38">
        <v>0</v>
      </c>
      <c r="E280" s="39" t="s">
        <v>324</v>
      </c>
      <c r="F280" s="126">
        <v>2000</v>
      </c>
      <c r="G280" s="126">
        <v>882</v>
      </c>
      <c r="H280" s="150">
        <f t="shared" si="8"/>
        <v>44.1</v>
      </c>
    </row>
    <row r="281" spans="1:8" ht="15">
      <c r="A281" s="37"/>
      <c r="B281" s="37"/>
      <c r="C281" s="37">
        <v>430</v>
      </c>
      <c r="D281" s="38">
        <v>0</v>
      </c>
      <c r="E281" s="39" t="s">
        <v>326</v>
      </c>
      <c r="F281" s="126">
        <v>35000</v>
      </c>
      <c r="G281" s="126">
        <v>11726.27</v>
      </c>
      <c r="H281" s="150">
        <f t="shared" si="8"/>
        <v>33.50362857142857</v>
      </c>
    </row>
    <row r="282" spans="1:8" ht="15">
      <c r="A282" s="37"/>
      <c r="B282" s="37"/>
      <c r="C282" s="37" t="s">
        <v>466</v>
      </c>
      <c r="D282" s="38">
        <v>0</v>
      </c>
      <c r="E282" s="41" t="s">
        <v>489</v>
      </c>
      <c r="F282" s="126">
        <v>5000</v>
      </c>
      <c r="G282" s="126">
        <v>3996.5</v>
      </c>
      <c r="H282" s="150">
        <f t="shared" si="8"/>
        <v>79.93</v>
      </c>
    </row>
    <row r="283" spans="1:8" ht="15">
      <c r="A283" s="37"/>
      <c r="B283" s="37"/>
      <c r="C283" s="37">
        <v>440</v>
      </c>
      <c r="D283" s="38">
        <v>0</v>
      </c>
      <c r="E283" s="61" t="s">
        <v>391</v>
      </c>
      <c r="F283" s="126">
        <v>18000</v>
      </c>
      <c r="G283" s="126">
        <v>12621.56</v>
      </c>
      <c r="H283" s="150">
        <f t="shared" si="8"/>
        <v>70.11977777777778</v>
      </c>
    </row>
    <row r="284" spans="1:8" ht="15">
      <c r="A284" s="37"/>
      <c r="B284" s="37"/>
      <c r="C284" s="37">
        <v>441</v>
      </c>
      <c r="D284" s="38">
        <v>0</v>
      </c>
      <c r="E284" s="39" t="s">
        <v>340</v>
      </c>
      <c r="F284" s="126">
        <v>4600</v>
      </c>
      <c r="G284" s="126">
        <v>1717.22</v>
      </c>
      <c r="H284" s="150">
        <f t="shared" si="8"/>
        <v>37.33086956521739</v>
      </c>
    </row>
    <row r="285" spans="1:8" ht="15">
      <c r="A285" s="37"/>
      <c r="B285" s="37"/>
      <c r="C285" s="37">
        <v>443</v>
      </c>
      <c r="D285" s="38">
        <v>0</v>
      </c>
      <c r="E285" s="39" t="s">
        <v>344</v>
      </c>
      <c r="F285" s="126">
        <v>2000</v>
      </c>
      <c r="G285" s="126">
        <v>450</v>
      </c>
      <c r="H285" s="150">
        <f t="shared" si="8"/>
        <v>22.5</v>
      </c>
    </row>
    <row r="286" spans="1:8" ht="15">
      <c r="A286" s="37"/>
      <c r="B286" s="37"/>
      <c r="C286" s="37">
        <v>444</v>
      </c>
      <c r="D286" s="38">
        <v>0</v>
      </c>
      <c r="E286" s="39" t="s">
        <v>346</v>
      </c>
      <c r="F286" s="126">
        <v>7600</v>
      </c>
      <c r="G286" s="126">
        <v>6530.16</v>
      </c>
      <c r="H286" s="150">
        <f t="shared" si="8"/>
        <v>85.92315789473685</v>
      </c>
    </row>
    <row r="287" spans="1:8" ht="15">
      <c r="A287" s="37"/>
      <c r="B287" s="37"/>
      <c r="C287" s="37">
        <v>452</v>
      </c>
      <c r="D287" s="38">
        <v>0</v>
      </c>
      <c r="E287" s="62" t="s">
        <v>385</v>
      </c>
      <c r="F287" s="126">
        <v>200</v>
      </c>
      <c r="G287" s="126">
        <v>70.22</v>
      </c>
      <c r="H287" s="150">
        <f t="shared" si="8"/>
        <v>35.11</v>
      </c>
    </row>
    <row r="288" spans="1:8" ht="15">
      <c r="A288" s="37"/>
      <c r="B288" s="37"/>
      <c r="C288" s="37">
        <v>470</v>
      </c>
      <c r="D288" s="38">
        <v>0</v>
      </c>
      <c r="E288" s="41" t="s">
        <v>354</v>
      </c>
      <c r="F288" s="126">
        <v>7400</v>
      </c>
      <c r="G288" s="126">
        <v>5128.6</v>
      </c>
      <c r="H288" s="150">
        <f t="shared" si="8"/>
        <v>69.30540540540541</v>
      </c>
    </row>
    <row r="289" spans="1:12" ht="15">
      <c r="A289" s="37"/>
      <c r="B289" s="72" t="s">
        <v>52</v>
      </c>
      <c r="C289" s="72"/>
      <c r="D289" s="77"/>
      <c r="E289" s="78" t="s">
        <v>216</v>
      </c>
      <c r="F289" s="112"/>
      <c r="G289" s="112"/>
      <c r="H289" s="150"/>
      <c r="K289" s="2">
        <f>SUM(F290:F292)</f>
        <v>51033</v>
      </c>
      <c r="L289" s="2">
        <f>SUM(G290:G292)</f>
        <v>33008.520000000004</v>
      </c>
    </row>
    <row r="290" spans="1:8" ht="15">
      <c r="A290" s="37"/>
      <c r="B290" s="72"/>
      <c r="C290" s="89" t="s">
        <v>425</v>
      </c>
      <c r="D290" s="90">
        <v>0</v>
      </c>
      <c r="E290" s="17" t="s">
        <v>506</v>
      </c>
      <c r="F290" s="126">
        <v>1500</v>
      </c>
      <c r="G290" s="126">
        <v>136</v>
      </c>
      <c r="H290" s="150">
        <f aca="true" t="shared" si="9" ref="H290:H349">G290*100/F290</f>
        <v>9.066666666666666</v>
      </c>
    </row>
    <row r="291" spans="1:8" ht="15">
      <c r="A291" s="37"/>
      <c r="B291" s="72"/>
      <c r="C291" s="37" t="s">
        <v>410</v>
      </c>
      <c r="D291" s="90">
        <v>0</v>
      </c>
      <c r="E291" s="39" t="s">
        <v>326</v>
      </c>
      <c r="F291" s="126">
        <v>4550</v>
      </c>
      <c r="G291" s="126">
        <v>3556.89</v>
      </c>
      <c r="H291" s="150">
        <f t="shared" si="9"/>
        <v>78.1734065934066</v>
      </c>
    </row>
    <row r="292" spans="1:8" ht="15">
      <c r="A292" s="37"/>
      <c r="B292" s="37"/>
      <c r="C292" s="37">
        <v>470</v>
      </c>
      <c r="D292" s="38">
        <v>0</v>
      </c>
      <c r="E292" s="41" t="s">
        <v>354</v>
      </c>
      <c r="F292" s="126">
        <v>44983</v>
      </c>
      <c r="G292" s="126">
        <v>29315.63</v>
      </c>
      <c r="H292" s="150">
        <f t="shared" si="9"/>
        <v>65.17046439766133</v>
      </c>
    </row>
    <row r="293" spans="1:12" ht="15">
      <c r="A293" s="37"/>
      <c r="B293" s="72" t="s">
        <v>53</v>
      </c>
      <c r="C293" s="72"/>
      <c r="D293" s="77"/>
      <c r="E293" s="78" t="s">
        <v>217</v>
      </c>
      <c r="F293" s="112"/>
      <c r="G293" s="112"/>
      <c r="H293" s="165"/>
      <c r="K293" s="2">
        <f>SUM(F294:F307)</f>
        <v>497900</v>
      </c>
      <c r="L293" s="2">
        <f>SUM(G294:G307)</f>
        <v>426420.88</v>
      </c>
    </row>
    <row r="294" spans="1:8" ht="15">
      <c r="A294" s="37"/>
      <c r="B294" s="37"/>
      <c r="C294" s="37">
        <v>302</v>
      </c>
      <c r="D294" s="38">
        <v>0</v>
      </c>
      <c r="E294" s="41" t="s">
        <v>387</v>
      </c>
      <c r="F294" s="126">
        <v>10000</v>
      </c>
      <c r="G294" s="126">
        <v>7626.04</v>
      </c>
      <c r="H294" s="150">
        <f t="shared" si="9"/>
        <v>76.2604</v>
      </c>
    </row>
    <row r="295" spans="1:8" ht="15">
      <c r="A295" s="37"/>
      <c r="B295" s="37"/>
      <c r="C295" s="37">
        <v>401</v>
      </c>
      <c r="D295" s="38">
        <v>0</v>
      </c>
      <c r="E295" s="39" t="s">
        <v>300</v>
      </c>
      <c r="F295" s="126">
        <v>261000</v>
      </c>
      <c r="G295" s="126">
        <v>244398.03</v>
      </c>
      <c r="H295" s="150">
        <f t="shared" si="9"/>
        <v>93.63909195402299</v>
      </c>
    </row>
    <row r="296" spans="1:8" ht="15">
      <c r="A296" s="37"/>
      <c r="B296" s="37"/>
      <c r="C296" s="37">
        <v>404</v>
      </c>
      <c r="D296" s="38">
        <v>0</v>
      </c>
      <c r="E296" s="39" t="s">
        <v>302</v>
      </c>
      <c r="F296" s="126">
        <v>18400</v>
      </c>
      <c r="G296" s="126">
        <v>16810.84</v>
      </c>
      <c r="H296" s="150">
        <f t="shared" si="9"/>
        <v>91.36326086956522</v>
      </c>
    </row>
    <row r="297" spans="1:8" ht="15">
      <c r="A297" s="37"/>
      <c r="B297" s="37"/>
      <c r="C297" s="37">
        <v>411</v>
      </c>
      <c r="D297" s="38">
        <v>0</v>
      </c>
      <c r="E297" s="39" t="s">
        <v>304</v>
      </c>
      <c r="F297" s="126">
        <v>46800</v>
      </c>
      <c r="G297" s="126">
        <v>42786.47</v>
      </c>
      <c r="H297" s="150">
        <f t="shared" si="9"/>
        <v>91.4240811965812</v>
      </c>
    </row>
    <row r="298" spans="1:8" ht="15">
      <c r="A298" s="37"/>
      <c r="B298" s="37"/>
      <c r="C298" s="37">
        <v>412</v>
      </c>
      <c r="D298" s="38">
        <v>0</v>
      </c>
      <c r="E298" s="39" t="s">
        <v>306</v>
      </c>
      <c r="F298" s="126">
        <v>6700</v>
      </c>
      <c r="G298" s="126">
        <v>4195.81</v>
      </c>
      <c r="H298" s="150">
        <f t="shared" si="9"/>
        <v>62.624029850746275</v>
      </c>
    </row>
    <row r="299" spans="1:9" s="23" customFormat="1" ht="15">
      <c r="A299" s="59"/>
      <c r="B299" s="59"/>
      <c r="C299" s="59">
        <v>421</v>
      </c>
      <c r="D299" s="60">
        <v>0</v>
      </c>
      <c r="E299" s="57" t="s">
        <v>314</v>
      </c>
      <c r="F299" s="126">
        <v>39000</v>
      </c>
      <c r="G299" s="126">
        <v>31997.1</v>
      </c>
      <c r="H299" s="150">
        <f t="shared" si="9"/>
        <v>82.04384615384615</v>
      </c>
      <c r="I299" s="105"/>
    </row>
    <row r="300" spans="1:8" ht="15">
      <c r="A300" s="37"/>
      <c r="B300" s="37"/>
      <c r="C300" s="37">
        <v>426</v>
      </c>
      <c r="D300" s="38">
        <v>0</v>
      </c>
      <c r="E300" s="39" t="s">
        <v>320</v>
      </c>
      <c r="F300" s="126">
        <v>56000</v>
      </c>
      <c r="G300" s="126">
        <v>47055.8</v>
      </c>
      <c r="H300" s="150">
        <f t="shared" si="9"/>
        <v>84.02821428571428</v>
      </c>
    </row>
    <row r="301" spans="1:8" ht="15">
      <c r="A301" s="37"/>
      <c r="B301" s="37"/>
      <c r="C301" s="37">
        <v>427</v>
      </c>
      <c r="D301" s="38">
        <v>0</v>
      </c>
      <c r="E301" s="39" t="s">
        <v>322</v>
      </c>
      <c r="F301" s="126">
        <v>6000</v>
      </c>
      <c r="G301" s="126">
        <v>1896.5</v>
      </c>
      <c r="H301" s="150">
        <f t="shared" si="9"/>
        <v>31.608333333333334</v>
      </c>
    </row>
    <row r="302" spans="1:8" ht="15">
      <c r="A302" s="37"/>
      <c r="B302" s="37"/>
      <c r="C302" s="37">
        <v>428</v>
      </c>
      <c r="D302" s="38">
        <v>0</v>
      </c>
      <c r="E302" s="39" t="s">
        <v>324</v>
      </c>
      <c r="F302" s="126">
        <v>2000</v>
      </c>
      <c r="G302" s="126">
        <v>345.5</v>
      </c>
      <c r="H302" s="150">
        <f t="shared" si="9"/>
        <v>17.275</v>
      </c>
    </row>
    <row r="303" spans="1:8" ht="15">
      <c r="A303" s="37"/>
      <c r="B303" s="37"/>
      <c r="C303" s="37">
        <v>430</v>
      </c>
      <c r="D303" s="38">
        <v>0</v>
      </c>
      <c r="E303" s="39" t="s">
        <v>326</v>
      </c>
      <c r="F303" s="126">
        <v>30000</v>
      </c>
      <c r="G303" s="126">
        <v>11448.65</v>
      </c>
      <c r="H303" s="150">
        <f t="shared" si="9"/>
        <v>38.162166666666664</v>
      </c>
    </row>
    <row r="304" spans="1:8" ht="15">
      <c r="A304" s="37"/>
      <c r="B304" s="37"/>
      <c r="C304" s="37">
        <v>441</v>
      </c>
      <c r="D304" s="38">
        <v>0</v>
      </c>
      <c r="E304" s="39" t="s">
        <v>340</v>
      </c>
      <c r="F304" s="126">
        <v>700</v>
      </c>
      <c r="G304" s="126">
        <v>28.42</v>
      </c>
      <c r="H304" s="150">
        <f t="shared" si="9"/>
        <v>4.06</v>
      </c>
    </row>
    <row r="305" spans="1:8" ht="15">
      <c r="A305" s="37"/>
      <c r="B305" s="37"/>
      <c r="C305" s="37">
        <v>444</v>
      </c>
      <c r="D305" s="38">
        <v>0</v>
      </c>
      <c r="E305" s="39" t="s">
        <v>346</v>
      </c>
      <c r="F305" s="126">
        <v>9700</v>
      </c>
      <c r="G305" s="126">
        <v>8521.71</v>
      </c>
      <c r="H305" s="150">
        <f t="shared" si="9"/>
        <v>87.85268041237113</v>
      </c>
    </row>
    <row r="306" spans="1:8" ht="15">
      <c r="A306" s="37"/>
      <c r="B306" s="37"/>
      <c r="C306" s="37">
        <v>470</v>
      </c>
      <c r="D306" s="38">
        <v>0</v>
      </c>
      <c r="E306" s="41" t="s">
        <v>354</v>
      </c>
      <c r="F306" s="126">
        <v>1600</v>
      </c>
      <c r="G306" s="126">
        <v>0</v>
      </c>
      <c r="H306" s="150">
        <f t="shared" si="9"/>
        <v>0</v>
      </c>
    </row>
    <row r="307" spans="1:8" ht="15">
      <c r="A307" s="37"/>
      <c r="C307" s="37" t="s">
        <v>416</v>
      </c>
      <c r="D307" s="38">
        <v>0</v>
      </c>
      <c r="E307" s="39" t="s">
        <v>364</v>
      </c>
      <c r="F307" s="126">
        <v>10000</v>
      </c>
      <c r="G307" s="126">
        <v>9310.01</v>
      </c>
      <c r="H307" s="150">
        <f t="shared" si="9"/>
        <v>93.1001</v>
      </c>
    </row>
    <row r="308" spans="1:12" ht="45">
      <c r="A308" s="37"/>
      <c r="B308" s="72" t="s">
        <v>468</v>
      </c>
      <c r="C308" s="37"/>
      <c r="D308" s="38"/>
      <c r="E308" s="187" t="s">
        <v>474</v>
      </c>
      <c r="F308" s="126"/>
      <c r="G308" s="126"/>
      <c r="H308" s="150"/>
      <c r="K308" s="2">
        <f>SUM(F309:F327)</f>
        <v>337010</v>
      </c>
      <c r="L308" s="2">
        <f>SUM(G309:G327)</f>
        <v>170954.32</v>
      </c>
    </row>
    <row r="309" spans="1:8" ht="15">
      <c r="A309" s="37"/>
      <c r="B309" s="72"/>
      <c r="C309" s="37" t="s">
        <v>439</v>
      </c>
      <c r="D309" s="38">
        <v>0</v>
      </c>
      <c r="E309" s="41" t="s">
        <v>387</v>
      </c>
      <c r="F309" s="126">
        <v>11600</v>
      </c>
      <c r="G309" s="126">
        <v>6118.46</v>
      </c>
      <c r="H309" s="150">
        <f t="shared" si="9"/>
        <v>52.74534482758621</v>
      </c>
    </row>
    <row r="310" spans="1:8" ht="15">
      <c r="A310" s="37"/>
      <c r="B310" s="72"/>
      <c r="C310" s="37" t="s">
        <v>406</v>
      </c>
      <c r="D310" s="38">
        <v>0</v>
      </c>
      <c r="E310" s="39" t="s">
        <v>300</v>
      </c>
      <c r="F310" s="126">
        <v>158410</v>
      </c>
      <c r="G310" s="126">
        <v>94414.11</v>
      </c>
      <c r="H310" s="150">
        <f t="shared" si="9"/>
        <v>59.601104728236855</v>
      </c>
    </row>
    <row r="311" spans="1:8" ht="15">
      <c r="A311" s="37"/>
      <c r="B311" s="72"/>
      <c r="C311" s="37" t="s">
        <v>458</v>
      </c>
      <c r="D311" s="38">
        <v>0</v>
      </c>
      <c r="E311" s="39" t="s">
        <v>302</v>
      </c>
      <c r="F311" s="126">
        <v>13200</v>
      </c>
      <c r="G311" s="126">
        <v>5222</v>
      </c>
      <c r="H311" s="150">
        <f t="shared" si="9"/>
        <v>39.56060606060606</v>
      </c>
    </row>
    <row r="312" spans="1:8" ht="15">
      <c r="A312" s="37"/>
      <c r="B312" s="72"/>
      <c r="C312" s="37" t="s">
        <v>407</v>
      </c>
      <c r="D312" s="38">
        <v>0</v>
      </c>
      <c r="E312" s="39" t="s">
        <v>304</v>
      </c>
      <c r="F312" s="126">
        <v>32100</v>
      </c>
      <c r="G312" s="126">
        <v>15265.06</v>
      </c>
      <c r="H312" s="150">
        <f t="shared" si="9"/>
        <v>47.55470404984424</v>
      </c>
    </row>
    <row r="313" spans="1:8" ht="15">
      <c r="A313" s="37"/>
      <c r="B313" s="72"/>
      <c r="C313" s="37" t="s">
        <v>408</v>
      </c>
      <c r="D313" s="38">
        <v>0</v>
      </c>
      <c r="E313" s="39" t="s">
        <v>306</v>
      </c>
      <c r="F313" s="126">
        <v>4900</v>
      </c>
      <c r="G313" s="126">
        <v>1886.13</v>
      </c>
      <c r="H313" s="150">
        <f t="shared" si="9"/>
        <v>38.492448979591835</v>
      </c>
    </row>
    <row r="314" spans="1:8" ht="15">
      <c r="A314" s="37"/>
      <c r="B314" s="72"/>
      <c r="C314" s="37" t="s">
        <v>490</v>
      </c>
      <c r="D314" s="38">
        <v>0</v>
      </c>
      <c r="E314" s="39" t="s">
        <v>491</v>
      </c>
      <c r="F314" s="126">
        <v>500</v>
      </c>
      <c r="G314" s="126">
        <v>350</v>
      </c>
      <c r="H314" s="150">
        <f t="shared" si="9"/>
        <v>70</v>
      </c>
    </row>
    <row r="315" spans="1:8" ht="15">
      <c r="A315" s="37"/>
      <c r="B315" s="72"/>
      <c r="C315" s="37" t="s">
        <v>420</v>
      </c>
      <c r="D315" s="38">
        <v>0</v>
      </c>
      <c r="E315" s="41" t="s">
        <v>312</v>
      </c>
      <c r="F315" s="126">
        <v>900</v>
      </c>
      <c r="G315" s="126">
        <v>350</v>
      </c>
      <c r="H315" s="150">
        <f t="shared" si="9"/>
        <v>38.888888888888886</v>
      </c>
    </row>
    <row r="316" spans="1:8" ht="15">
      <c r="A316" s="37"/>
      <c r="B316" s="72"/>
      <c r="C316" s="37" t="s">
        <v>414</v>
      </c>
      <c r="D316" s="38">
        <v>0</v>
      </c>
      <c r="E316" s="57" t="s">
        <v>314</v>
      </c>
      <c r="F316" s="126">
        <v>22100</v>
      </c>
      <c r="G316" s="126">
        <v>12133.14</v>
      </c>
      <c r="H316" s="150">
        <f t="shared" si="9"/>
        <v>54.90108597285068</v>
      </c>
    </row>
    <row r="317" spans="1:8" ht="15">
      <c r="A317" s="37"/>
      <c r="B317" s="72"/>
      <c r="C317" s="37" t="s">
        <v>429</v>
      </c>
      <c r="D317" s="38">
        <v>0</v>
      </c>
      <c r="E317" s="139" t="s">
        <v>318</v>
      </c>
      <c r="F317" s="126">
        <v>30900</v>
      </c>
      <c r="G317" s="126">
        <v>7537.76</v>
      </c>
      <c r="H317" s="150">
        <f t="shared" si="9"/>
        <v>24.394045307443367</v>
      </c>
    </row>
    <row r="318" spans="1:8" ht="15">
      <c r="A318" s="37"/>
      <c r="B318" s="72"/>
      <c r="C318" s="38">
        <v>426</v>
      </c>
      <c r="D318" s="38">
        <v>0</v>
      </c>
      <c r="E318" s="39" t="s">
        <v>320</v>
      </c>
      <c r="F318" s="126">
        <v>5100</v>
      </c>
      <c r="G318" s="126">
        <v>1190</v>
      </c>
      <c r="H318" s="150">
        <f t="shared" si="9"/>
        <v>23.333333333333332</v>
      </c>
    </row>
    <row r="319" spans="1:8" ht="15">
      <c r="A319" s="37"/>
      <c r="B319" s="72"/>
      <c r="C319" s="38">
        <v>427</v>
      </c>
      <c r="D319" s="38">
        <v>0</v>
      </c>
      <c r="E319" s="39" t="s">
        <v>322</v>
      </c>
      <c r="F319" s="126">
        <v>35783</v>
      </c>
      <c r="G319" s="126">
        <v>19042.86</v>
      </c>
      <c r="H319" s="150">
        <f t="shared" si="9"/>
        <v>53.217617304306515</v>
      </c>
    </row>
    <row r="320" spans="1:8" ht="15">
      <c r="A320" s="37"/>
      <c r="B320" s="72"/>
      <c r="C320" s="38">
        <v>428</v>
      </c>
      <c r="D320" s="38">
        <v>0</v>
      </c>
      <c r="E320" s="39" t="s">
        <v>324</v>
      </c>
      <c r="F320" s="126">
        <v>600</v>
      </c>
      <c r="G320" s="126">
        <v>79</v>
      </c>
      <c r="H320" s="150">
        <f t="shared" si="9"/>
        <v>13.166666666666666</v>
      </c>
    </row>
    <row r="321" spans="1:8" ht="15">
      <c r="A321" s="37"/>
      <c r="B321" s="72"/>
      <c r="C321" s="38">
        <v>430</v>
      </c>
      <c r="D321" s="38">
        <v>0</v>
      </c>
      <c r="E321" s="39" t="s">
        <v>326</v>
      </c>
      <c r="F321" s="126">
        <v>5100</v>
      </c>
      <c r="G321" s="126">
        <v>2159.8</v>
      </c>
      <c r="H321" s="150">
        <f t="shared" si="9"/>
        <v>42.34901960784314</v>
      </c>
    </row>
    <row r="322" spans="1:8" ht="15">
      <c r="A322" s="37"/>
      <c r="B322" s="72"/>
      <c r="C322" s="38">
        <v>436</v>
      </c>
      <c r="D322" s="38">
        <v>0</v>
      </c>
      <c r="E322" s="41" t="s">
        <v>489</v>
      </c>
      <c r="F322" s="126">
        <v>1000</v>
      </c>
      <c r="G322" s="126">
        <v>126</v>
      </c>
      <c r="H322" s="150">
        <f t="shared" si="9"/>
        <v>12.6</v>
      </c>
    </row>
    <row r="323" spans="1:8" ht="15">
      <c r="A323" s="37"/>
      <c r="B323" s="72"/>
      <c r="C323" s="38">
        <v>441</v>
      </c>
      <c r="D323" s="38">
        <v>0</v>
      </c>
      <c r="E323" s="39" t="s">
        <v>340</v>
      </c>
      <c r="F323" s="126">
        <v>500</v>
      </c>
      <c r="G323" s="126">
        <v>89</v>
      </c>
      <c r="H323" s="150">
        <f t="shared" si="9"/>
        <v>17.8</v>
      </c>
    </row>
    <row r="324" spans="1:8" ht="15">
      <c r="A324" s="37"/>
      <c r="B324" s="72"/>
      <c r="C324" s="38">
        <v>442</v>
      </c>
      <c r="D324" s="38">
        <v>0</v>
      </c>
      <c r="E324" s="39" t="s">
        <v>342</v>
      </c>
      <c r="F324" s="126">
        <v>100</v>
      </c>
      <c r="G324" s="126">
        <v>0</v>
      </c>
      <c r="H324" s="150">
        <f t="shared" si="9"/>
        <v>0</v>
      </c>
    </row>
    <row r="325" spans="1:8" ht="15">
      <c r="A325" s="37"/>
      <c r="B325" s="72"/>
      <c r="C325" s="38">
        <v>443</v>
      </c>
      <c r="D325" s="38">
        <v>0</v>
      </c>
      <c r="E325" s="39" t="s">
        <v>344</v>
      </c>
      <c r="F325" s="126">
        <v>1200</v>
      </c>
      <c r="G325" s="126">
        <v>156</v>
      </c>
      <c r="H325" s="150">
        <f t="shared" si="9"/>
        <v>13</v>
      </c>
    </row>
    <row r="326" spans="1:8" ht="15">
      <c r="A326" s="37"/>
      <c r="B326" s="72"/>
      <c r="C326" s="38">
        <v>444</v>
      </c>
      <c r="D326" s="38">
        <v>0</v>
      </c>
      <c r="E326" s="39" t="s">
        <v>346</v>
      </c>
      <c r="F326" s="126">
        <v>11100</v>
      </c>
      <c r="G326" s="126">
        <v>4417</v>
      </c>
      <c r="H326" s="150">
        <f t="shared" si="9"/>
        <v>39.792792792792795</v>
      </c>
    </row>
    <row r="327" spans="1:8" ht="15">
      <c r="A327" s="37"/>
      <c r="B327" s="72"/>
      <c r="C327" s="38">
        <v>470</v>
      </c>
      <c r="D327" s="38">
        <v>0</v>
      </c>
      <c r="E327" s="41" t="s">
        <v>354</v>
      </c>
      <c r="F327" s="126">
        <v>1917</v>
      </c>
      <c r="G327" s="126">
        <v>418</v>
      </c>
      <c r="H327" s="150">
        <f t="shared" si="9"/>
        <v>21.80490349504434</v>
      </c>
    </row>
    <row r="328" spans="1:8" ht="30">
      <c r="A328" s="34" t="s">
        <v>0</v>
      </c>
      <c r="B328" s="34" t="s">
        <v>1</v>
      </c>
      <c r="C328" s="34" t="s">
        <v>2</v>
      </c>
      <c r="D328" s="34"/>
      <c r="E328" s="34" t="s">
        <v>3</v>
      </c>
      <c r="F328" s="162" t="s">
        <v>403</v>
      </c>
      <c r="G328" s="162" t="s">
        <v>404</v>
      </c>
      <c r="H328" s="163" t="s">
        <v>4</v>
      </c>
    </row>
    <row r="329" spans="1:12" ht="15">
      <c r="A329" s="37"/>
      <c r="B329" s="72" t="s">
        <v>54</v>
      </c>
      <c r="C329" s="72"/>
      <c r="D329" s="77"/>
      <c r="E329" s="73" t="s">
        <v>122</v>
      </c>
      <c r="F329" s="112"/>
      <c r="G329" s="112"/>
      <c r="H329" s="150"/>
      <c r="K329" s="2">
        <f>SUM(F330:F331)</f>
        <v>21500</v>
      </c>
      <c r="L329" s="2">
        <f>SUM(G330:G331)</f>
        <v>20934.91</v>
      </c>
    </row>
    <row r="330" spans="1:8" ht="15">
      <c r="A330" s="37"/>
      <c r="B330" s="37"/>
      <c r="C330" s="37" t="s">
        <v>469</v>
      </c>
      <c r="D330" s="38">
        <v>0</v>
      </c>
      <c r="E330" s="39" t="s">
        <v>507</v>
      </c>
      <c r="F330" s="126">
        <v>1500</v>
      </c>
      <c r="G330" s="126">
        <v>934.91</v>
      </c>
      <c r="H330" s="167">
        <f t="shared" si="9"/>
        <v>62.327333333333335</v>
      </c>
    </row>
    <row r="331" spans="1:8" ht="15">
      <c r="A331" s="37"/>
      <c r="B331" s="37"/>
      <c r="C331" s="37" t="s">
        <v>457</v>
      </c>
      <c r="D331" s="38">
        <v>0</v>
      </c>
      <c r="E331" s="39" t="s">
        <v>298</v>
      </c>
      <c r="F331" s="126">
        <v>20000</v>
      </c>
      <c r="G331" s="126">
        <v>20000</v>
      </c>
      <c r="H331" s="167">
        <f t="shared" si="9"/>
        <v>100</v>
      </c>
    </row>
    <row r="332" spans="1:8" ht="15">
      <c r="A332" s="194"/>
      <c r="B332" s="195"/>
      <c r="C332" s="195"/>
      <c r="D332" s="195"/>
      <c r="E332" s="195"/>
      <c r="F332" s="195"/>
      <c r="G332" s="195"/>
      <c r="H332" s="196"/>
    </row>
    <row r="333" spans="1:9" s="32" customFormat="1" ht="15.75">
      <c r="A333" s="35" t="s">
        <v>55</v>
      </c>
      <c r="B333" s="35"/>
      <c r="C333" s="35"/>
      <c r="D333" s="42"/>
      <c r="E333" s="36" t="s">
        <v>107</v>
      </c>
      <c r="F333" s="115">
        <f>SUM(F334:F351)</f>
        <v>244000</v>
      </c>
      <c r="G333" s="115">
        <f>SUM(G334:G351)</f>
        <v>203563.51</v>
      </c>
      <c r="H333" s="147">
        <f t="shared" si="9"/>
        <v>83.42766803278688</v>
      </c>
      <c r="I333" s="103"/>
    </row>
    <row r="334" spans="1:12" ht="15">
      <c r="A334" s="37"/>
      <c r="B334" s="72" t="s">
        <v>57</v>
      </c>
      <c r="C334" s="72"/>
      <c r="D334" s="77"/>
      <c r="E334" s="73" t="s">
        <v>398</v>
      </c>
      <c r="F334" s="112"/>
      <c r="G334" s="112"/>
      <c r="H334" s="165"/>
      <c r="K334" s="2">
        <f>SUM(F335:F337)</f>
        <v>10000</v>
      </c>
      <c r="L334" s="2">
        <f>SUM(G335:G337)</f>
        <v>0</v>
      </c>
    </row>
    <row r="335" spans="1:12" ht="15">
      <c r="A335" s="37"/>
      <c r="B335" s="72"/>
      <c r="C335" s="89" t="s">
        <v>420</v>
      </c>
      <c r="D335" s="90">
        <v>0</v>
      </c>
      <c r="E335" s="41" t="s">
        <v>312</v>
      </c>
      <c r="F335" s="166">
        <v>3000</v>
      </c>
      <c r="G335" s="166">
        <v>0</v>
      </c>
      <c r="H335" s="178">
        <f>G335*100*F335</f>
        <v>0</v>
      </c>
      <c r="K335" s="2"/>
      <c r="L335" s="2"/>
    </row>
    <row r="336" spans="1:12" ht="15">
      <c r="A336" s="37"/>
      <c r="B336" s="72"/>
      <c r="C336" s="89" t="s">
        <v>414</v>
      </c>
      <c r="D336" s="90">
        <v>0</v>
      </c>
      <c r="E336" s="57" t="s">
        <v>314</v>
      </c>
      <c r="F336" s="166">
        <v>3000</v>
      </c>
      <c r="G336" s="166">
        <v>0</v>
      </c>
      <c r="H336" s="178">
        <f>G336*100*F336</f>
        <v>0</v>
      </c>
      <c r="K336" s="2"/>
      <c r="L336" s="2"/>
    </row>
    <row r="337" spans="1:8" ht="15">
      <c r="A337" s="37"/>
      <c r="B337" s="37"/>
      <c r="C337" s="37" t="s">
        <v>410</v>
      </c>
      <c r="D337" s="38">
        <v>0</v>
      </c>
      <c r="E337" s="39" t="s">
        <v>326</v>
      </c>
      <c r="F337" s="126">
        <v>4000</v>
      </c>
      <c r="G337" s="126">
        <v>0</v>
      </c>
      <c r="H337" s="150">
        <f t="shared" si="9"/>
        <v>0</v>
      </c>
    </row>
    <row r="338" spans="1:12" ht="15">
      <c r="A338" s="37"/>
      <c r="B338" s="72" t="s">
        <v>58</v>
      </c>
      <c r="C338" s="72"/>
      <c r="D338" s="77"/>
      <c r="E338" s="73" t="s">
        <v>221</v>
      </c>
      <c r="F338" s="112"/>
      <c r="G338" s="112"/>
      <c r="H338" s="165"/>
      <c r="K338" s="2">
        <f>SUM(F339:F349)</f>
        <v>154000</v>
      </c>
      <c r="L338" s="2">
        <f>SUM(G339:G349)</f>
        <v>123563.51000000001</v>
      </c>
    </row>
    <row r="339" spans="1:8" ht="15">
      <c r="A339" s="37"/>
      <c r="B339" s="37"/>
      <c r="C339" s="37">
        <v>303</v>
      </c>
      <c r="D339" s="38">
        <v>0</v>
      </c>
      <c r="E339" s="39" t="s">
        <v>292</v>
      </c>
      <c r="F339" s="126">
        <v>16000</v>
      </c>
      <c r="G339" s="126">
        <v>9720</v>
      </c>
      <c r="H339" s="150">
        <f t="shared" si="9"/>
        <v>60.75</v>
      </c>
    </row>
    <row r="340" spans="1:8" ht="15">
      <c r="A340" s="37"/>
      <c r="B340" s="37"/>
      <c r="C340" s="37">
        <v>411</v>
      </c>
      <c r="D340" s="38">
        <v>0</v>
      </c>
      <c r="E340" s="39" t="s">
        <v>304</v>
      </c>
      <c r="F340" s="126">
        <v>1500</v>
      </c>
      <c r="G340" s="126">
        <v>1242.85</v>
      </c>
      <c r="H340" s="150">
        <f t="shared" si="9"/>
        <v>82.85666666666665</v>
      </c>
    </row>
    <row r="341" spans="1:8" ht="15">
      <c r="A341" s="37"/>
      <c r="B341" s="37"/>
      <c r="C341" s="37">
        <v>412</v>
      </c>
      <c r="D341" s="38">
        <v>0</v>
      </c>
      <c r="E341" s="39" t="s">
        <v>306</v>
      </c>
      <c r="F341" s="126">
        <v>500</v>
      </c>
      <c r="G341" s="126">
        <v>0</v>
      </c>
      <c r="H341" s="150">
        <f t="shared" si="9"/>
        <v>0</v>
      </c>
    </row>
    <row r="342" spans="1:8" ht="15">
      <c r="A342" s="37"/>
      <c r="B342" s="37"/>
      <c r="C342" s="37">
        <v>417</v>
      </c>
      <c r="D342" s="38">
        <v>0</v>
      </c>
      <c r="E342" s="41" t="s">
        <v>312</v>
      </c>
      <c r="F342" s="126">
        <v>64500</v>
      </c>
      <c r="G342" s="126">
        <v>63475</v>
      </c>
      <c r="H342" s="150">
        <f t="shared" si="9"/>
        <v>98.4108527131783</v>
      </c>
    </row>
    <row r="343" spans="1:8" ht="15">
      <c r="A343" s="37"/>
      <c r="B343" s="37"/>
      <c r="C343" s="37">
        <v>421</v>
      </c>
      <c r="D343" s="38">
        <v>0</v>
      </c>
      <c r="E343" s="39" t="s">
        <v>314</v>
      </c>
      <c r="F343" s="126">
        <v>19000</v>
      </c>
      <c r="G343" s="126">
        <v>8945.55</v>
      </c>
      <c r="H343" s="150">
        <f t="shared" si="9"/>
        <v>47.08184210526315</v>
      </c>
    </row>
    <row r="344" spans="1:8" ht="15">
      <c r="A344" s="37"/>
      <c r="B344" s="37"/>
      <c r="C344" s="37" t="s">
        <v>486</v>
      </c>
      <c r="D344" s="38">
        <v>0</v>
      </c>
      <c r="E344" s="39" t="s">
        <v>316</v>
      </c>
      <c r="F344" s="126">
        <v>4500</v>
      </c>
      <c r="G344" s="126">
        <v>108.2</v>
      </c>
      <c r="H344" s="150">
        <f t="shared" si="9"/>
        <v>2.4044444444444446</v>
      </c>
    </row>
    <row r="345" spans="1:8" ht="15">
      <c r="A345" s="37"/>
      <c r="B345" s="37"/>
      <c r="C345" s="37">
        <v>426</v>
      </c>
      <c r="D345" s="38">
        <v>0</v>
      </c>
      <c r="E345" s="39" t="s">
        <v>320</v>
      </c>
      <c r="F345" s="126">
        <v>5000</v>
      </c>
      <c r="G345" s="126">
        <v>3806.37</v>
      </c>
      <c r="H345" s="150">
        <f t="shared" si="9"/>
        <v>76.1274</v>
      </c>
    </row>
    <row r="346" spans="1:8" ht="15">
      <c r="A346" s="37"/>
      <c r="B346" s="37"/>
      <c r="C346" s="37">
        <v>430</v>
      </c>
      <c r="D346" s="38">
        <v>0</v>
      </c>
      <c r="E346" s="39" t="s">
        <v>326</v>
      </c>
      <c r="F346" s="126">
        <v>40000</v>
      </c>
      <c r="G346" s="126">
        <v>35585.54</v>
      </c>
      <c r="H346" s="150">
        <f t="shared" si="9"/>
        <v>88.96385</v>
      </c>
    </row>
    <row r="347" spans="1:8" ht="15">
      <c r="A347" s="37"/>
      <c r="B347" s="37"/>
      <c r="C347" s="37">
        <v>440</v>
      </c>
      <c r="D347" s="38">
        <v>0</v>
      </c>
      <c r="E347" s="58" t="s">
        <v>391</v>
      </c>
      <c r="F347" s="126">
        <v>1000</v>
      </c>
      <c r="G347" s="126">
        <v>0</v>
      </c>
      <c r="H347" s="150">
        <f t="shared" si="9"/>
        <v>0</v>
      </c>
    </row>
    <row r="348" spans="1:8" ht="15">
      <c r="A348" s="37"/>
      <c r="B348" s="37"/>
      <c r="C348" s="37">
        <v>443</v>
      </c>
      <c r="D348" s="38">
        <v>0</v>
      </c>
      <c r="E348" s="39" t="s">
        <v>344</v>
      </c>
      <c r="F348" s="126">
        <v>1000</v>
      </c>
      <c r="G348" s="126">
        <v>680</v>
      </c>
      <c r="H348" s="150">
        <f t="shared" si="9"/>
        <v>68</v>
      </c>
    </row>
    <row r="349" spans="1:8" ht="15">
      <c r="A349" s="47"/>
      <c r="B349" s="47"/>
      <c r="C349" s="47" t="s">
        <v>441</v>
      </c>
      <c r="D349" s="48">
        <v>0</v>
      </c>
      <c r="E349" s="10" t="s">
        <v>354</v>
      </c>
      <c r="F349" s="142">
        <v>1000</v>
      </c>
      <c r="G349" s="142">
        <v>0</v>
      </c>
      <c r="H349" s="150">
        <f t="shared" si="9"/>
        <v>0</v>
      </c>
    </row>
    <row r="350" spans="1:12" ht="15">
      <c r="A350" s="47"/>
      <c r="B350" s="74" t="s">
        <v>59</v>
      </c>
      <c r="C350" s="74"/>
      <c r="D350" s="75"/>
      <c r="E350" s="76" t="s">
        <v>122</v>
      </c>
      <c r="F350" s="168"/>
      <c r="G350" s="168"/>
      <c r="H350" s="169"/>
      <c r="K350" s="2">
        <f>SUM(F351)</f>
        <v>80000</v>
      </c>
      <c r="L350" s="2">
        <f>SUM(G351)</f>
        <v>80000</v>
      </c>
    </row>
    <row r="351" spans="1:8" ht="15">
      <c r="A351" s="37"/>
      <c r="B351" s="37"/>
      <c r="C351" s="37">
        <v>283</v>
      </c>
      <c r="D351" s="38">
        <v>0</v>
      </c>
      <c r="E351" s="40" t="s">
        <v>278</v>
      </c>
      <c r="F351" s="126">
        <v>80000</v>
      </c>
      <c r="G351" s="126">
        <v>80000</v>
      </c>
      <c r="H351" s="150">
        <f>G351*100/F351</f>
        <v>100</v>
      </c>
    </row>
    <row r="352" spans="1:9" s="32" customFormat="1" ht="15.75">
      <c r="A352" s="35" t="s">
        <v>60</v>
      </c>
      <c r="B352" s="35"/>
      <c r="C352" s="35"/>
      <c r="D352" s="42"/>
      <c r="E352" s="36" t="s">
        <v>108</v>
      </c>
      <c r="F352" s="115">
        <f>SUM(F353:F419)</f>
        <v>7622328.4799999995</v>
      </c>
      <c r="G352" s="115">
        <f>SUM(G353:G419)</f>
        <v>7362719.289999998</v>
      </c>
      <c r="H352" s="147">
        <f>G352*100/F352</f>
        <v>96.59409600778578</v>
      </c>
      <c r="I352" s="103"/>
    </row>
    <row r="353" spans="1:12" ht="15">
      <c r="A353" s="37"/>
      <c r="B353" s="72" t="s">
        <v>61</v>
      </c>
      <c r="C353" s="72"/>
      <c r="D353" s="77"/>
      <c r="E353" s="73" t="s">
        <v>224</v>
      </c>
      <c r="F353" s="112"/>
      <c r="G353" s="112"/>
      <c r="H353" s="165"/>
      <c r="K353" s="2">
        <f>SUM(F354)</f>
        <v>237000</v>
      </c>
      <c r="L353" s="2">
        <f>SUM(G354)</f>
        <v>232696.12</v>
      </c>
    </row>
    <row r="354" spans="1:8" ht="15">
      <c r="A354" s="37"/>
      <c r="B354" s="37"/>
      <c r="C354" s="37">
        <v>433</v>
      </c>
      <c r="D354" s="38">
        <v>0</v>
      </c>
      <c r="E354" s="39" t="s">
        <v>328</v>
      </c>
      <c r="F354" s="126">
        <v>237000</v>
      </c>
      <c r="G354" s="126">
        <v>232696.12</v>
      </c>
      <c r="H354" s="150">
        <f>G354*100/F354</f>
        <v>98.18401687763713</v>
      </c>
    </row>
    <row r="355" spans="1:12" ht="15">
      <c r="A355" s="37"/>
      <c r="B355" s="72" t="s">
        <v>470</v>
      </c>
      <c r="C355" s="37"/>
      <c r="D355" s="38"/>
      <c r="E355" s="78" t="s">
        <v>475</v>
      </c>
      <c r="F355" s="126"/>
      <c r="G355" s="126"/>
      <c r="H355" s="150"/>
      <c r="K355" s="2">
        <f>SUM(F356:F357)</f>
        <v>369000</v>
      </c>
      <c r="L355" s="2">
        <f>SUM(G356:G357)</f>
        <v>368882.57</v>
      </c>
    </row>
    <row r="356" spans="1:8" ht="15">
      <c r="A356" s="37"/>
      <c r="B356" s="72"/>
      <c r="C356" s="37" t="s">
        <v>405</v>
      </c>
      <c r="D356" s="38">
        <v>0</v>
      </c>
      <c r="E356" s="40" t="s">
        <v>278</v>
      </c>
      <c r="F356" s="126">
        <v>360000</v>
      </c>
      <c r="G356" s="126">
        <v>360000</v>
      </c>
      <c r="H356" s="150">
        <f>G356*100/F356</f>
        <v>100</v>
      </c>
    </row>
    <row r="357" spans="1:8" ht="15">
      <c r="A357" s="37"/>
      <c r="B357" s="72"/>
      <c r="C357" s="37" t="s">
        <v>414</v>
      </c>
      <c r="D357" s="38">
        <v>0</v>
      </c>
      <c r="E357" s="39" t="s">
        <v>314</v>
      </c>
      <c r="F357" s="126">
        <v>9000</v>
      </c>
      <c r="G357" s="126">
        <v>8882.57</v>
      </c>
      <c r="H357" s="150">
        <f>G357*100/F357</f>
        <v>98.69522222222223</v>
      </c>
    </row>
    <row r="358" spans="1:12" ht="15">
      <c r="A358" s="37"/>
      <c r="B358" s="72" t="s">
        <v>446</v>
      </c>
      <c r="C358" s="37"/>
      <c r="D358" s="38"/>
      <c r="E358" s="91" t="s">
        <v>447</v>
      </c>
      <c r="F358" s="126"/>
      <c r="G358" s="126"/>
      <c r="H358" s="150"/>
      <c r="K358" s="2">
        <f>SUM(F359)</f>
        <v>19500</v>
      </c>
      <c r="L358" s="2">
        <f>SUM(G359)</f>
        <v>16179.45</v>
      </c>
    </row>
    <row r="359" spans="1:8" ht="15">
      <c r="A359" s="37"/>
      <c r="B359" s="37"/>
      <c r="C359" s="37" t="s">
        <v>422</v>
      </c>
      <c r="D359" s="38">
        <v>0</v>
      </c>
      <c r="E359" s="39" t="s">
        <v>328</v>
      </c>
      <c r="F359" s="126">
        <v>19500</v>
      </c>
      <c r="G359" s="126">
        <v>16179.45</v>
      </c>
      <c r="H359" s="150">
        <f>G359*100/F359</f>
        <v>82.97153846153846</v>
      </c>
    </row>
    <row r="360" spans="1:12" ht="15">
      <c r="A360" s="37"/>
      <c r="B360" s="72" t="s">
        <v>417</v>
      </c>
      <c r="C360" s="37"/>
      <c r="D360" s="38"/>
      <c r="E360" s="73" t="s">
        <v>418</v>
      </c>
      <c r="F360" s="112"/>
      <c r="G360" s="112"/>
      <c r="H360" s="165"/>
      <c r="K360" s="2">
        <f>SUM(F361:F362)</f>
        <v>600</v>
      </c>
      <c r="L360" s="2">
        <f>SUM(G361:G362)</f>
        <v>280.8</v>
      </c>
    </row>
    <row r="361" spans="1:8" ht="15">
      <c r="A361" s="37"/>
      <c r="B361" s="37"/>
      <c r="C361" s="37" t="s">
        <v>414</v>
      </c>
      <c r="D361" s="38">
        <v>0</v>
      </c>
      <c r="E361" s="39" t="s">
        <v>314</v>
      </c>
      <c r="F361" s="126">
        <v>100</v>
      </c>
      <c r="G361" s="126">
        <v>65.7</v>
      </c>
      <c r="H361" s="150">
        <f>G361*100/F361</f>
        <v>65.7</v>
      </c>
    </row>
    <row r="362" spans="1:8" ht="15">
      <c r="A362" s="37"/>
      <c r="B362" s="37"/>
      <c r="C362" s="37" t="s">
        <v>410</v>
      </c>
      <c r="D362" s="38">
        <v>0</v>
      </c>
      <c r="E362" s="39" t="s">
        <v>326</v>
      </c>
      <c r="F362" s="126">
        <v>500</v>
      </c>
      <c r="G362" s="126">
        <v>215.1</v>
      </c>
      <c r="H362" s="150">
        <f>G362*100/F362</f>
        <v>43.02</v>
      </c>
    </row>
    <row r="363" spans="1:12" ht="15">
      <c r="A363" s="37"/>
      <c r="B363" s="72" t="s">
        <v>448</v>
      </c>
      <c r="C363" s="37"/>
      <c r="D363" s="38"/>
      <c r="E363" s="91" t="s">
        <v>449</v>
      </c>
      <c r="F363" s="126"/>
      <c r="G363" s="126"/>
      <c r="H363" s="150"/>
      <c r="K363" s="2">
        <f>SUM(F364)</f>
        <v>10800</v>
      </c>
      <c r="L363" s="2">
        <f>SUM(G364)</f>
        <v>7200</v>
      </c>
    </row>
    <row r="364" spans="1:8" ht="15">
      <c r="A364" s="37"/>
      <c r="B364" s="37"/>
      <c r="C364" s="37" t="s">
        <v>420</v>
      </c>
      <c r="D364" s="38">
        <v>0</v>
      </c>
      <c r="E364" s="41" t="s">
        <v>312</v>
      </c>
      <c r="F364" s="126">
        <v>10800</v>
      </c>
      <c r="G364" s="126">
        <v>7200</v>
      </c>
      <c r="H364" s="150">
        <f>G364*100/F364</f>
        <v>66.66666666666667</v>
      </c>
    </row>
    <row r="365" spans="1:8" ht="15">
      <c r="A365" s="37"/>
      <c r="B365" s="72" t="s">
        <v>492</v>
      </c>
      <c r="C365" s="37"/>
      <c r="D365" s="38"/>
      <c r="E365" s="78" t="s">
        <v>493</v>
      </c>
      <c r="F365" s="126"/>
      <c r="G365" s="126"/>
      <c r="H365" s="150"/>
    </row>
    <row r="366" spans="1:12" ht="15">
      <c r="A366" s="37"/>
      <c r="B366" s="37"/>
      <c r="C366" s="37">
        <v>311</v>
      </c>
      <c r="D366" s="38">
        <v>0</v>
      </c>
      <c r="E366" s="39" t="s">
        <v>296</v>
      </c>
      <c r="F366" s="126">
        <v>3638606</v>
      </c>
      <c r="G366" s="126">
        <v>3582646.7</v>
      </c>
      <c r="H366" s="150">
        <f aca="true" t="shared" si="10" ref="H366:H373">G366*100/F366</f>
        <v>98.46206761600459</v>
      </c>
      <c r="K366" s="2">
        <f>SUM(F366:F373)</f>
        <v>3711378</v>
      </c>
      <c r="L366" s="2">
        <f>SUM(G366:G373)</f>
        <v>3654299.6300000004</v>
      </c>
    </row>
    <row r="367" spans="1:8" ht="15">
      <c r="A367" s="37"/>
      <c r="B367" s="37"/>
      <c r="C367" s="37">
        <v>401</v>
      </c>
      <c r="D367" s="38">
        <v>0</v>
      </c>
      <c r="E367" s="39" t="s">
        <v>300</v>
      </c>
      <c r="F367" s="126">
        <v>49027</v>
      </c>
      <c r="G367" s="126">
        <v>48811.67</v>
      </c>
      <c r="H367" s="150">
        <f t="shared" si="10"/>
        <v>99.56079303241071</v>
      </c>
    </row>
    <row r="368" spans="1:8" ht="15">
      <c r="A368" s="37"/>
      <c r="B368" s="37"/>
      <c r="C368" s="37">
        <v>411</v>
      </c>
      <c r="D368" s="38">
        <v>0</v>
      </c>
      <c r="E368" s="39" t="s">
        <v>304</v>
      </c>
      <c r="F368" s="126">
        <v>8443</v>
      </c>
      <c r="G368" s="126">
        <v>7653.44</v>
      </c>
      <c r="H368" s="150">
        <f t="shared" si="10"/>
        <v>90.648347743693</v>
      </c>
    </row>
    <row r="369" spans="1:8" ht="15">
      <c r="A369" s="37"/>
      <c r="B369" s="37"/>
      <c r="C369" s="37" t="s">
        <v>408</v>
      </c>
      <c r="D369" s="38">
        <v>0</v>
      </c>
      <c r="E369" s="39" t="s">
        <v>306</v>
      </c>
      <c r="F369" s="126">
        <v>1202</v>
      </c>
      <c r="G369" s="126">
        <v>1088.08</v>
      </c>
      <c r="H369" s="150">
        <f t="shared" si="10"/>
        <v>90.522462562396</v>
      </c>
    </row>
    <row r="370" spans="1:8" ht="15">
      <c r="A370" s="37"/>
      <c r="B370" s="37"/>
      <c r="C370" s="37" t="s">
        <v>414</v>
      </c>
      <c r="D370" s="38">
        <v>0</v>
      </c>
      <c r="E370" s="39" t="s">
        <v>314</v>
      </c>
      <c r="F370" s="126">
        <v>12062</v>
      </c>
      <c r="G370" s="126">
        <v>12061.74</v>
      </c>
      <c r="H370" s="150">
        <f t="shared" si="10"/>
        <v>99.99784447023711</v>
      </c>
    </row>
    <row r="371" spans="1:8" ht="15">
      <c r="A371" s="37"/>
      <c r="B371" s="37"/>
      <c r="C371" s="37" t="s">
        <v>488</v>
      </c>
      <c r="D371" s="38">
        <v>0</v>
      </c>
      <c r="E371" s="39" t="s">
        <v>324</v>
      </c>
      <c r="F371" s="126">
        <v>238</v>
      </c>
      <c r="G371" s="126">
        <v>238</v>
      </c>
      <c r="H371" s="150">
        <f t="shared" si="10"/>
        <v>100</v>
      </c>
    </row>
    <row r="372" spans="1:8" ht="15">
      <c r="A372" s="37"/>
      <c r="B372" s="37"/>
      <c r="C372" s="37" t="s">
        <v>410</v>
      </c>
      <c r="D372" s="38">
        <v>0</v>
      </c>
      <c r="E372" s="39" t="s">
        <v>326</v>
      </c>
      <c r="F372" s="126">
        <v>1000</v>
      </c>
      <c r="G372" s="126">
        <v>1000</v>
      </c>
      <c r="H372" s="150">
        <f t="shared" si="10"/>
        <v>100</v>
      </c>
    </row>
    <row r="373" spans="1:8" ht="15">
      <c r="A373" s="37"/>
      <c r="B373" s="37"/>
      <c r="C373" s="37" t="s">
        <v>441</v>
      </c>
      <c r="D373" s="38">
        <v>0</v>
      </c>
      <c r="E373" s="38" t="s">
        <v>494</v>
      </c>
      <c r="F373" s="126">
        <v>800</v>
      </c>
      <c r="G373" s="126">
        <v>800</v>
      </c>
      <c r="H373" s="150">
        <f t="shared" si="10"/>
        <v>100</v>
      </c>
    </row>
    <row r="374" spans="1:12" ht="15">
      <c r="A374" s="37"/>
      <c r="B374" s="72" t="s">
        <v>62</v>
      </c>
      <c r="C374" s="72"/>
      <c r="D374" s="77"/>
      <c r="E374" s="84" t="s">
        <v>399</v>
      </c>
      <c r="F374" s="112"/>
      <c r="G374" s="112"/>
      <c r="H374" s="150"/>
      <c r="K374" s="2">
        <f>SUM(F375:F381)</f>
        <v>2009179</v>
      </c>
      <c r="L374" s="2">
        <f>SUM(G375:G381)</f>
        <v>2004966.1</v>
      </c>
    </row>
    <row r="375" spans="1:8" ht="15">
      <c r="A375" s="37"/>
      <c r="B375" s="72"/>
      <c r="C375" s="89" t="s">
        <v>415</v>
      </c>
      <c r="D375" s="90">
        <v>0</v>
      </c>
      <c r="E375" s="11" t="s">
        <v>284</v>
      </c>
      <c r="F375" s="126">
        <v>18000</v>
      </c>
      <c r="G375" s="126">
        <v>16356.65</v>
      </c>
      <c r="H375" s="150">
        <f>G375*100/F375</f>
        <v>90.87027777777777</v>
      </c>
    </row>
    <row r="376" spans="1:8" ht="15">
      <c r="A376" s="37"/>
      <c r="B376" s="37"/>
      <c r="C376" s="37">
        <v>311</v>
      </c>
      <c r="D376" s="38">
        <v>0</v>
      </c>
      <c r="E376" s="39" t="s">
        <v>296</v>
      </c>
      <c r="F376" s="126">
        <v>1850462</v>
      </c>
      <c r="G376" s="126">
        <v>1849988.18</v>
      </c>
      <c r="H376" s="150">
        <f aca="true" t="shared" si="11" ref="H376:H381">G376*100/F376</f>
        <v>99.97439450256206</v>
      </c>
    </row>
    <row r="377" spans="1:8" ht="15">
      <c r="A377" s="37"/>
      <c r="B377" s="37"/>
      <c r="C377" s="37">
        <v>401</v>
      </c>
      <c r="D377" s="38">
        <v>0</v>
      </c>
      <c r="E377" s="39" t="s">
        <v>300</v>
      </c>
      <c r="F377" s="126">
        <v>48733</v>
      </c>
      <c r="G377" s="126">
        <v>48663.05</v>
      </c>
      <c r="H377" s="150">
        <f t="shared" si="11"/>
        <v>99.85646276650318</v>
      </c>
    </row>
    <row r="378" spans="1:8" ht="15">
      <c r="A378" s="37"/>
      <c r="B378" s="37"/>
      <c r="C378" s="37">
        <v>411</v>
      </c>
      <c r="D378" s="38">
        <v>0</v>
      </c>
      <c r="E378" s="39" t="s">
        <v>304</v>
      </c>
      <c r="F378" s="126">
        <v>80972</v>
      </c>
      <c r="G378" s="126">
        <v>80580.6</v>
      </c>
      <c r="H378" s="150">
        <f t="shared" si="11"/>
        <v>99.51662303018328</v>
      </c>
    </row>
    <row r="379" spans="1:8" ht="15">
      <c r="A379" s="37"/>
      <c r="B379" s="37"/>
      <c r="C379" s="37">
        <v>421</v>
      </c>
      <c r="D379" s="38">
        <v>0</v>
      </c>
      <c r="E379" s="39" t="s">
        <v>314</v>
      </c>
      <c r="F379" s="126">
        <v>892</v>
      </c>
      <c r="G379" s="126">
        <v>892</v>
      </c>
      <c r="H379" s="150">
        <f t="shared" si="11"/>
        <v>100</v>
      </c>
    </row>
    <row r="380" spans="1:8" ht="15">
      <c r="A380" s="37"/>
      <c r="B380" s="37"/>
      <c r="C380" s="37">
        <v>430</v>
      </c>
      <c r="D380" s="38">
        <v>0</v>
      </c>
      <c r="E380" s="39" t="s">
        <v>326</v>
      </c>
      <c r="F380" s="126">
        <v>4120</v>
      </c>
      <c r="G380" s="126">
        <v>4120</v>
      </c>
      <c r="H380" s="150">
        <f t="shared" si="11"/>
        <v>100</v>
      </c>
    </row>
    <row r="381" spans="1:8" ht="15">
      <c r="A381" s="37"/>
      <c r="B381" s="37"/>
      <c r="C381" s="37" t="s">
        <v>471</v>
      </c>
      <c r="D381" s="38">
        <v>0</v>
      </c>
      <c r="E381" s="38" t="s">
        <v>433</v>
      </c>
      <c r="F381" s="126">
        <v>6000</v>
      </c>
      <c r="G381" s="126">
        <v>4365.62</v>
      </c>
      <c r="H381" s="150">
        <f t="shared" si="11"/>
        <v>72.76033333333334</v>
      </c>
    </row>
    <row r="382" spans="1:9" s="51" customFormat="1" ht="30">
      <c r="A382" s="34" t="s">
        <v>0</v>
      </c>
      <c r="B382" s="34" t="s">
        <v>1</v>
      </c>
      <c r="C382" s="34" t="s">
        <v>2</v>
      </c>
      <c r="D382" s="34"/>
      <c r="E382" s="34" t="s">
        <v>3</v>
      </c>
      <c r="F382" s="162" t="s">
        <v>403</v>
      </c>
      <c r="G382" s="162" t="s">
        <v>404</v>
      </c>
      <c r="H382" s="163" t="s">
        <v>4</v>
      </c>
      <c r="I382" s="98"/>
    </row>
    <row r="383" spans="1:12" ht="15">
      <c r="A383" s="37"/>
      <c r="B383" s="72" t="s">
        <v>63</v>
      </c>
      <c r="C383" s="72"/>
      <c r="D383" s="77"/>
      <c r="E383" s="73" t="s">
        <v>226</v>
      </c>
      <c r="F383" s="112"/>
      <c r="G383" s="112"/>
      <c r="H383" s="150"/>
      <c r="K383" s="2">
        <f>SUM(F384:F384)</f>
        <v>15309</v>
      </c>
      <c r="L383" s="2">
        <f>SUM(G384:G384)</f>
        <v>14057.6</v>
      </c>
    </row>
    <row r="384" spans="1:8" ht="15">
      <c r="A384" s="37"/>
      <c r="B384" s="37"/>
      <c r="C384" s="37">
        <v>413</v>
      </c>
      <c r="D384" s="38">
        <v>0</v>
      </c>
      <c r="E384" s="39" t="s">
        <v>308</v>
      </c>
      <c r="F384" s="126">
        <v>15309</v>
      </c>
      <c r="G384" s="126">
        <v>14057.6</v>
      </c>
      <c r="H384" s="150">
        <f>G384*100/F384</f>
        <v>91.8257234306617</v>
      </c>
    </row>
    <row r="385" spans="1:12" ht="15">
      <c r="A385" s="37"/>
      <c r="B385" s="72" t="s">
        <v>64</v>
      </c>
      <c r="C385" s="72"/>
      <c r="D385" s="77"/>
      <c r="E385" s="73" t="s">
        <v>227</v>
      </c>
      <c r="F385" s="112"/>
      <c r="G385" s="112"/>
      <c r="H385" s="150"/>
      <c r="K385" s="2">
        <f>SUM(F386:F387)</f>
        <v>63411</v>
      </c>
      <c r="L385" s="2">
        <f>SUM(G386:G387)</f>
        <v>52453.15</v>
      </c>
    </row>
    <row r="386" spans="1:8" ht="15">
      <c r="A386" s="37"/>
      <c r="B386" s="37"/>
      <c r="C386" s="37">
        <v>311</v>
      </c>
      <c r="D386" s="38">
        <v>0</v>
      </c>
      <c r="E386" s="39" t="s">
        <v>296</v>
      </c>
      <c r="F386" s="126">
        <v>60911</v>
      </c>
      <c r="G386" s="126">
        <v>52453.15</v>
      </c>
      <c r="H386" s="150">
        <f>G386*100/F386</f>
        <v>86.11441283183662</v>
      </c>
    </row>
    <row r="387" spans="1:8" ht="15">
      <c r="A387" s="37"/>
      <c r="B387" s="37"/>
      <c r="C387" s="37" t="s">
        <v>410</v>
      </c>
      <c r="D387" s="38">
        <v>0</v>
      </c>
      <c r="E387" s="39" t="s">
        <v>326</v>
      </c>
      <c r="F387" s="126">
        <v>2500</v>
      </c>
      <c r="G387" s="126">
        <v>0</v>
      </c>
      <c r="H387" s="150">
        <f>G387*100/F387</f>
        <v>0</v>
      </c>
    </row>
    <row r="388" spans="1:12" ht="15">
      <c r="A388" s="37"/>
      <c r="B388" s="72" t="s">
        <v>65</v>
      </c>
      <c r="C388" s="72"/>
      <c r="D388" s="77"/>
      <c r="E388" s="73" t="s">
        <v>228</v>
      </c>
      <c r="F388" s="126"/>
      <c r="G388" s="126"/>
      <c r="H388" s="165"/>
      <c r="K388" s="2">
        <f>SUM(F389:F390)</f>
        <v>97432.48</v>
      </c>
      <c r="L388" s="2">
        <f>SUM(G389:G390)</f>
        <v>94149.70000000001</v>
      </c>
    </row>
    <row r="389" spans="1:8" ht="15">
      <c r="A389" s="37"/>
      <c r="B389" s="37"/>
      <c r="C389" s="37">
        <v>311</v>
      </c>
      <c r="D389" s="38">
        <v>0</v>
      </c>
      <c r="E389" s="39" t="s">
        <v>296</v>
      </c>
      <c r="F389" s="126">
        <v>97304.51</v>
      </c>
      <c r="G389" s="126">
        <v>94043.21</v>
      </c>
      <c r="H389" s="150">
        <f>G389*100/F389</f>
        <v>96.64835679250633</v>
      </c>
    </row>
    <row r="390" spans="1:8" ht="15">
      <c r="A390" s="37"/>
      <c r="B390" s="37"/>
      <c r="C390" s="37" t="s">
        <v>410</v>
      </c>
      <c r="D390" s="38">
        <v>0</v>
      </c>
      <c r="E390" s="39" t="s">
        <v>326</v>
      </c>
      <c r="F390" s="126">
        <v>127.97</v>
      </c>
      <c r="G390" s="126">
        <v>106.49</v>
      </c>
      <c r="H390" s="150">
        <f>G390*100/F390</f>
        <v>83.21481597249355</v>
      </c>
    </row>
    <row r="391" spans="1:12" ht="15">
      <c r="A391" s="37"/>
      <c r="B391" s="72" t="s">
        <v>66</v>
      </c>
      <c r="C391" s="72"/>
      <c r="D391" s="77"/>
      <c r="E391" s="73" t="s">
        <v>229</v>
      </c>
      <c r="F391" s="112"/>
      <c r="G391" s="112"/>
      <c r="H391" s="150"/>
      <c r="K391" s="2">
        <f>SUM(F392:F392)</f>
        <v>46666</v>
      </c>
      <c r="L391" s="2">
        <f>SUM(G392:G392)</f>
        <v>45461.27</v>
      </c>
    </row>
    <row r="392" spans="1:8" ht="15">
      <c r="A392" s="37"/>
      <c r="B392" s="37"/>
      <c r="C392" s="37">
        <v>311</v>
      </c>
      <c r="D392" s="38">
        <v>0</v>
      </c>
      <c r="E392" s="39" t="s">
        <v>296</v>
      </c>
      <c r="F392" s="126">
        <v>46666</v>
      </c>
      <c r="G392" s="126">
        <v>45461.27</v>
      </c>
      <c r="H392" s="150">
        <f>G392*100/F392</f>
        <v>97.41839883426906</v>
      </c>
    </row>
    <row r="393" spans="1:12" ht="15">
      <c r="A393" s="37"/>
      <c r="B393" s="72" t="s">
        <v>67</v>
      </c>
      <c r="C393" s="72"/>
      <c r="D393" s="77"/>
      <c r="E393" s="73" t="s">
        <v>230</v>
      </c>
      <c r="F393" s="112"/>
      <c r="G393" s="112"/>
      <c r="H393" s="165"/>
      <c r="K393" s="2">
        <f>SUM(F394:F410)</f>
        <v>953561</v>
      </c>
      <c r="L393" s="2">
        <f>SUM(G394:G410)</f>
        <v>806417.4500000001</v>
      </c>
    </row>
    <row r="394" spans="1:8" ht="15">
      <c r="A394" s="37"/>
      <c r="B394" s="37"/>
      <c r="C394" s="37">
        <v>302</v>
      </c>
      <c r="D394" s="38">
        <v>0</v>
      </c>
      <c r="E394" s="41" t="s">
        <v>387</v>
      </c>
      <c r="F394" s="126">
        <v>2800</v>
      </c>
      <c r="G394" s="126">
        <v>2299.03</v>
      </c>
      <c r="H394" s="150">
        <f aca="true" t="shared" si="12" ref="H394:H410">G394*100/F394</f>
        <v>82.1082142857143</v>
      </c>
    </row>
    <row r="395" spans="1:8" ht="15">
      <c r="A395" s="37"/>
      <c r="B395" s="37"/>
      <c r="C395" s="37" t="s">
        <v>419</v>
      </c>
      <c r="D395" s="38">
        <v>0</v>
      </c>
      <c r="E395" s="39" t="s">
        <v>296</v>
      </c>
      <c r="F395" s="126">
        <v>32144</v>
      </c>
      <c r="G395" s="126">
        <v>32142.8</v>
      </c>
      <c r="H395" s="150">
        <f t="shared" si="12"/>
        <v>99.99626679940269</v>
      </c>
    </row>
    <row r="396" spans="1:8" ht="15">
      <c r="A396" s="37"/>
      <c r="B396" s="37"/>
      <c r="C396" s="37">
        <v>401</v>
      </c>
      <c r="D396" s="38">
        <v>0</v>
      </c>
      <c r="E396" s="39" t="s">
        <v>300</v>
      </c>
      <c r="F396" s="126">
        <v>595198</v>
      </c>
      <c r="G396" s="126">
        <v>467493.66</v>
      </c>
      <c r="H396" s="150">
        <f t="shared" si="12"/>
        <v>78.5442256190377</v>
      </c>
    </row>
    <row r="397" spans="1:8" ht="15">
      <c r="A397" s="37"/>
      <c r="B397" s="37"/>
      <c r="C397" s="37">
        <v>404</v>
      </c>
      <c r="D397" s="38">
        <v>0</v>
      </c>
      <c r="E397" s="39" t="s">
        <v>302</v>
      </c>
      <c r="F397" s="126">
        <v>36700</v>
      </c>
      <c r="G397" s="126">
        <v>36181.14</v>
      </c>
      <c r="H397" s="150">
        <f t="shared" si="12"/>
        <v>98.58621253405994</v>
      </c>
    </row>
    <row r="398" spans="1:8" ht="15">
      <c r="A398" s="37"/>
      <c r="B398" s="37"/>
      <c r="C398" s="37">
        <v>411</v>
      </c>
      <c r="D398" s="38">
        <v>0</v>
      </c>
      <c r="E398" s="39" t="s">
        <v>304</v>
      </c>
      <c r="F398" s="126">
        <v>101810</v>
      </c>
      <c r="G398" s="126">
        <v>96010.74</v>
      </c>
      <c r="H398" s="150">
        <f t="shared" si="12"/>
        <v>94.303840487182</v>
      </c>
    </row>
    <row r="399" spans="1:8" ht="15">
      <c r="A399" s="37"/>
      <c r="B399" s="37"/>
      <c r="C399" s="37">
        <v>412</v>
      </c>
      <c r="D399" s="38">
        <v>0</v>
      </c>
      <c r="E399" s="39" t="s">
        <v>306</v>
      </c>
      <c r="F399" s="126">
        <v>13420</v>
      </c>
      <c r="G399" s="126">
        <v>12480.14</v>
      </c>
      <c r="H399" s="150">
        <f t="shared" si="12"/>
        <v>92.99657228017884</v>
      </c>
    </row>
    <row r="400" spans="1:8" ht="15">
      <c r="A400" s="37"/>
      <c r="B400" s="37"/>
      <c r="C400" s="37" t="s">
        <v>420</v>
      </c>
      <c r="D400" s="38">
        <v>0</v>
      </c>
      <c r="E400" s="41" t="s">
        <v>312</v>
      </c>
      <c r="F400" s="126">
        <v>7000</v>
      </c>
      <c r="G400" s="126">
        <v>6660</v>
      </c>
      <c r="H400" s="150">
        <f t="shared" si="12"/>
        <v>95.14285714285714</v>
      </c>
    </row>
    <row r="401" spans="1:8" ht="15">
      <c r="A401" s="37"/>
      <c r="B401" s="37"/>
      <c r="C401" s="37">
        <v>421</v>
      </c>
      <c r="D401" s="38">
        <v>0</v>
      </c>
      <c r="E401" s="39" t="s">
        <v>314</v>
      </c>
      <c r="F401" s="126">
        <v>14800</v>
      </c>
      <c r="G401" s="126">
        <v>14177.61</v>
      </c>
      <c r="H401" s="150">
        <f t="shared" si="12"/>
        <v>95.79466216216217</v>
      </c>
    </row>
    <row r="402" spans="1:8" ht="15">
      <c r="A402" s="37"/>
      <c r="B402" s="37"/>
      <c r="C402" s="37">
        <v>426</v>
      </c>
      <c r="D402" s="38">
        <v>0</v>
      </c>
      <c r="E402" s="39" t="s">
        <v>320</v>
      </c>
      <c r="F402" s="126">
        <v>24300</v>
      </c>
      <c r="G402" s="126">
        <v>23511.97</v>
      </c>
      <c r="H402" s="150">
        <f t="shared" si="12"/>
        <v>96.75707818930042</v>
      </c>
    </row>
    <row r="403" spans="1:8" ht="15">
      <c r="A403" s="37"/>
      <c r="B403" s="37"/>
      <c r="C403" s="37">
        <v>428</v>
      </c>
      <c r="D403" s="38">
        <v>0</v>
      </c>
      <c r="E403" s="39" t="s">
        <v>324</v>
      </c>
      <c r="F403" s="126">
        <v>2700</v>
      </c>
      <c r="G403" s="126">
        <v>2299</v>
      </c>
      <c r="H403" s="150">
        <f t="shared" si="12"/>
        <v>85.14814814814815</v>
      </c>
    </row>
    <row r="404" spans="1:8" ht="15">
      <c r="A404" s="37"/>
      <c r="B404" s="37"/>
      <c r="C404" s="37">
        <v>430</v>
      </c>
      <c r="D404" s="38">
        <v>0</v>
      </c>
      <c r="E404" s="39" t="s">
        <v>326</v>
      </c>
      <c r="F404" s="126">
        <v>83989</v>
      </c>
      <c r="G404" s="126">
        <v>78102.06</v>
      </c>
      <c r="H404" s="150">
        <f t="shared" si="12"/>
        <v>92.99082022645823</v>
      </c>
    </row>
    <row r="405" spans="1:8" ht="15">
      <c r="A405" s="37"/>
      <c r="B405" s="37"/>
      <c r="C405" s="37" t="s">
        <v>466</v>
      </c>
      <c r="D405" s="38">
        <v>0</v>
      </c>
      <c r="E405" s="41" t="s">
        <v>489</v>
      </c>
      <c r="F405" s="126">
        <v>7200</v>
      </c>
      <c r="G405" s="126">
        <v>6576.06</v>
      </c>
      <c r="H405" s="150">
        <f t="shared" si="12"/>
        <v>91.33416666666666</v>
      </c>
    </row>
    <row r="406" spans="1:8" ht="15">
      <c r="A406" s="37"/>
      <c r="B406" s="37"/>
      <c r="C406" s="37">
        <v>441</v>
      </c>
      <c r="D406" s="38">
        <v>0</v>
      </c>
      <c r="E406" s="39" t="s">
        <v>340</v>
      </c>
      <c r="F406" s="126">
        <v>6000</v>
      </c>
      <c r="G406" s="126">
        <v>5344.3</v>
      </c>
      <c r="H406" s="150">
        <f t="shared" si="12"/>
        <v>89.07166666666667</v>
      </c>
    </row>
    <row r="407" spans="1:8" ht="15">
      <c r="A407" s="37"/>
      <c r="B407" s="37"/>
      <c r="C407" s="37" t="s">
        <v>422</v>
      </c>
      <c r="D407" s="38">
        <v>0</v>
      </c>
      <c r="E407" s="39" t="s">
        <v>344</v>
      </c>
      <c r="F407" s="126">
        <v>800</v>
      </c>
      <c r="G407" s="126">
        <v>738</v>
      </c>
      <c r="H407" s="150">
        <f t="shared" si="12"/>
        <v>92.25</v>
      </c>
    </row>
    <row r="408" spans="1:8" ht="15">
      <c r="A408" s="37"/>
      <c r="B408" s="37"/>
      <c r="C408" s="37">
        <v>444</v>
      </c>
      <c r="D408" s="38">
        <v>0</v>
      </c>
      <c r="E408" s="39" t="s">
        <v>346</v>
      </c>
      <c r="F408" s="126">
        <v>14500</v>
      </c>
      <c r="G408" s="126">
        <v>12853.31</v>
      </c>
      <c r="H408" s="150">
        <f t="shared" si="12"/>
        <v>88.64351724137931</v>
      </c>
    </row>
    <row r="409" spans="1:8" ht="15">
      <c r="A409" s="37"/>
      <c r="B409" s="37"/>
      <c r="C409" s="37">
        <v>452</v>
      </c>
      <c r="D409" s="38">
        <v>0</v>
      </c>
      <c r="E409" s="62" t="s">
        <v>385</v>
      </c>
      <c r="F409" s="126">
        <v>700</v>
      </c>
      <c r="G409" s="126">
        <v>678.42</v>
      </c>
      <c r="H409" s="150">
        <f t="shared" si="12"/>
        <v>96.91714285714286</v>
      </c>
    </row>
    <row r="410" spans="1:8" ht="15">
      <c r="A410" s="37"/>
      <c r="B410" s="37"/>
      <c r="C410" s="37">
        <v>470</v>
      </c>
      <c r="D410" s="38">
        <v>0</v>
      </c>
      <c r="E410" s="41" t="s">
        <v>354</v>
      </c>
      <c r="F410" s="126">
        <v>9500</v>
      </c>
      <c r="G410" s="126">
        <v>8869.21</v>
      </c>
      <c r="H410" s="150">
        <f t="shared" si="12"/>
        <v>93.36010526315788</v>
      </c>
    </row>
    <row r="411" spans="1:12" ht="15">
      <c r="A411" s="37"/>
      <c r="B411" s="72" t="s">
        <v>69</v>
      </c>
      <c r="C411" s="72"/>
      <c r="D411" s="77"/>
      <c r="E411" s="73" t="s">
        <v>122</v>
      </c>
      <c r="F411" s="112"/>
      <c r="G411" s="112"/>
      <c r="H411" s="150"/>
      <c r="K411" s="2">
        <f>SUM(F412:F419)</f>
        <v>88492</v>
      </c>
      <c r="L411" s="2">
        <f>SUM(G412:G419)</f>
        <v>65675.45000000001</v>
      </c>
    </row>
    <row r="412" spans="1:8" ht="15">
      <c r="A412" s="37"/>
      <c r="B412" s="72"/>
      <c r="C412" s="89" t="s">
        <v>415</v>
      </c>
      <c r="D412" s="90">
        <v>0</v>
      </c>
      <c r="E412" s="11" t="s">
        <v>284</v>
      </c>
      <c r="F412" s="126">
        <v>8458</v>
      </c>
      <c r="G412" s="126">
        <v>8439.8</v>
      </c>
      <c r="H412" s="150">
        <f aca="true" t="shared" si="13" ref="H412:H419">G412*100/F412</f>
        <v>99.78481910617165</v>
      </c>
    </row>
    <row r="413" spans="1:8" ht="15">
      <c r="A413" s="37"/>
      <c r="B413" s="37"/>
      <c r="C413" s="37">
        <v>311</v>
      </c>
      <c r="D413" s="38">
        <v>0</v>
      </c>
      <c r="E413" s="39" t="s">
        <v>296</v>
      </c>
      <c r="F413" s="126">
        <v>38918</v>
      </c>
      <c r="G413" s="126">
        <v>24941</v>
      </c>
      <c r="H413" s="150">
        <f t="shared" si="13"/>
        <v>64.0860270311938</v>
      </c>
    </row>
    <row r="414" spans="1:8" ht="15">
      <c r="A414" s="37"/>
      <c r="B414" s="37"/>
      <c r="C414" s="37" t="s">
        <v>419</v>
      </c>
      <c r="D414" s="38">
        <v>9</v>
      </c>
      <c r="E414" s="39" t="s">
        <v>296</v>
      </c>
      <c r="F414" s="126">
        <v>12000</v>
      </c>
      <c r="G414" s="126">
        <v>8400</v>
      </c>
      <c r="H414" s="150">
        <f t="shared" si="13"/>
        <v>70</v>
      </c>
    </row>
    <row r="415" spans="1:8" ht="15">
      <c r="A415" s="37"/>
      <c r="B415" s="37"/>
      <c r="C415" s="37" t="s">
        <v>406</v>
      </c>
      <c r="D415" s="38">
        <v>7</v>
      </c>
      <c r="E415" s="39" t="s">
        <v>300</v>
      </c>
      <c r="F415" s="126">
        <v>13935</v>
      </c>
      <c r="G415" s="126">
        <v>11391.18</v>
      </c>
      <c r="H415" s="150">
        <f t="shared" si="13"/>
        <v>81.74510226049516</v>
      </c>
    </row>
    <row r="416" spans="1:8" ht="15">
      <c r="A416" s="37"/>
      <c r="B416" s="37"/>
      <c r="C416" s="37" t="s">
        <v>407</v>
      </c>
      <c r="D416" s="44">
        <v>7</v>
      </c>
      <c r="E416" s="39" t="s">
        <v>304</v>
      </c>
      <c r="F416" s="126">
        <v>2496</v>
      </c>
      <c r="G416" s="126">
        <v>1968.45</v>
      </c>
      <c r="H416" s="150">
        <f t="shared" si="13"/>
        <v>78.8641826923077</v>
      </c>
    </row>
    <row r="417" spans="1:8" ht="15">
      <c r="A417" s="37"/>
      <c r="B417" s="37"/>
      <c r="C417" s="37" t="s">
        <v>408</v>
      </c>
      <c r="D417" s="44">
        <v>7</v>
      </c>
      <c r="E417" s="39" t="s">
        <v>306</v>
      </c>
      <c r="F417" s="126">
        <v>360</v>
      </c>
      <c r="G417" s="126">
        <v>279.08</v>
      </c>
      <c r="H417" s="150">
        <f t="shared" si="13"/>
        <v>77.52222222222223</v>
      </c>
    </row>
    <row r="418" spans="1:8" ht="15">
      <c r="A418" s="37"/>
      <c r="B418" s="37"/>
      <c r="C418" s="37" t="s">
        <v>414</v>
      </c>
      <c r="D418" s="44">
        <v>0</v>
      </c>
      <c r="E418" s="39" t="s">
        <v>314</v>
      </c>
      <c r="F418" s="126">
        <v>325</v>
      </c>
      <c r="G418" s="126">
        <v>255.94</v>
      </c>
      <c r="H418" s="150">
        <f t="shared" si="13"/>
        <v>78.75076923076924</v>
      </c>
    </row>
    <row r="419" spans="1:8" ht="15">
      <c r="A419" s="37"/>
      <c r="B419" s="37"/>
      <c r="C419" s="37" t="s">
        <v>410</v>
      </c>
      <c r="D419" s="44">
        <v>7</v>
      </c>
      <c r="E419" s="39" t="s">
        <v>326</v>
      </c>
      <c r="F419" s="126">
        <v>12000</v>
      </c>
      <c r="G419" s="126">
        <v>10000</v>
      </c>
      <c r="H419" s="150">
        <f t="shared" si="13"/>
        <v>83.33333333333333</v>
      </c>
    </row>
    <row r="420" spans="1:10" ht="15">
      <c r="A420" s="50"/>
      <c r="B420" s="50"/>
      <c r="C420" s="50"/>
      <c r="D420" s="51"/>
      <c r="E420" s="65"/>
      <c r="F420" s="154"/>
      <c r="G420" s="154"/>
      <c r="H420" s="172"/>
      <c r="J420" s="51"/>
    </row>
    <row r="421" spans="1:9" s="32" customFormat="1" ht="15.75">
      <c r="A421" s="35" t="s">
        <v>71</v>
      </c>
      <c r="B421" s="35"/>
      <c r="C421" s="35"/>
      <c r="D421" s="42"/>
      <c r="E421" s="36" t="s">
        <v>109</v>
      </c>
      <c r="F421" s="115">
        <f>SUM(F423:F426)</f>
        <v>47234</v>
      </c>
      <c r="G421" s="115">
        <f>SUM(G423:G426)</f>
        <v>27943.55</v>
      </c>
      <c r="H421" s="147">
        <f aca="true" t="shared" si="14" ref="H421:H491">G421*100/F421</f>
        <v>59.15982131515434</v>
      </c>
      <c r="I421" s="103"/>
    </row>
    <row r="422" spans="1:12" ht="15">
      <c r="A422" s="37"/>
      <c r="B422" s="72" t="s">
        <v>72</v>
      </c>
      <c r="C422" s="72"/>
      <c r="D422" s="77"/>
      <c r="E422" s="73" t="s">
        <v>235</v>
      </c>
      <c r="F422" s="112"/>
      <c r="G422" s="112"/>
      <c r="H422" s="165"/>
      <c r="K422" s="2">
        <f>SUM(F423)</f>
        <v>27900</v>
      </c>
      <c r="L422" s="2">
        <f>SUM(G423)</f>
        <v>10790</v>
      </c>
    </row>
    <row r="423" spans="1:8" ht="15">
      <c r="A423" s="37"/>
      <c r="B423" s="37"/>
      <c r="C423" s="37">
        <v>430</v>
      </c>
      <c r="D423" s="38">
        <v>0</v>
      </c>
      <c r="E423" s="39" t="s">
        <v>326</v>
      </c>
      <c r="F423" s="126">
        <v>27900</v>
      </c>
      <c r="G423" s="126">
        <v>10790</v>
      </c>
      <c r="H423" s="150">
        <f t="shared" si="14"/>
        <v>38.67383512544803</v>
      </c>
    </row>
    <row r="424" spans="1:12" ht="15">
      <c r="A424" s="37"/>
      <c r="B424" s="72" t="s">
        <v>73</v>
      </c>
      <c r="C424" s="72"/>
      <c r="D424" s="77"/>
      <c r="E424" s="73" t="s">
        <v>236</v>
      </c>
      <c r="F424" s="112"/>
      <c r="G424" s="112"/>
      <c r="H424" s="150"/>
      <c r="K424" s="2">
        <f>SUM(F425:F426)</f>
        <v>19334</v>
      </c>
      <c r="L424" s="2">
        <f>SUM(G425:G426)</f>
        <v>17153.55</v>
      </c>
    </row>
    <row r="425" spans="1:8" ht="15">
      <c r="A425" s="37"/>
      <c r="B425" s="72"/>
      <c r="C425" s="37" t="s">
        <v>457</v>
      </c>
      <c r="D425" s="90">
        <v>0</v>
      </c>
      <c r="E425" s="139" t="s">
        <v>298</v>
      </c>
      <c r="F425" s="126">
        <v>18284</v>
      </c>
      <c r="G425" s="126">
        <v>16709.8</v>
      </c>
      <c r="H425" s="150">
        <f t="shared" si="14"/>
        <v>91.39028658936775</v>
      </c>
    </row>
    <row r="426" spans="1:8" ht="15">
      <c r="A426" s="37"/>
      <c r="B426" s="37"/>
      <c r="C426" s="37" t="s">
        <v>495</v>
      </c>
      <c r="D426" s="38">
        <v>0</v>
      </c>
      <c r="E426" s="39" t="s">
        <v>397</v>
      </c>
      <c r="F426" s="126">
        <v>1050</v>
      </c>
      <c r="G426" s="126">
        <v>443.75</v>
      </c>
      <c r="H426" s="150">
        <f t="shared" si="14"/>
        <v>42.26190476190476</v>
      </c>
    </row>
    <row r="427" spans="1:9" s="71" customFormat="1" ht="15.75">
      <c r="A427" s="68" t="s">
        <v>74</v>
      </c>
      <c r="B427" s="68"/>
      <c r="C427" s="68"/>
      <c r="D427" s="69"/>
      <c r="E427" s="70" t="s">
        <v>110</v>
      </c>
      <c r="F427" s="115">
        <f>SUM(F428:F468)</f>
        <v>3288317.29</v>
      </c>
      <c r="G427" s="115">
        <f>SUM(G428:G468)</f>
        <v>2543278.92</v>
      </c>
      <c r="H427" s="147">
        <f t="shared" si="14"/>
        <v>77.34286857701618</v>
      </c>
      <c r="I427" s="106"/>
    </row>
    <row r="428" spans="1:12" ht="15">
      <c r="A428" s="37"/>
      <c r="B428" s="72" t="s">
        <v>76</v>
      </c>
      <c r="C428" s="72"/>
      <c r="D428" s="77"/>
      <c r="E428" s="73" t="s">
        <v>239</v>
      </c>
      <c r="F428" s="112"/>
      <c r="G428" s="112"/>
      <c r="H428" s="150"/>
      <c r="K428" s="2">
        <f>SUM(F429:F440)</f>
        <v>1339000</v>
      </c>
      <c r="L428" s="2">
        <f>SUM(G429:G440)</f>
        <v>1225710.4200000002</v>
      </c>
    </row>
    <row r="429" spans="1:8" ht="15">
      <c r="A429" s="37"/>
      <c r="B429" s="72"/>
      <c r="C429" s="89" t="s">
        <v>434</v>
      </c>
      <c r="D429" s="90">
        <v>0</v>
      </c>
      <c r="E429" s="114" t="s">
        <v>272</v>
      </c>
      <c r="F429" s="126">
        <v>15000</v>
      </c>
      <c r="G429" s="126">
        <v>0</v>
      </c>
      <c r="H429" s="150">
        <f t="shared" si="14"/>
        <v>0</v>
      </c>
    </row>
    <row r="430" spans="1:8" ht="15">
      <c r="A430" s="37"/>
      <c r="B430" s="72"/>
      <c r="C430" s="37" t="s">
        <v>406</v>
      </c>
      <c r="D430" s="90">
        <v>0</v>
      </c>
      <c r="E430" s="39" t="s">
        <v>300</v>
      </c>
      <c r="F430" s="126">
        <v>89981</v>
      </c>
      <c r="G430" s="126">
        <v>89432.52</v>
      </c>
      <c r="H430" s="150">
        <f t="shared" si="14"/>
        <v>99.3904490948089</v>
      </c>
    </row>
    <row r="431" spans="1:8" ht="15">
      <c r="A431" s="37"/>
      <c r="B431" s="72"/>
      <c r="C431" s="37" t="s">
        <v>458</v>
      </c>
      <c r="D431" s="90">
        <v>0</v>
      </c>
      <c r="E431" s="39" t="s">
        <v>302</v>
      </c>
      <c r="F431" s="126">
        <v>6500</v>
      </c>
      <c r="G431" s="126">
        <v>5235.13</v>
      </c>
      <c r="H431" s="150">
        <f t="shared" si="14"/>
        <v>80.54046153846154</v>
      </c>
    </row>
    <row r="432" spans="1:8" ht="15">
      <c r="A432" s="37"/>
      <c r="B432" s="72"/>
      <c r="C432" s="37" t="s">
        <v>407</v>
      </c>
      <c r="D432" s="90">
        <v>0</v>
      </c>
      <c r="E432" s="39" t="s">
        <v>304</v>
      </c>
      <c r="F432" s="126">
        <v>16350</v>
      </c>
      <c r="G432" s="126">
        <v>16234.19</v>
      </c>
      <c r="H432" s="150">
        <f t="shared" si="14"/>
        <v>99.29168195718654</v>
      </c>
    </row>
    <row r="433" spans="1:8" ht="15">
      <c r="A433" s="37"/>
      <c r="B433" s="72"/>
      <c r="C433" s="37" t="s">
        <v>408</v>
      </c>
      <c r="D433" s="90">
        <v>0</v>
      </c>
      <c r="E433" s="39" t="s">
        <v>306</v>
      </c>
      <c r="F433" s="126">
        <v>169</v>
      </c>
      <c r="G433" s="126">
        <v>168.68</v>
      </c>
      <c r="H433" s="150">
        <f t="shared" si="14"/>
        <v>99.81065088757397</v>
      </c>
    </row>
    <row r="434" spans="1:8" ht="15">
      <c r="A434" s="37"/>
      <c r="B434" s="72"/>
      <c r="C434" s="37" t="s">
        <v>420</v>
      </c>
      <c r="D434" s="90">
        <v>0</v>
      </c>
      <c r="E434" s="41" t="s">
        <v>312</v>
      </c>
      <c r="F434" s="126">
        <v>5000</v>
      </c>
      <c r="G434" s="126">
        <v>0</v>
      </c>
      <c r="H434" s="150">
        <f t="shared" si="14"/>
        <v>0</v>
      </c>
    </row>
    <row r="435" spans="1:8" ht="15">
      <c r="A435" s="37"/>
      <c r="B435" s="37"/>
      <c r="C435" s="37">
        <v>421</v>
      </c>
      <c r="D435" s="38">
        <v>0</v>
      </c>
      <c r="E435" s="39" t="s">
        <v>314</v>
      </c>
      <c r="F435" s="126">
        <v>6000</v>
      </c>
      <c r="G435" s="126">
        <v>432.79</v>
      </c>
      <c r="H435" s="150">
        <f t="shared" si="14"/>
        <v>7.213166666666667</v>
      </c>
    </row>
    <row r="436" spans="1:8" ht="15">
      <c r="A436" s="37"/>
      <c r="B436" s="37"/>
      <c r="C436" s="37">
        <v>430</v>
      </c>
      <c r="D436" s="38">
        <v>0</v>
      </c>
      <c r="E436" s="39" t="s">
        <v>326</v>
      </c>
      <c r="F436" s="126">
        <v>1163000</v>
      </c>
      <c r="G436" s="126">
        <v>1110614.56</v>
      </c>
      <c r="H436" s="150">
        <f t="shared" si="14"/>
        <v>95.49566294067068</v>
      </c>
    </row>
    <row r="437" spans="1:8" ht="15">
      <c r="A437" s="37"/>
      <c r="B437" s="37"/>
      <c r="C437" s="37" t="s">
        <v>424</v>
      </c>
      <c r="D437" s="38">
        <v>0</v>
      </c>
      <c r="E437" s="39" t="s">
        <v>340</v>
      </c>
      <c r="F437" s="126">
        <v>1000</v>
      </c>
      <c r="G437" s="126">
        <v>73.3</v>
      </c>
      <c r="H437" s="150">
        <f t="shared" si="14"/>
        <v>7.33</v>
      </c>
    </row>
    <row r="438" spans="1:8" ht="15">
      <c r="A438" s="37"/>
      <c r="B438" s="37"/>
      <c r="C438" s="37" t="s">
        <v>440</v>
      </c>
      <c r="D438" s="38">
        <v>0</v>
      </c>
      <c r="E438" s="39" t="s">
        <v>346</v>
      </c>
      <c r="F438" s="126">
        <v>2000</v>
      </c>
      <c r="G438" s="126">
        <v>2000</v>
      </c>
      <c r="H438" s="150">
        <f t="shared" si="14"/>
        <v>100</v>
      </c>
    </row>
    <row r="439" spans="1:8" ht="15">
      <c r="A439" s="37"/>
      <c r="B439" s="37"/>
      <c r="C439" s="37" t="s">
        <v>441</v>
      </c>
      <c r="D439" s="38">
        <v>0</v>
      </c>
      <c r="E439" s="39" t="s">
        <v>494</v>
      </c>
      <c r="F439" s="126">
        <v>4000</v>
      </c>
      <c r="G439" s="126">
        <v>1519.25</v>
      </c>
      <c r="H439" s="150">
        <f t="shared" si="14"/>
        <v>37.98125</v>
      </c>
    </row>
    <row r="440" spans="1:8" ht="15">
      <c r="A440" s="37"/>
      <c r="B440" s="37"/>
      <c r="C440" s="37" t="s">
        <v>435</v>
      </c>
      <c r="D440" s="38">
        <v>0</v>
      </c>
      <c r="E440" s="41" t="s">
        <v>374</v>
      </c>
      <c r="F440" s="126">
        <v>30000</v>
      </c>
      <c r="G440" s="144">
        <v>0</v>
      </c>
      <c r="H440" s="150">
        <f t="shared" si="14"/>
        <v>0</v>
      </c>
    </row>
    <row r="441" spans="1:8" ht="30">
      <c r="A441" s="34" t="s">
        <v>0</v>
      </c>
      <c r="B441" s="34" t="s">
        <v>1</v>
      </c>
      <c r="C441" s="34" t="s">
        <v>2</v>
      </c>
      <c r="D441" s="34"/>
      <c r="E441" s="34" t="s">
        <v>3</v>
      </c>
      <c r="F441" s="162" t="s">
        <v>403</v>
      </c>
      <c r="G441" s="170" t="s">
        <v>404</v>
      </c>
      <c r="H441" s="171" t="s">
        <v>4</v>
      </c>
    </row>
    <row r="442" spans="1:12" ht="15">
      <c r="A442" s="37"/>
      <c r="B442" s="72" t="s">
        <v>77</v>
      </c>
      <c r="C442" s="72"/>
      <c r="D442" s="77"/>
      <c r="E442" s="73" t="s">
        <v>240</v>
      </c>
      <c r="F442" s="112"/>
      <c r="G442" s="112"/>
      <c r="H442" s="150"/>
      <c r="K442" s="2">
        <f>SUM(F443:F444)</f>
        <v>169500</v>
      </c>
      <c r="L442" s="2">
        <f>SUM(G443:G444)</f>
        <v>164921.69</v>
      </c>
    </row>
    <row r="443" spans="1:8" ht="15">
      <c r="A443" s="37"/>
      <c r="B443" s="72"/>
      <c r="C443" s="89" t="s">
        <v>414</v>
      </c>
      <c r="D443" s="90">
        <v>0</v>
      </c>
      <c r="E443" s="39" t="s">
        <v>314</v>
      </c>
      <c r="F443" s="126">
        <v>1000</v>
      </c>
      <c r="G443" s="126">
        <v>0</v>
      </c>
      <c r="H443" s="150">
        <f>G443*100/F443</f>
        <v>0</v>
      </c>
    </row>
    <row r="444" spans="1:8" ht="15">
      <c r="A444" s="37"/>
      <c r="B444" s="37"/>
      <c r="C444" s="37">
        <v>430</v>
      </c>
      <c r="D444" s="38">
        <v>0</v>
      </c>
      <c r="E444" s="39" t="s">
        <v>326</v>
      </c>
      <c r="F444" s="126">
        <v>168500</v>
      </c>
      <c r="G444" s="126">
        <v>164921.69</v>
      </c>
      <c r="H444" s="150">
        <f t="shared" si="14"/>
        <v>97.87637388724036</v>
      </c>
    </row>
    <row r="445" spans="1:12" ht="15">
      <c r="A445" s="37"/>
      <c r="B445" s="72" t="s">
        <v>78</v>
      </c>
      <c r="C445" s="72"/>
      <c r="D445" s="77"/>
      <c r="E445" s="73" t="s">
        <v>241</v>
      </c>
      <c r="F445" s="112"/>
      <c r="G445" s="112"/>
      <c r="H445" s="165"/>
      <c r="K445" s="2">
        <f>SUM(F446:F448)</f>
        <v>160000</v>
      </c>
      <c r="L445" s="2">
        <f>SUM(G446:G448)</f>
        <v>112078.47</v>
      </c>
    </row>
    <row r="446" spans="1:8" ht="15">
      <c r="A446" s="37"/>
      <c r="B446" s="37"/>
      <c r="C446" s="37">
        <v>421</v>
      </c>
      <c r="D446" s="38">
        <v>0</v>
      </c>
      <c r="E446" s="39" t="s">
        <v>314</v>
      </c>
      <c r="F446" s="126">
        <v>22000</v>
      </c>
      <c r="G446" s="126">
        <v>11842.6</v>
      </c>
      <c r="H446" s="150">
        <f t="shared" si="14"/>
        <v>53.83</v>
      </c>
    </row>
    <row r="447" spans="1:8" ht="15">
      <c r="A447" s="37"/>
      <c r="B447" s="37"/>
      <c r="C447" s="37">
        <v>430</v>
      </c>
      <c r="D447" s="38">
        <v>0</v>
      </c>
      <c r="E447" s="39" t="s">
        <v>326</v>
      </c>
      <c r="F447" s="126">
        <v>133000</v>
      </c>
      <c r="G447" s="126">
        <v>99743.87</v>
      </c>
      <c r="H447" s="150">
        <f t="shared" si="14"/>
        <v>74.9953909774436</v>
      </c>
    </row>
    <row r="448" spans="1:8" ht="15">
      <c r="A448" s="37"/>
      <c r="B448" s="37"/>
      <c r="C448" s="37" t="s">
        <v>428</v>
      </c>
      <c r="D448" s="38">
        <v>0</v>
      </c>
      <c r="E448" s="139" t="s">
        <v>336</v>
      </c>
      <c r="F448" s="126">
        <v>5000</v>
      </c>
      <c r="G448" s="126">
        <v>492</v>
      </c>
      <c r="H448" s="150">
        <f t="shared" si="14"/>
        <v>9.84</v>
      </c>
    </row>
    <row r="449" spans="1:12" ht="15">
      <c r="A449" s="37"/>
      <c r="B449" s="72" t="s">
        <v>436</v>
      </c>
      <c r="C449" s="37"/>
      <c r="D449" s="38"/>
      <c r="E449" s="73" t="s">
        <v>437</v>
      </c>
      <c r="F449" s="126"/>
      <c r="G449" s="126"/>
      <c r="H449" s="150"/>
      <c r="K449" s="2">
        <f>SUM(F450:F451)</f>
        <v>340000</v>
      </c>
      <c r="L449" s="2">
        <f>SUM(G450:G451)</f>
        <v>312719.66</v>
      </c>
    </row>
    <row r="450" spans="1:8" ht="15">
      <c r="A450" s="37"/>
      <c r="B450" s="37"/>
      <c r="C450" s="37" t="s">
        <v>410</v>
      </c>
      <c r="D450" s="38">
        <v>0</v>
      </c>
      <c r="E450" s="39" t="s">
        <v>326</v>
      </c>
      <c r="F450" s="126">
        <v>25000</v>
      </c>
      <c r="G450" s="126">
        <v>24306</v>
      </c>
      <c r="H450" s="150">
        <f t="shared" si="14"/>
        <v>97.224</v>
      </c>
    </row>
    <row r="451" spans="1:8" ht="15">
      <c r="A451" s="37"/>
      <c r="B451" s="37"/>
      <c r="C451" s="37" t="s">
        <v>435</v>
      </c>
      <c r="D451" s="38">
        <v>0</v>
      </c>
      <c r="E451" s="10" t="s">
        <v>374</v>
      </c>
      <c r="F451" s="126">
        <v>315000</v>
      </c>
      <c r="G451" s="126">
        <v>288413.66</v>
      </c>
      <c r="H451" s="150">
        <f t="shared" si="14"/>
        <v>91.55989206349206</v>
      </c>
    </row>
    <row r="452" spans="1:12" ht="15">
      <c r="A452" s="37"/>
      <c r="B452" s="72" t="s">
        <v>79</v>
      </c>
      <c r="C452" s="72"/>
      <c r="D452" s="77"/>
      <c r="E452" s="73" t="s">
        <v>246</v>
      </c>
      <c r="F452" s="112"/>
      <c r="G452" s="112"/>
      <c r="H452" s="165"/>
      <c r="K452" s="2">
        <f>SUM(F453:F458)</f>
        <v>1005226</v>
      </c>
      <c r="L452" s="2">
        <f>SUM(G453:G458)</f>
        <v>504897.81000000006</v>
      </c>
    </row>
    <row r="453" spans="1:8" ht="15">
      <c r="A453" s="37"/>
      <c r="B453" s="37"/>
      <c r="C453" s="37">
        <v>426</v>
      </c>
      <c r="D453" s="38">
        <v>0</v>
      </c>
      <c r="E453" s="39" t="s">
        <v>320</v>
      </c>
      <c r="F453" s="126">
        <v>500000</v>
      </c>
      <c r="G453" s="126">
        <v>322255.14</v>
      </c>
      <c r="H453" s="150">
        <f t="shared" si="14"/>
        <v>64.451028</v>
      </c>
    </row>
    <row r="454" spans="1:8" ht="15">
      <c r="A454" s="37"/>
      <c r="B454" s="37"/>
      <c r="C454" s="37">
        <v>430</v>
      </c>
      <c r="D454" s="38">
        <v>0</v>
      </c>
      <c r="E454" s="39" t="s">
        <v>326</v>
      </c>
      <c r="F454" s="126">
        <v>300000</v>
      </c>
      <c r="G454" s="126">
        <v>145521.27</v>
      </c>
      <c r="H454" s="150">
        <f t="shared" si="14"/>
        <v>48.50708999999999</v>
      </c>
    </row>
    <row r="455" spans="1:8" ht="15">
      <c r="A455" s="37"/>
      <c r="B455" s="37"/>
      <c r="C455" s="37" t="s">
        <v>412</v>
      </c>
      <c r="D455" s="38">
        <v>0</v>
      </c>
      <c r="E455" s="39" t="s">
        <v>362</v>
      </c>
      <c r="F455" s="126">
        <v>38000</v>
      </c>
      <c r="G455" s="126">
        <v>37121.4</v>
      </c>
      <c r="H455" s="150">
        <f t="shared" si="14"/>
        <v>97.68789473684211</v>
      </c>
    </row>
    <row r="456" spans="1:8" ht="15">
      <c r="A456" s="37"/>
      <c r="B456" s="37"/>
      <c r="C456" s="37" t="s">
        <v>412</v>
      </c>
      <c r="D456" s="38">
        <v>7</v>
      </c>
      <c r="E456" s="39" t="s">
        <v>362</v>
      </c>
      <c r="F456" s="126">
        <v>112392</v>
      </c>
      <c r="G456" s="126">
        <v>0</v>
      </c>
      <c r="H456" s="150">
        <f t="shared" si="14"/>
        <v>0</v>
      </c>
    </row>
    <row r="457" spans="1:8" ht="15">
      <c r="A457" s="37"/>
      <c r="B457" s="37"/>
      <c r="C457" s="37" t="s">
        <v>412</v>
      </c>
      <c r="D457" s="38">
        <v>9</v>
      </c>
      <c r="E457" s="39" t="s">
        <v>362</v>
      </c>
      <c r="F457" s="126">
        <v>19834</v>
      </c>
      <c r="G457" s="126">
        <v>0</v>
      </c>
      <c r="H457" s="150">
        <f t="shared" si="14"/>
        <v>0</v>
      </c>
    </row>
    <row r="458" spans="1:8" ht="15">
      <c r="A458" s="37"/>
      <c r="B458" s="37"/>
      <c r="C458" s="37" t="s">
        <v>496</v>
      </c>
      <c r="D458" s="38">
        <v>0</v>
      </c>
      <c r="E458" s="39" t="s">
        <v>497</v>
      </c>
      <c r="F458" s="126">
        <v>35000</v>
      </c>
      <c r="G458" s="126">
        <v>0</v>
      </c>
      <c r="H458" s="150">
        <f t="shared" si="14"/>
        <v>0</v>
      </c>
    </row>
    <row r="459" spans="1:12" ht="15">
      <c r="A459" s="37"/>
      <c r="B459" s="72" t="s">
        <v>80</v>
      </c>
      <c r="C459" s="37"/>
      <c r="D459" s="38"/>
      <c r="E459" s="73" t="s">
        <v>247</v>
      </c>
      <c r="F459" s="126"/>
      <c r="G459" s="126"/>
      <c r="H459" s="150"/>
      <c r="K459" s="2">
        <f>F460</f>
        <v>200000</v>
      </c>
      <c r="L459" s="2">
        <f>G460</f>
        <v>177264.5</v>
      </c>
    </row>
    <row r="460" spans="1:8" ht="15">
      <c r="A460" s="37"/>
      <c r="B460" s="37"/>
      <c r="C460" s="37" t="s">
        <v>498</v>
      </c>
      <c r="D460" s="38">
        <v>0</v>
      </c>
      <c r="E460" s="39" t="s">
        <v>499</v>
      </c>
      <c r="F460" s="126">
        <v>200000</v>
      </c>
      <c r="G460" s="126">
        <v>177264.5</v>
      </c>
      <c r="H460" s="150">
        <f>G460*100/F460</f>
        <v>88.63225</v>
      </c>
    </row>
    <row r="461" spans="1:12" ht="15">
      <c r="A461" s="37"/>
      <c r="B461" s="72" t="s">
        <v>81</v>
      </c>
      <c r="C461" s="72"/>
      <c r="D461" s="77"/>
      <c r="E461" s="85" t="s">
        <v>248</v>
      </c>
      <c r="F461" s="112"/>
      <c r="G461" s="112"/>
      <c r="H461" s="165"/>
      <c r="K461" s="2">
        <f>SUM(F462:F464)</f>
        <v>21000</v>
      </c>
      <c r="L461" s="2">
        <f>SUM(G462:G464)</f>
        <v>1942.8</v>
      </c>
    </row>
    <row r="462" spans="1:8" ht="15">
      <c r="A462" s="37"/>
      <c r="B462" s="37"/>
      <c r="C462" s="37" t="s">
        <v>414</v>
      </c>
      <c r="D462" s="38">
        <v>0</v>
      </c>
      <c r="E462" s="39" t="s">
        <v>314</v>
      </c>
      <c r="F462" s="126">
        <v>1000</v>
      </c>
      <c r="G462" s="126">
        <v>0</v>
      </c>
      <c r="H462" s="150">
        <f t="shared" si="14"/>
        <v>0</v>
      </c>
    </row>
    <row r="463" spans="1:8" ht="15">
      <c r="A463" s="37"/>
      <c r="B463" s="37"/>
      <c r="C463" s="37" t="s">
        <v>410</v>
      </c>
      <c r="D463" s="38">
        <v>0</v>
      </c>
      <c r="E463" s="39" t="s">
        <v>326</v>
      </c>
      <c r="F463" s="126">
        <v>10000</v>
      </c>
      <c r="G463" s="126">
        <v>1500</v>
      </c>
      <c r="H463" s="150">
        <f t="shared" si="14"/>
        <v>15</v>
      </c>
    </row>
    <row r="464" spans="1:8" ht="15">
      <c r="A464" s="37"/>
      <c r="B464" s="37"/>
      <c r="C464" s="37" t="s">
        <v>428</v>
      </c>
      <c r="D464" s="38">
        <v>0</v>
      </c>
      <c r="E464" s="39" t="s">
        <v>336</v>
      </c>
      <c r="F464" s="126">
        <v>10000</v>
      </c>
      <c r="G464" s="126">
        <v>442.8</v>
      </c>
      <c r="H464" s="150">
        <f t="shared" si="14"/>
        <v>4.428</v>
      </c>
    </row>
    <row r="465" spans="1:12" ht="15">
      <c r="A465" s="37"/>
      <c r="B465" s="72" t="s">
        <v>438</v>
      </c>
      <c r="C465" s="37"/>
      <c r="D465" s="38"/>
      <c r="E465" s="73" t="s">
        <v>122</v>
      </c>
      <c r="F465" s="126"/>
      <c r="G465" s="126"/>
      <c r="H465" s="150"/>
      <c r="K465" s="2">
        <f>SUM(F466:F468)</f>
        <v>53591.29</v>
      </c>
      <c r="L465" s="2">
        <f>SUM(G466:G468)</f>
        <v>43743.57</v>
      </c>
    </row>
    <row r="466" spans="1:8" ht="15">
      <c r="A466" s="37"/>
      <c r="B466" s="37"/>
      <c r="C466" s="37" t="s">
        <v>420</v>
      </c>
      <c r="D466" s="38">
        <v>0</v>
      </c>
      <c r="E466" s="39" t="s">
        <v>312</v>
      </c>
      <c r="F466" s="126">
        <v>2500</v>
      </c>
      <c r="G466" s="126">
        <v>1400</v>
      </c>
      <c r="H466" s="181">
        <f t="shared" si="14"/>
        <v>56</v>
      </c>
    </row>
    <row r="467" spans="1:9" s="51" customFormat="1" ht="15">
      <c r="A467" s="38"/>
      <c r="B467" s="38"/>
      <c r="C467" s="38">
        <v>421</v>
      </c>
      <c r="D467" s="44">
        <v>0</v>
      </c>
      <c r="E467" s="39" t="s">
        <v>314</v>
      </c>
      <c r="F467" s="166">
        <v>11791.29</v>
      </c>
      <c r="G467" s="166">
        <v>11518.89</v>
      </c>
      <c r="H467" s="181">
        <f t="shared" si="14"/>
        <v>97.68982019779006</v>
      </c>
      <c r="I467" s="98"/>
    </row>
    <row r="468" spans="1:9" s="51" customFormat="1" ht="15">
      <c r="A468" s="38"/>
      <c r="B468" s="38"/>
      <c r="C468" s="38">
        <v>430</v>
      </c>
      <c r="D468" s="44">
        <v>0</v>
      </c>
      <c r="E468" s="39" t="s">
        <v>326</v>
      </c>
      <c r="F468" s="166">
        <v>39300</v>
      </c>
      <c r="G468" s="166">
        <v>30824.68</v>
      </c>
      <c r="H468" s="126">
        <f t="shared" si="14"/>
        <v>78.43430025445292</v>
      </c>
      <c r="I468" s="98"/>
    </row>
    <row r="469" spans="4:9" s="51" customFormat="1" ht="15">
      <c r="D469" s="145"/>
      <c r="E469" s="180"/>
      <c r="F469" s="179"/>
      <c r="G469" s="179"/>
      <c r="H469" s="179"/>
      <c r="I469" s="98"/>
    </row>
    <row r="470" spans="1:9" s="33" customFormat="1" ht="15.75">
      <c r="A470" s="45" t="s">
        <v>82</v>
      </c>
      <c r="B470" s="45"/>
      <c r="C470" s="45"/>
      <c r="D470" s="46"/>
      <c r="E470" s="67" t="s">
        <v>111</v>
      </c>
      <c r="F470" s="115">
        <f>SUM(F472:F478)</f>
        <v>920800</v>
      </c>
      <c r="G470" s="115">
        <f>SUM(G472:G478)</f>
        <v>905236.41</v>
      </c>
      <c r="H470" s="147">
        <f t="shared" si="14"/>
        <v>98.30977519548219</v>
      </c>
      <c r="I470" s="107"/>
    </row>
    <row r="471" spans="1:12" s="33" customFormat="1" ht="15.75">
      <c r="A471" s="45"/>
      <c r="B471" s="79" t="s">
        <v>459</v>
      </c>
      <c r="C471" s="79"/>
      <c r="D471" s="80"/>
      <c r="E471" s="91" t="s">
        <v>460</v>
      </c>
      <c r="F471" s="135"/>
      <c r="G471" s="135"/>
      <c r="H471" s="147"/>
      <c r="I471" s="107"/>
      <c r="K471" s="137">
        <f>SUM(F472:F472)</f>
        <v>200</v>
      </c>
      <c r="L471" s="137">
        <f>SUM(G472:G472)</f>
        <v>193.53</v>
      </c>
    </row>
    <row r="472" spans="1:9" s="33" customFormat="1" ht="15.75">
      <c r="A472" s="45"/>
      <c r="B472" s="45"/>
      <c r="C472" s="133" t="s">
        <v>421</v>
      </c>
      <c r="D472" s="134">
        <v>0</v>
      </c>
      <c r="E472" s="39" t="s">
        <v>320</v>
      </c>
      <c r="F472" s="126">
        <v>200</v>
      </c>
      <c r="G472" s="126">
        <v>193.53</v>
      </c>
      <c r="H472" s="150">
        <f t="shared" si="14"/>
        <v>96.765</v>
      </c>
      <c r="I472" s="107"/>
    </row>
    <row r="473" spans="1:12" ht="15">
      <c r="A473" s="37"/>
      <c r="B473" s="72" t="s">
        <v>83</v>
      </c>
      <c r="C473" s="72"/>
      <c r="D473" s="77"/>
      <c r="E473" s="73" t="s">
        <v>253</v>
      </c>
      <c r="F473" s="112"/>
      <c r="G473" s="112"/>
      <c r="H473" s="165"/>
      <c r="K473" s="2">
        <f>SUM(F474:F474)</f>
        <v>782600</v>
      </c>
      <c r="L473" s="2">
        <f>SUM(G474:G474)</f>
        <v>775042.88</v>
      </c>
    </row>
    <row r="474" spans="1:8" ht="15">
      <c r="A474" s="37"/>
      <c r="B474" s="37"/>
      <c r="C474" s="37">
        <v>248</v>
      </c>
      <c r="D474" s="38">
        <v>0</v>
      </c>
      <c r="E474" s="41" t="s">
        <v>266</v>
      </c>
      <c r="F474" s="126">
        <v>782600</v>
      </c>
      <c r="G474" s="126">
        <v>775042.88</v>
      </c>
      <c r="H474" s="150">
        <f t="shared" si="14"/>
        <v>99.03435727063633</v>
      </c>
    </row>
    <row r="475" spans="1:12" ht="15">
      <c r="A475" s="37"/>
      <c r="B475" s="72" t="s">
        <v>84</v>
      </c>
      <c r="C475" s="72"/>
      <c r="D475" s="77"/>
      <c r="E475" s="73" t="s">
        <v>254</v>
      </c>
      <c r="F475" s="112"/>
      <c r="G475" s="112"/>
      <c r="H475" s="150"/>
      <c r="K475" s="2">
        <f>SUM(F476:F476)</f>
        <v>130000</v>
      </c>
      <c r="L475" s="2">
        <f>SUM(G476:G476)</f>
        <v>130000</v>
      </c>
    </row>
    <row r="476" spans="1:8" ht="15">
      <c r="A476" s="37"/>
      <c r="B476" s="37"/>
      <c r="C476" s="37" t="s">
        <v>461</v>
      </c>
      <c r="D476" s="38">
        <v>0</v>
      </c>
      <c r="E476" s="17" t="s">
        <v>464</v>
      </c>
      <c r="F476" s="166">
        <v>130000</v>
      </c>
      <c r="G476" s="174">
        <v>130000</v>
      </c>
      <c r="H476" s="175">
        <f t="shared" si="14"/>
        <v>100</v>
      </c>
    </row>
    <row r="477" spans="1:12" ht="15">
      <c r="A477" s="37"/>
      <c r="B477" s="72" t="s">
        <v>85</v>
      </c>
      <c r="C477" s="72"/>
      <c r="D477" s="77"/>
      <c r="E477" s="73" t="s">
        <v>122</v>
      </c>
      <c r="F477" s="112"/>
      <c r="G477" s="112"/>
      <c r="H477" s="175"/>
      <c r="K477" s="2">
        <f>SUM(F478:F478)</f>
        <v>8000</v>
      </c>
      <c r="L477" s="2">
        <f>SUM(G478:G478)</f>
        <v>0</v>
      </c>
    </row>
    <row r="478" spans="1:12" ht="15">
      <c r="A478" s="37"/>
      <c r="B478" s="72"/>
      <c r="C478" s="37" t="s">
        <v>472</v>
      </c>
      <c r="D478" s="90">
        <v>0</v>
      </c>
      <c r="E478" s="38" t="s">
        <v>476</v>
      </c>
      <c r="F478" s="166">
        <v>8000</v>
      </c>
      <c r="G478" s="166">
        <v>0</v>
      </c>
      <c r="H478" s="175">
        <f>G478*100/F478</f>
        <v>0</v>
      </c>
      <c r="K478" s="2"/>
      <c r="L478" s="2"/>
    </row>
    <row r="479" spans="1:9" s="51" customFormat="1" ht="15">
      <c r="A479" s="50"/>
      <c r="B479" s="50"/>
      <c r="C479" s="50"/>
      <c r="E479" s="65"/>
      <c r="F479" s="154"/>
      <c r="G479" s="154"/>
      <c r="H479" s="172"/>
      <c r="I479" s="98"/>
    </row>
    <row r="480" spans="1:9" s="32" customFormat="1" ht="15.75">
      <c r="A480" s="35" t="s">
        <v>86</v>
      </c>
      <c r="B480" s="35"/>
      <c r="C480" s="35"/>
      <c r="D480" s="42"/>
      <c r="E480" s="36" t="s">
        <v>112</v>
      </c>
      <c r="F480" s="115">
        <f>SUM(F482:F492)</f>
        <v>617245.37</v>
      </c>
      <c r="G480" s="115">
        <f>SUM(G482:G492)</f>
        <v>527615.14</v>
      </c>
      <c r="H480" s="147">
        <f>G480*100/F480</f>
        <v>85.47899516848543</v>
      </c>
      <c r="I480" s="103"/>
    </row>
    <row r="481" spans="1:12" ht="15">
      <c r="A481" s="37"/>
      <c r="B481" s="72" t="s">
        <v>87</v>
      </c>
      <c r="C481" s="72"/>
      <c r="D481" s="77"/>
      <c r="E481" s="73" t="s">
        <v>255</v>
      </c>
      <c r="F481" s="112"/>
      <c r="G481" s="112"/>
      <c r="H481" s="165"/>
      <c r="K481" s="2">
        <f>SUM(F482:F486)</f>
        <v>309245.37</v>
      </c>
      <c r="L481" s="2">
        <f>SUM(G482:G486)</f>
        <v>265513.57</v>
      </c>
    </row>
    <row r="482" spans="1:8" ht="15">
      <c r="A482" s="37"/>
      <c r="B482" s="37"/>
      <c r="C482" s="37" t="s">
        <v>414</v>
      </c>
      <c r="D482" s="38">
        <v>0</v>
      </c>
      <c r="E482" s="39" t="s">
        <v>314</v>
      </c>
      <c r="F482" s="126">
        <v>2029.52</v>
      </c>
      <c r="G482" s="126">
        <v>1715.85</v>
      </c>
      <c r="H482" s="150">
        <f t="shared" si="14"/>
        <v>84.54462138830857</v>
      </c>
    </row>
    <row r="483" spans="1:8" ht="15">
      <c r="A483" s="37"/>
      <c r="B483" s="37"/>
      <c r="C483" s="37">
        <v>426</v>
      </c>
      <c r="D483" s="38">
        <v>0</v>
      </c>
      <c r="E483" s="39" t="s">
        <v>320</v>
      </c>
      <c r="F483" s="126">
        <v>3500</v>
      </c>
      <c r="G483" s="126">
        <v>2579.39</v>
      </c>
      <c r="H483" s="150">
        <f t="shared" si="14"/>
        <v>73.69685714285714</v>
      </c>
    </row>
    <row r="484" spans="1:8" ht="15">
      <c r="A484" s="37"/>
      <c r="B484" s="37"/>
      <c r="C484" s="37">
        <v>430</v>
      </c>
      <c r="D484" s="38">
        <v>0</v>
      </c>
      <c r="E484" s="39" t="s">
        <v>326</v>
      </c>
      <c r="F484" s="126">
        <v>220715.85</v>
      </c>
      <c r="G484" s="126">
        <v>188884.32</v>
      </c>
      <c r="H484" s="150">
        <f t="shared" si="14"/>
        <v>85.57804978663744</v>
      </c>
    </row>
    <row r="485" spans="1:8" ht="15">
      <c r="A485" s="37"/>
      <c r="B485" s="37"/>
      <c r="C485" s="37">
        <v>605</v>
      </c>
      <c r="D485" s="38">
        <v>0</v>
      </c>
      <c r="E485" s="39" t="s">
        <v>362</v>
      </c>
      <c r="F485" s="126">
        <v>72000</v>
      </c>
      <c r="G485" s="126">
        <v>62335.01</v>
      </c>
      <c r="H485" s="150">
        <f t="shared" si="14"/>
        <v>86.57640277777777</v>
      </c>
    </row>
    <row r="486" spans="1:8" ht="15">
      <c r="A486" s="37"/>
      <c r="B486" s="37"/>
      <c r="C486" s="37" t="s">
        <v>416</v>
      </c>
      <c r="D486" s="38">
        <v>0</v>
      </c>
      <c r="E486" s="110" t="s">
        <v>364</v>
      </c>
      <c r="F486" s="126">
        <v>11000</v>
      </c>
      <c r="G486" s="126">
        <v>9999</v>
      </c>
      <c r="H486" s="150">
        <f t="shared" si="14"/>
        <v>90.9</v>
      </c>
    </row>
    <row r="487" spans="1:12" ht="15">
      <c r="A487" s="37"/>
      <c r="B487" s="72" t="s">
        <v>88</v>
      </c>
      <c r="C487" s="72"/>
      <c r="D487" s="77"/>
      <c r="E487" s="73" t="s">
        <v>256</v>
      </c>
      <c r="F487" s="112"/>
      <c r="G487" s="112"/>
      <c r="H487" s="150"/>
      <c r="K487" s="2">
        <f>SUM(F488:F488)</f>
        <v>258000</v>
      </c>
      <c r="L487" s="2">
        <f>SUM(G488:G488)</f>
        <v>228908.05</v>
      </c>
    </row>
    <row r="488" spans="1:8" ht="15">
      <c r="A488" s="37"/>
      <c r="B488" s="37"/>
      <c r="C488">
        <v>282</v>
      </c>
      <c r="D488" s="145">
        <v>0</v>
      </c>
      <c r="E488" s="38" t="s">
        <v>476</v>
      </c>
      <c r="F488" s="144">
        <v>258000</v>
      </c>
      <c r="G488" s="144">
        <v>228908.05</v>
      </c>
      <c r="H488" s="96">
        <f t="shared" si="14"/>
        <v>88.7240503875969</v>
      </c>
    </row>
    <row r="489" spans="1:12" ht="15">
      <c r="A489" s="37"/>
      <c r="B489" s="72" t="s">
        <v>89</v>
      </c>
      <c r="C489" s="72"/>
      <c r="D489" s="77"/>
      <c r="E489" s="73" t="s">
        <v>122</v>
      </c>
      <c r="F489" s="111"/>
      <c r="G489" s="111"/>
      <c r="H489" s="96"/>
      <c r="K489" s="2">
        <f>SUM(F490:F492)</f>
        <v>50000</v>
      </c>
      <c r="L489" s="2">
        <f>SUM(G490:G492)</f>
        <v>33193.52</v>
      </c>
    </row>
    <row r="490" spans="1:12" ht="15">
      <c r="A490" s="37"/>
      <c r="B490" s="72"/>
      <c r="C490">
        <v>282</v>
      </c>
      <c r="D490" s="145">
        <v>0</v>
      </c>
      <c r="E490" s="38" t="s">
        <v>476</v>
      </c>
      <c r="F490" s="136">
        <v>20000</v>
      </c>
      <c r="G490" s="136">
        <v>17856</v>
      </c>
      <c r="H490" s="96">
        <f t="shared" si="14"/>
        <v>89.28</v>
      </c>
      <c r="K490" s="2"/>
      <c r="L490" s="2"/>
    </row>
    <row r="491" spans="1:8" ht="15">
      <c r="A491" s="37"/>
      <c r="B491" s="37"/>
      <c r="C491" s="37" t="s">
        <v>439</v>
      </c>
      <c r="D491" s="38">
        <v>0</v>
      </c>
      <c r="E491" s="41" t="s">
        <v>387</v>
      </c>
      <c r="F491" s="136">
        <v>29150</v>
      </c>
      <c r="G491" s="136">
        <v>15200</v>
      </c>
      <c r="H491" s="96">
        <f t="shared" si="14"/>
        <v>52.14408233276158</v>
      </c>
    </row>
    <row r="492" spans="1:8" ht="15">
      <c r="A492" s="37"/>
      <c r="B492" s="37"/>
      <c r="C492" s="37" t="s">
        <v>407</v>
      </c>
      <c r="D492" s="38">
        <v>0</v>
      </c>
      <c r="E492" s="39" t="s">
        <v>304</v>
      </c>
      <c r="F492" s="136">
        <v>850</v>
      </c>
      <c r="G492" s="136">
        <v>137.52</v>
      </c>
      <c r="H492" s="96">
        <f>G492*100/F492</f>
        <v>16.178823529411765</v>
      </c>
    </row>
    <row r="493" spans="1:12" s="32" customFormat="1" ht="15.75">
      <c r="A493" s="191" t="s">
        <v>500</v>
      </c>
      <c r="B493" s="192"/>
      <c r="C493" s="192"/>
      <c r="D493" s="192"/>
      <c r="E493" s="193"/>
      <c r="F493" s="113">
        <f>F3+F24+F28+F32+F53+F57+F67+F74+F81+F141+F152+F158+F192+F196+F201+F333+F352+F421+F427+F470+F480</f>
        <v>38336279.06</v>
      </c>
      <c r="G493" s="113">
        <f>G3+G24+G28+G32+G53+G57+G67+G74+G81+G141+G152+G158+G192+G196+G201+G333+G352+G421+G427+G470+G480</f>
        <v>32261381.40000001</v>
      </c>
      <c r="H493" s="95">
        <f>G493*100/F493</f>
        <v>84.15365859975041</v>
      </c>
      <c r="I493" s="103"/>
      <c r="K493" s="125">
        <f>SUM(K4:K491)</f>
        <v>38336279.059999995</v>
      </c>
      <c r="L493" s="125">
        <f>SUM(L4:L491)</f>
        <v>32261381.400000006</v>
      </c>
    </row>
    <row r="495" spans="6:7" ht="15">
      <c r="F495" s="2"/>
      <c r="G495" s="2"/>
    </row>
    <row r="496" spans="6:7" ht="15">
      <c r="F496" s="2"/>
      <c r="G496" s="2"/>
    </row>
  </sheetData>
  <sheetProtection/>
  <mergeCells count="3">
    <mergeCell ref="A1:H1"/>
    <mergeCell ref="A493:E493"/>
    <mergeCell ref="A332:H3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rowBreaks count="7" manualBreakCount="7">
    <brk id="72" max="8" man="1"/>
    <brk id="139" min="4" max="8" man="1"/>
    <brk id="190" max="8" man="1"/>
    <brk id="262" max="8" man="1"/>
    <brk id="327" max="8" man="1"/>
    <brk id="381" max="8" man="1"/>
    <brk id="440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7109375" style="0" customWidth="1"/>
    <col min="2" max="2" width="62.140625" style="0" customWidth="1"/>
    <col min="6" max="6" width="18.421875" style="0" customWidth="1"/>
  </cols>
  <sheetData>
    <row r="1" spans="1:7" ht="15">
      <c r="A1" s="3" t="s">
        <v>0</v>
      </c>
      <c r="B1" s="198" t="s">
        <v>3</v>
      </c>
      <c r="C1" s="198"/>
      <c r="D1" s="198"/>
      <c r="E1" s="198"/>
      <c r="F1" s="198"/>
      <c r="G1" s="3"/>
    </row>
    <row r="2" spans="1:6" ht="15">
      <c r="A2" s="1"/>
      <c r="B2" s="197"/>
      <c r="C2" s="197"/>
      <c r="D2" s="197"/>
      <c r="E2" s="197"/>
      <c r="F2" s="197"/>
    </row>
    <row r="3" spans="1:8" ht="15">
      <c r="A3" s="4" t="s">
        <v>5</v>
      </c>
      <c r="B3" s="8" t="s">
        <v>90</v>
      </c>
      <c r="C3" s="8"/>
      <c r="D3" s="8"/>
      <c r="E3" s="8"/>
      <c r="F3" s="8"/>
      <c r="G3" s="1"/>
      <c r="H3" s="1"/>
    </row>
    <row r="4" spans="1:8" ht="15">
      <c r="A4" s="4" t="s">
        <v>6</v>
      </c>
      <c r="B4" s="8" t="s">
        <v>91</v>
      </c>
      <c r="C4" s="8"/>
      <c r="D4" s="8"/>
      <c r="E4" s="8"/>
      <c r="F4" s="8"/>
      <c r="G4" s="1"/>
      <c r="H4" s="1"/>
    </row>
    <row r="5" spans="1:8" ht="15">
      <c r="A5" s="4" t="s">
        <v>12</v>
      </c>
      <c r="B5" s="8" t="s">
        <v>92</v>
      </c>
      <c r="C5" s="8"/>
      <c r="D5" s="8"/>
      <c r="E5" s="8"/>
      <c r="F5" s="8"/>
      <c r="G5" s="1"/>
      <c r="H5" s="1"/>
    </row>
    <row r="6" spans="1:8" ht="15">
      <c r="A6" s="4" t="s">
        <v>14</v>
      </c>
      <c r="B6" s="8" t="s">
        <v>93</v>
      </c>
      <c r="C6" s="8"/>
      <c r="D6" s="8"/>
      <c r="E6" s="8"/>
      <c r="F6" s="8"/>
      <c r="G6" s="1"/>
      <c r="H6" s="1"/>
    </row>
    <row r="7" spans="1:8" ht="15">
      <c r="A7" s="4" t="s">
        <v>19</v>
      </c>
      <c r="B7" s="8" t="s">
        <v>94</v>
      </c>
      <c r="C7" s="8"/>
      <c r="D7" s="8"/>
      <c r="E7" s="8"/>
      <c r="F7" s="8"/>
      <c r="G7" s="1"/>
      <c r="H7" s="1"/>
    </row>
    <row r="8" spans="1:8" ht="15">
      <c r="A8" s="4" t="s">
        <v>21</v>
      </c>
      <c r="B8" s="8" t="s">
        <v>95</v>
      </c>
      <c r="C8" s="8"/>
      <c r="D8" s="8"/>
      <c r="E8" s="8"/>
      <c r="F8" s="8"/>
      <c r="G8" s="1"/>
      <c r="H8" s="1"/>
    </row>
    <row r="9" spans="1:8" ht="15">
      <c r="A9" s="4" t="s">
        <v>23</v>
      </c>
      <c r="B9" s="8" t="s">
        <v>96</v>
      </c>
      <c r="C9" s="8"/>
      <c r="D9" s="8"/>
      <c r="E9" s="8"/>
      <c r="F9" s="8"/>
      <c r="G9" s="1"/>
      <c r="H9" s="1"/>
    </row>
    <row r="10" spans="1:8" ht="15">
      <c r="A10" s="4" t="s">
        <v>97</v>
      </c>
      <c r="B10" s="8" t="s">
        <v>98</v>
      </c>
      <c r="C10" s="8"/>
      <c r="D10" s="8"/>
      <c r="E10" s="8"/>
      <c r="F10" s="8"/>
      <c r="G10" s="1"/>
      <c r="H10" s="1"/>
    </row>
    <row r="11" spans="1:8" ht="15">
      <c r="A11" s="4" t="s">
        <v>25</v>
      </c>
      <c r="B11" s="8" t="s">
        <v>99</v>
      </c>
      <c r="C11" s="8"/>
      <c r="D11" s="8"/>
      <c r="E11" s="8"/>
      <c r="F11" s="8"/>
      <c r="G11" s="1"/>
      <c r="H11" s="1"/>
    </row>
    <row r="12" spans="1:8" ht="15">
      <c r="A12" s="4" t="s">
        <v>32</v>
      </c>
      <c r="B12" s="8" t="s">
        <v>100</v>
      </c>
      <c r="C12" s="8"/>
      <c r="D12" s="8"/>
      <c r="E12" s="8"/>
      <c r="F12" s="8"/>
      <c r="G12" s="1"/>
      <c r="H12" s="1"/>
    </row>
    <row r="13" spans="1:8" ht="15">
      <c r="A13" s="4" t="s">
        <v>101</v>
      </c>
      <c r="B13" s="8" t="s">
        <v>102</v>
      </c>
      <c r="C13" s="8"/>
      <c r="D13" s="8"/>
      <c r="E13" s="8"/>
      <c r="F13" s="8"/>
      <c r="G13" s="1"/>
      <c r="H13" s="1"/>
    </row>
    <row r="14" spans="1:8" ht="15">
      <c r="A14" s="4" t="s">
        <v>42</v>
      </c>
      <c r="B14" s="8" t="s">
        <v>104</v>
      </c>
      <c r="C14" s="8"/>
      <c r="D14" s="8"/>
      <c r="E14" s="8"/>
      <c r="F14" s="8"/>
      <c r="G14" s="1"/>
      <c r="H14" s="1"/>
    </row>
    <row r="15" spans="1:8" ht="15">
      <c r="A15" s="4" t="s">
        <v>44</v>
      </c>
      <c r="B15" s="8" t="s">
        <v>105</v>
      </c>
      <c r="C15" s="8"/>
      <c r="D15" s="8"/>
      <c r="E15" s="8"/>
      <c r="F15" s="8"/>
      <c r="G15" s="1"/>
      <c r="H15" s="1"/>
    </row>
    <row r="16" spans="1:8" ht="15">
      <c r="A16" s="4" t="s">
        <v>46</v>
      </c>
      <c r="B16" s="8" t="s">
        <v>106</v>
      </c>
      <c r="C16" s="8"/>
      <c r="D16" s="8"/>
      <c r="E16" s="8"/>
      <c r="F16" s="8"/>
      <c r="G16" s="1"/>
      <c r="H16" s="1"/>
    </row>
    <row r="17" spans="1:8" ht="15">
      <c r="A17" s="4" t="s">
        <v>55</v>
      </c>
      <c r="B17" s="8" t="s">
        <v>107</v>
      </c>
      <c r="C17" s="8"/>
      <c r="D17" s="8"/>
      <c r="E17" s="8"/>
      <c r="F17" s="8"/>
      <c r="G17" s="1"/>
      <c r="H17" s="1"/>
    </row>
    <row r="18" spans="1:8" ht="15">
      <c r="A18" s="4" t="s">
        <v>60</v>
      </c>
      <c r="B18" s="8" t="s">
        <v>108</v>
      </c>
      <c r="C18" s="8"/>
      <c r="D18" s="8"/>
      <c r="E18" s="8"/>
      <c r="F18" s="8"/>
      <c r="G18" s="1"/>
      <c r="H18" s="1"/>
    </row>
    <row r="19" spans="1:8" ht="15">
      <c r="A19" s="4" t="s">
        <v>71</v>
      </c>
      <c r="B19" s="8" t="s">
        <v>109</v>
      </c>
      <c r="C19" s="8"/>
      <c r="D19" s="8"/>
      <c r="E19" s="8"/>
      <c r="F19" s="8"/>
      <c r="G19" s="1"/>
      <c r="H19" s="1"/>
    </row>
    <row r="20" spans="1:8" ht="15">
      <c r="A20" s="4" t="s">
        <v>74</v>
      </c>
      <c r="B20" s="8" t="s">
        <v>110</v>
      </c>
      <c r="C20" s="8"/>
      <c r="D20" s="8"/>
      <c r="E20" s="8"/>
      <c r="F20" s="8"/>
      <c r="G20" s="1"/>
      <c r="H20" s="1"/>
    </row>
    <row r="21" spans="1:8" ht="15">
      <c r="A21" s="4" t="s">
        <v>82</v>
      </c>
      <c r="B21" s="8" t="s">
        <v>111</v>
      </c>
      <c r="C21" s="8"/>
      <c r="D21" s="8"/>
      <c r="E21" s="8"/>
      <c r="F21" s="8"/>
      <c r="G21" s="1"/>
      <c r="H21" s="1"/>
    </row>
    <row r="22" spans="1:8" ht="15">
      <c r="A22" s="4" t="s">
        <v>86</v>
      </c>
      <c r="B22" s="8" t="s">
        <v>112</v>
      </c>
      <c r="C22" s="8"/>
      <c r="D22" s="8"/>
      <c r="E22" s="8"/>
      <c r="F22" s="8"/>
      <c r="G22" s="1"/>
      <c r="H22" s="1"/>
    </row>
    <row r="23" spans="1:6" ht="15">
      <c r="A23" s="1"/>
      <c r="B23" s="197"/>
      <c r="C23" s="197"/>
      <c r="D23" s="197"/>
      <c r="E23" s="197"/>
      <c r="F23" s="197"/>
    </row>
    <row r="24" spans="1:6" ht="15">
      <c r="A24" s="1"/>
      <c r="B24" s="197"/>
      <c r="C24" s="197"/>
      <c r="D24" s="197"/>
      <c r="E24" s="197"/>
      <c r="F24" s="197"/>
    </row>
    <row r="25" spans="1:6" ht="15">
      <c r="A25" s="1"/>
      <c r="B25" s="197"/>
      <c r="C25" s="197"/>
      <c r="D25" s="197"/>
      <c r="E25" s="197"/>
      <c r="F25" s="197"/>
    </row>
    <row r="26" spans="1:6" ht="15">
      <c r="A26" s="1"/>
      <c r="B26" s="197"/>
      <c r="C26" s="197"/>
      <c r="D26" s="197"/>
      <c r="E26" s="197"/>
      <c r="F26" s="197"/>
    </row>
    <row r="27" spans="1:6" ht="15">
      <c r="A27" s="1"/>
      <c r="B27" s="197"/>
      <c r="C27" s="197"/>
      <c r="D27" s="197"/>
      <c r="E27" s="197"/>
      <c r="F27" s="197"/>
    </row>
    <row r="28" spans="1:6" ht="15">
      <c r="A28" s="1"/>
      <c r="B28" s="197"/>
      <c r="C28" s="197"/>
      <c r="D28" s="197"/>
      <c r="E28" s="197"/>
      <c r="F28" s="197"/>
    </row>
    <row r="29" spans="1:6" ht="15">
      <c r="A29" s="1"/>
      <c r="B29" s="197"/>
      <c r="C29" s="197"/>
      <c r="D29" s="197"/>
      <c r="E29" s="197"/>
      <c r="F29" s="197"/>
    </row>
    <row r="30" spans="1:6" ht="15">
      <c r="A30" s="1"/>
      <c r="B30" s="197"/>
      <c r="C30" s="197"/>
      <c r="D30" s="197"/>
      <c r="E30" s="197"/>
      <c r="F30" s="197"/>
    </row>
    <row r="31" spans="1:6" ht="15">
      <c r="A31" s="1"/>
      <c r="B31" s="197"/>
      <c r="C31" s="197"/>
      <c r="D31" s="197"/>
      <c r="E31" s="197"/>
      <c r="F31" s="197"/>
    </row>
  </sheetData>
  <sheetProtection/>
  <mergeCells count="11">
    <mergeCell ref="B1:F1"/>
    <mergeCell ref="B2:F2"/>
    <mergeCell ref="B27:F27"/>
    <mergeCell ref="B28:F28"/>
    <mergeCell ref="B29:F29"/>
    <mergeCell ref="B30:F30"/>
    <mergeCell ref="B31:F31"/>
    <mergeCell ref="B26:F26"/>
    <mergeCell ref="B23:F23"/>
    <mergeCell ref="B24:F24"/>
    <mergeCell ref="B25:F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9"/>
  <sheetViews>
    <sheetView zoomScalePageLayoutView="0" workbookViewId="0" topLeftCell="A136">
      <selection activeCell="B164" sqref="B164"/>
    </sheetView>
  </sheetViews>
  <sheetFormatPr defaultColWidth="9.140625" defaultRowHeight="15"/>
  <cols>
    <col min="1" max="1" width="7.7109375" style="0" customWidth="1"/>
    <col min="2" max="2" width="66.57421875" style="0" customWidth="1"/>
    <col min="6" max="6" width="18.421875" style="0" customWidth="1"/>
  </cols>
  <sheetData>
    <row r="1" spans="1:7" ht="15">
      <c r="A1" s="3" t="s">
        <v>1</v>
      </c>
      <c r="B1" s="198" t="s">
        <v>3</v>
      </c>
      <c r="C1" s="198"/>
      <c r="D1" s="198"/>
      <c r="E1" s="198"/>
      <c r="F1" s="198"/>
      <c r="G1" s="5"/>
    </row>
    <row r="2" spans="1:7" ht="15">
      <c r="A2" s="1"/>
      <c r="G2" s="6"/>
    </row>
    <row r="3" spans="1:7" s="12" customFormat="1" ht="15">
      <c r="A3" s="14" t="s">
        <v>113</v>
      </c>
      <c r="B3" s="13" t="s">
        <v>114</v>
      </c>
      <c r="C3" s="13"/>
      <c r="D3" s="13"/>
      <c r="E3" s="13"/>
      <c r="F3" s="13"/>
      <c r="G3" s="19"/>
    </row>
    <row r="4" spans="1:8" ht="15">
      <c r="A4" s="1" t="s">
        <v>7</v>
      </c>
      <c r="B4" s="7" t="s">
        <v>115</v>
      </c>
      <c r="C4" s="7"/>
      <c r="D4" s="7"/>
      <c r="E4" s="7"/>
      <c r="F4" s="7"/>
      <c r="G4" s="1"/>
      <c r="H4" s="1"/>
    </row>
    <row r="5" spans="1:8" ht="15">
      <c r="A5" s="1" t="s">
        <v>116</v>
      </c>
      <c r="B5" s="7" t="s">
        <v>117</v>
      </c>
      <c r="C5" s="7"/>
      <c r="D5" s="7"/>
      <c r="E5" s="7"/>
      <c r="F5" s="7"/>
      <c r="G5" s="1"/>
      <c r="H5" s="1"/>
    </row>
    <row r="6" spans="1:8" ht="15">
      <c r="A6" s="1" t="s">
        <v>8</v>
      </c>
      <c r="B6" s="7" t="s">
        <v>118</v>
      </c>
      <c r="C6" s="7"/>
      <c r="D6" s="7"/>
      <c r="E6" s="7"/>
      <c r="F6" s="7"/>
      <c r="G6" s="1"/>
      <c r="H6" s="1"/>
    </row>
    <row r="7" spans="1:8" s="12" customFormat="1" ht="15">
      <c r="A7" s="14" t="s">
        <v>119</v>
      </c>
      <c r="B7" s="13" t="s">
        <v>120</v>
      </c>
      <c r="C7" s="13"/>
      <c r="D7" s="13"/>
      <c r="E7" s="13"/>
      <c r="F7" s="13"/>
      <c r="G7" s="14"/>
      <c r="H7" s="14"/>
    </row>
    <row r="8" spans="1:8" ht="15">
      <c r="A8" s="1" t="s">
        <v>9</v>
      </c>
      <c r="B8" s="7" t="s">
        <v>121</v>
      </c>
      <c r="C8" s="7"/>
      <c r="D8" s="7"/>
      <c r="E8" s="7"/>
      <c r="F8" s="7"/>
      <c r="G8" s="1"/>
      <c r="H8" s="1"/>
    </row>
    <row r="9" spans="1:8" ht="15">
      <c r="A9" s="1" t="s">
        <v>10</v>
      </c>
      <c r="B9" s="7" t="s">
        <v>122</v>
      </c>
      <c r="C9" s="7"/>
      <c r="D9" s="7"/>
      <c r="E9" s="7"/>
      <c r="F9" s="7"/>
      <c r="G9" s="1"/>
      <c r="H9" s="1"/>
    </row>
    <row r="10" spans="1:8" ht="15">
      <c r="A10" s="1"/>
      <c r="B10" s="7"/>
      <c r="C10" s="7"/>
      <c r="D10" s="7"/>
      <c r="E10" s="7"/>
      <c r="F10" s="7"/>
      <c r="G10" s="1"/>
      <c r="H10" s="1"/>
    </row>
    <row r="11" spans="1:8" ht="15">
      <c r="A11" s="1" t="s">
        <v>11</v>
      </c>
      <c r="B11" s="7" t="s">
        <v>122</v>
      </c>
      <c r="C11" s="7"/>
      <c r="D11" s="7"/>
      <c r="E11" s="7"/>
      <c r="F11" s="7"/>
      <c r="G11" s="1"/>
      <c r="H11" s="1"/>
    </row>
    <row r="12" spans="1:8" ht="15">
      <c r="A12" s="1"/>
      <c r="B12" s="86"/>
      <c r="C12" s="86"/>
      <c r="D12" s="86"/>
      <c r="E12" s="86"/>
      <c r="F12" s="86"/>
      <c r="G12" s="1"/>
      <c r="H12" s="1"/>
    </row>
    <row r="13" spans="1:8" s="12" customFormat="1" ht="15">
      <c r="A13" s="14" t="s">
        <v>123</v>
      </c>
      <c r="B13" s="13" t="s">
        <v>124</v>
      </c>
      <c r="C13" s="13"/>
      <c r="D13" s="13"/>
      <c r="E13" s="13"/>
      <c r="F13" s="13"/>
      <c r="G13" s="14"/>
      <c r="H13" s="14"/>
    </row>
    <row r="14" spans="1:6" ht="15">
      <c r="A14" s="1"/>
      <c r="B14" s="7"/>
      <c r="C14" s="7"/>
      <c r="D14" s="7"/>
      <c r="E14" s="7"/>
      <c r="F14" s="7"/>
    </row>
    <row r="15" spans="1:8" s="12" customFormat="1" ht="15">
      <c r="A15" s="14" t="s">
        <v>409</v>
      </c>
      <c r="B15" s="13" t="s">
        <v>122</v>
      </c>
      <c r="C15" s="13"/>
      <c r="E15" s="13"/>
      <c r="F15" s="13"/>
      <c r="G15" s="14"/>
      <c r="H15" s="14"/>
    </row>
    <row r="16" spans="1:8" s="18" customFormat="1" ht="15">
      <c r="A16" s="182"/>
      <c r="B16" s="183"/>
      <c r="C16" s="183"/>
      <c r="E16" s="183"/>
      <c r="F16" s="183"/>
      <c r="G16" s="182"/>
      <c r="H16" s="182"/>
    </row>
    <row r="17" spans="1:8" ht="15">
      <c r="A17" s="1" t="s">
        <v>11</v>
      </c>
      <c r="B17" s="176" t="s">
        <v>122</v>
      </c>
      <c r="C17" s="7"/>
      <c r="D17" s="7"/>
      <c r="E17" s="7"/>
      <c r="F17" s="7"/>
      <c r="G17" s="1"/>
      <c r="H17" s="1"/>
    </row>
    <row r="18" spans="1:8" ht="15">
      <c r="A18" s="1"/>
      <c r="B18" s="176"/>
      <c r="C18" s="176"/>
      <c r="D18" s="176"/>
      <c r="E18" s="176"/>
      <c r="F18" s="176"/>
      <c r="G18" s="1"/>
      <c r="H18" s="1"/>
    </row>
    <row r="19" spans="1:8" s="12" customFormat="1" ht="15">
      <c r="A19" s="14" t="s">
        <v>125</v>
      </c>
      <c r="B19" s="16" t="s">
        <v>126</v>
      </c>
      <c r="C19" s="16"/>
      <c r="D19" s="16"/>
      <c r="E19" s="16"/>
      <c r="F19" s="16"/>
      <c r="G19" s="14"/>
      <c r="H19" s="14"/>
    </row>
    <row r="20" spans="1:8" ht="15">
      <c r="A20" s="1" t="s">
        <v>13</v>
      </c>
      <c r="B20" s="10" t="s">
        <v>127</v>
      </c>
      <c r="C20" s="10"/>
      <c r="D20" s="10"/>
      <c r="E20" s="10"/>
      <c r="F20" s="10"/>
      <c r="G20" s="1"/>
      <c r="H20" s="1"/>
    </row>
    <row r="21" spans="1:8" s="12" customFormat="1" ht="15">
      <c r="A21" s="14" t="s">
        <v>128</v>
      </c>
      <c r="B21" s="16" t="s">
        <v>129</v>
      </c>
      <c r="C21" s="16"/>
      <c r="D21" s="16"/>
      <c r="E21" s="16"/>
      <c r="F21" s="16"/>
      <c r="G21" s="14"/>
      <c r="H21" s="14"/>
    </row>
    <row r="22" spans="1:8" s="12" customFormat="1" ht="15">
      <c r="A22" s="14" t="s">
        <v>130</v>
      </c>
      <c r="B22" s="16" t="s">
        <v>131</v>
      </c>
      <c r="C22" s="16"/>
      <c r="D22" s="16"/>
      <c r="E22" s="16"/>
      <c r="F22" s="16"/>
      <c r="G22" s="14"/>
      <c r="H22" s="14"/>
    </row>
    <row r="23" spans="1:8" s="12" customFormat="1" ht="15">
      <c r="A23" s="14" t="s">
        <v>450</v>
      </c>
      <c r="B23" s="13" t="s">
        <v>122</v>
      </c>
      <c r="C23" s="16"/>
      <c r="D23" s="16"/>
      <c r="E23" s="16"/>
      <c r="F23" s="16"/>
      <c r="G23" s="14"/>
      <c r="H23" s="14"/>
    </row>
    <row r="24" spans="1:8" ht="15">
      <c r="A24" s="1"/>
      <c r="B24" s="7"/>
      <c r="C24" s="7"/>
      <c r="D24" s="7"/>
      <c r="E24" s="7"/>
      <c r="F24" s="7"/>
      <c r="G24" s="1"/>
      <c r="H24" s="1"/>
    </row>
    <row r="25" spans="1:8" ht="15">
      <c r="A25" s="1" t="s">
        <v>15</v>
      </c>
      <c r="B25" s="7" t="s">
        <v>132</v>
      </c>
      <c r="C25" s="7"/>
      <c r="D25" s="7"/>
      <c r="E25" s="7"/>
      <c r="F25" s="7"/>
      <c r="G25" s="1"/>
      <c r="H25" s="1"/>
    </row>
    <row r="26" spans="1:8" s="12" customFormat="1" ht="15">
      <c r="A26" s="14" t="s">
        <v>133</v>
      </c>
      <c r="B26" s="13" t="s">
        <v>134</v>
      </c>
      <c r="C26" s="13"/>
      <c r="D26" s="13"/>
      <c r="E26" s="13"/>
      <c r="F26" s="13"/>
      <c r="G26" s="14"/>
      <c r="H26" s="14"/>
    </row>
    <row r="27" spans="1:8" ht="15">
      <c r="A27" s="1" t="s">
        <v>16</v>
      </c>
      <c r="B27" s="7" t="s">
        <v>135</v>
      </c>
      <c r="C27" s="7"/>
      <c r="D27" s="7"/>
      <c r="E27" s="7"/>
      <c r="F27" s="7"/>
      <c r="G27" s="1"/>
      <c r="H27" s="1"/>
    </row>
    <row r="28" spans="1:8" ht="15">
      <c r="A28" s="1" t="s">
        <v>17</v>
      </c>
      <c r="B28" s="7" t="s">
        <v>136</v>
      </c>
      <c r="C28" s="7"/>
      <c r="D28" s="7"/>
      <c r="E28" s="7"/>
      <c r="F28" s="7"/>
      <c r="G28" s="1"/>
      <c r="H28" s="1"/>
    </row>
    <row r="29" spans="1:8" ht="15">
      <c r="A29" s="1" t="s">
        <v>18</v>
      </c>
      <c r="B29" s="7" t="s">
        <v>137</v>
      </c>
      <c r="C29" s="7"/>
      <c r="D29" s="7"/>
      <c r="E29" s="7"/>
      <c r="F29" s="7"/>
      <c r="G29" s="1"/>
      <c r="H29" s="1"/>
    </row>
    <row r="30" spans="1:8" s="12" customFormat="1" ht="15">
      <c r="A30" s="14" t="s">
        <v>138</v>
      </c>
      <c r="B30" s="13" t="s">
        <v>122</v>
      </c>
      <c r="C30" s="13"/>
      <c r="D30" s="13"/>
      <c r="E30" s="13"/>
      <c r="F30" s="13"/>
      <c r="G30" s="14"/>
      <c r="H30" s="14"/>
    </row>
    <row r="31" spans="1:8" ht="15">
      <c r="A31" s="1"/>
      <c r="B31" s="7"/>
      <c r="C31" s="7"/>
      <c r="D31" s="7"/>
      <c r="E31" s="7"/>
      <c r="F31" s="7"/>
      <c r="G31" s="1"/>
      <c r="H31" s="1"/>
    </row>
    <row r="32" spans="1:8" ht="15">
      <c r="A32" s="1" t="s">
        <v>20</v>
      </c>
      <c r="B32" s="10" t="s">
        <v>122</v>
      </c>
      <c r="C32" s="10"/>
      <c r="D32" s="10"/>
      <c r="E32" s="10"/>
      <c r="F32" s="10"/>
      <c r="G32" s="1"/>
      <c r="H32" s="1"/>
    </row>
    <row r="33" spans="1:8" ht="15">
      <c r="A33" s="1"/>
      <c r="B33" s="7"/>
      <c r="C33" s="7"/>
      <c r="D33" s="7"/>
      <c r="E33" s="7"/>
      <c r="F33" s="7"/>
      <c r="G33" s="1"/>
      <c r="H33" s="1"/>
    </row>
    <row r="34" spans="1:8" s="12" customFormat="1" ht="15">
      <c r="A34" s="14" t="s">
        <v>139</v>
      </c>
      <c r="B34" s="13" t="s">
        <v>140</v>
      </c>
      <c r="C34" s="13"/>
      <c r="D34" s="13"/>
      <c r="E34" s="13"/>
      <c r="F34" s="13"/>
      <c r="G34" s="14"/>
      <c r="H34" s="14"/>
    </row>
    <row r="35" spans="1:8" ht="15">
      <c r="A35" s="1" t="s">
        <v>22</v>
      </c>
      <c r="B35" s="7" t="s">
        <v>141</v>
      </c>
      <c r="C35" s="7"/>
      <c r="D35" s="7"/>
      <c r="E35" s="7"/>
      <c r="F35" s="7"/>
      <c r="G35" s="1"/>
      <c r="H35" s="1"/>
    </row>
    <row r="36" spans="1:8" s="12" customFormat="1" ht="15">
      <c r="A36" s="14" t="s">
        <v>142</v>
      </c>
      <c r="B36" s="16" t="s">
        <v>122</v>
      </c>
      <c r="C36" s="16"/>
      <c r="D36" s="16"/>
      <c r="E36" s="16"/>
      <c r="F36" s="16"/>
      <c r="G36" s="14"/>
      <c r="H36" s="14"/>
    </row>
    <row r="37" spans="1:8" ht="15">
      <c r="A37" s="1"/>
      <c r="B37" s="7"/>
      <c r="C37" s="7"/>
      <c r="D37" s="7"/>
      <c r="E37" s="7"/>
      <c r="F37" s="7"/>
      <c r="G37" s="1"/>
      <c r="H37" s="1"/>
    </row>
    <row r="38" spans="1:8" ht="15">
      <c r="A38" s="1" t="s">
        <v>24</v>
      </c>
      <c r="B38" s="10" t="s">
        <v>501</v>
      </c>
      <c r="C38" s="176"/>
      <c r="D38" s="176"/>
      <c r="E38" s="176"/>
      <c r="F38" s="176"/>
      <c r="G38" s="1"/>
      <c r="H38" s="1"/>
    </row>
    <row r="39" spans="1:8" ht="15">
      <c r="A39" s="1" t="s">
        <v>484</v>
      </c>
      <c r="B39" s="176" t="s">
        <v>485</v>
      </c>
      <c r="C39" s="7"/>
      <c r="D39" s="7"/>
      <c r="E39" s="7"/>
      <c r="F39" s="7"/>
      <c r="G39" s="1"/>
      <c r="H39" s="1"/>
    </row>
    <row r="40" spans="1:8" s="12" customFormat="1" ht="15">
      <c r="A40" s="14" t="s">
        <v>443</v>
      </c>
      <c r="B40" s="16" t="s">
        <v>122</v>
      </c>
      <c r="C40" s="13"/>
      <c r="D40" s="13"/>
      <c r="E40" s="31" t="s">
        <v>401</v>
      </c>
      <c r="F40" s="13"/>
      <c r="G40" s="14"/>
      <c r="H40" s="14"/>
    </row>
    <row r="41" spans="1:8" ht="15">
      <c r="A41" s="1"/>
      <c r="B41" s="7"/>
      <c r="C41" s="7"/>
      <c r="D41" s="7"/>
      <c r="E41" s="7"/>
      <c r="F41" s="7"/>
      <c r="G41" s="1"/>
      <c r="H41" s="1"/>
    </row>
    <row r="42" spans="1:8" ht="12" customHeight="1">
      <c r="A42" s="1" t="s">
        <v>143</v>
      </c>
      <c r="B42" s="10" t="s">
        <v>122</v>
      </c>
      <c r="C42" s="10"/>
      <c r="D42" s="10"/>
      <c r="E42" s="10"/>
      <c r="F42" s="10"/>
      <c r="G42" s="1"/>
      <c r="H42" s="1"/>
    </row>
    <row r="43" spans="1:8" ht="15">
      <c r="A43" s="1"/>
      <c r="B43" s="7"/>
      <c r="C43" s="7"/>
      <c r="D43" s="7"/>
      <c r="E43" s="7"/>
      <c r="F43" s="7"/>
      <c r="G43" s="1"/>
      <c r="H43" s="1"/>
    </row>
    <row r="44" spans="1:8" s="12" customFormat="1" ht="15">
      <c r="A44" s="14" t="s">
        <v>444</v>
      </c>
      <c r="B44" s="13" t="s">
        <v>445</v>
      </c>
      <c r="C44" s="13"/>
      <c r="D44" s="13"/>
      <c r="E44" s="13"/>
      <c r="F44" s="13"/>
      <c r="G44" s="14"/>
      <c r="H44" s="31" t="s">
        <v>401</v>
      </c>
    </row>
    <row r="45" spans="1:8" ht="15">
      <c r="A45" s="1" t="s">
        <v>26</v>
      </c>
      <c r="B45" s="7" t="s">
        <v>144</v>
      </c>
      <c r="C45" s="7"/>
      <c r="D45" s="7"/>
      <c r="E45" s="7"/>
      <c r="F45" s="7"/>
      <c r="G45" s="1"/>
      <c r="H45" s="1"/>
    </row>
    <row r="46" spans="1:8" ht="15">
      <c r="A46" s="1" t="s">
        <v>27</v>
      </c>
      <c r="B46" s="7" t="s">
        <v>145</v>
      </c>
      <c r="C46" s="7"/>
      <c r="D46" s="7"/>
      <c r="E46" s="7"/>
      <c r="F46" s="7"/>
      <c r="G46" s="1"/>
      <c r="H46" s="1"/>
    </row>
    <row r="47" spans="1:8" ht="15">
      <c r="A47" s="1" t="s">
        <v>28</v>
      </c>
      <c r="B47" s="7" t="s">
        <v>146</v>
      </c>
      <c r="C47" s="7"/>
      <c r="D47" s="7"/>
      <c r="E47" s="7"/>
      <c r="F47" s="7"/>
      <c r="G47" s="1"/>
      <c r="H47" s="1"/>
    </row>
    <row r="48" spans="1:8" s="12" customFormat="1" ht="15">
      <c r="A48" s="14" t="s">
        <v>29</v>
      </c>
      <c r="B48" s="13" t="s">
        <v>147</v>
      </c>
      <c r="C48" s="13"/>
      <c r="D48" s="13"/>
      <c r="E48" s="13"/>
      <c r="F48" s="13"/>
      <c r="G48" s="14"/>
      <c r="H48" s="14"/>
    </row>
    <row r="49" spans="1:8" ht="15">
      <c r="A49" s="1" t="s">
        <v>30</v>
      </c>
      <c r="B49" s="7" t="s">
        <v>148</v>
      </c>
      <c r="C49" s="7"/>
      <c r="D49" s="7"/>
      <c r="E49" s="7"/>
      <c r="F49" s="7"/>
      <c r="G49" s="1"/>
      <c r="H49" s="1"/>
    </row>
    <row r="50" spans="1:8" s="12" customFormat="1" ht="15">
      <c r="A50" s="14" t="s">
        <v>149</v>
      </c>
      <c r="B50" s="13" t="s">
        <v>150</v>
      </c>
      <c r="C50" s="13"/>
      <c r="D50" s="13"/>
      <c r="E50" s="13"/>
      <c r="F50" s="13"/>
      <c r="G50" s="14"/>
      <c r="H50" s="14"/>
    </row>
    <row r="51" spans="1:8" ht="15">
      <c r="A51" s="1" t="s">
        <v>31</v>
      </c>
      <c r="B51" s="7" t="s">
        <v>122</v>
      </c>
      <c r="C51" s="7"/>
      <c r="D51" s="7"/>
      <c r="E51" s="7"/>
      <c r="F51" s="7"/>
      <c r="G51" s="1"/>
      <c r="H51" s="1"/>
    </row>
    <row r="52" spans="1:8" ht="15">
      <c r="A52" s="1"/>
      <c r="B52" s="7"/>
      <c r="C52" s="7"/>
      <c r="D52" s="7"/>
      <c r="E52" s="7"/>
      <c r="F52" s="7"/>
      <c r="G52" s="1"/>
      <c r="H52" s="1"/>
    </row>
    <row r="53" spans="1:8" ht="15">
      <c r="A53" s="1" t="s">
        <v>33</v>
      </c>
      <c r="B53" s="7" t="s">
        <v>151</v>
      </c>
      <c r="C53" s="7"/>
      <c r="D53" s="7"/>
      <c r="E53" s="7"/>
      <c r="F53" s="7"/>
      <c r="G53" s="1"/>
      <c r="H53" s="1"/>
    </row>
    <row r="54" spans="1:8" s="12" customFormat="1" ht="15">
      <c r="A54" s="14" t="s">
        <v>34</v>
      </c>
      <c r="B54" s="13" t="s">
        <v>152</v>
      </c>
      <c r="C54" s="13"/>
      <c r="D54" s="13"/>
      <c r="E54" s="13"/>
      <c r="F54" s="13"/>
      <c r="G54" s="14"/>
      <c r="H54" s="14"/>
    </row>
    <row r="55" spans="1:8" s="12" customFormat="1" ht="15">
      <c r="A55" s="14" t="s">
        <v>153</v>
      </c>
      <c r="B55" s="13" t="s">
        <v>154</v>
      </c>
      <c r="C55" s="13"/>
      <c r="D55" s="13"/>
      <c r="E55" s="13"/>
      <c r="F55" s="13"/>
      <c r="G55" s="14"/>
      <c r="H55" s="14"/>
    </row>
    <row r="56" spans="1:8" s="12" customFormat="1" ht="15">
      <c r="A56" s="14" t="s">
        <v>35</v>
      </c>
      <c r="B56" s="13" t="s">
        <v>155</v>
      </c>
      <c r="C56" s="13"/>
      <c r="D56" s="13"/>
      <c r="E56" s="13"/>
      <c r="F56" s="13"/>
      <c r="G56" s="14"/>
      <c r="H56" s="14"/>
    </row>
    <row r="57" spans="1:8" ht="15">
      <c r="A57" s="1" t="s">
        <v>156</v>
      </c>
      <c r="B57" s="7" t="s">
        <v>157</v>
      </c>
      <c r="C57" s="7"/>
      <c r="D57" s="7"/>
      <c r="E57" s="7"/>
      <c r="F57" s="7"/>
      <c r="G57" s="1"/>
      <c r="H57" s="1"/>
    </row>
    <row r="58" spans="1:8" s="12" customFormat="1" ht="15">
      <c r="A58" s="14" t="s">
        <v>451</v>
      </c>
      <c r="B58" s="13" t="s">
        <v>452</v>
      </c>
      <c r="C58" s="13"/>
      <c r="D58" s="13"/>
      <c r="E58" s="13"/>
      <c r="F58" s="13"/>
      <c r="G58" s="14"/>
      <c r="H58" s="14"/>
    </row>
    <row r="59" spans="1:8" ht="15">
      <c r="A59" s="1"/>
      <c r="B59" s="7"/>
      <c r="C59" s="7"/>
      <c r="D59" s="7"/>
      <c r="E59" s="7"/>
      <c r="F59" s="7"/>
      <c r="G59" s="1"/>
      <c r="H59" s="1"/>
    </row>
    <row r="60" spans="1:8" ht="15">
      <c r="A60" s="1" t="s">
        <v>158</v>
      </c>
      <c r="B60" s="7" t="s">
        <v>159</v>
      </c>
      <c r="C60" s="7"/>
      <c r="D60" s="7"/>
      <c r="E60" s="7"/>
      <c r="F60" s="7"/>
      <c r="G60" s="1"/>
      <c r="H60" s="1"/>
    </row>
    <row r="61" spans="1:8" ht="15">
      <c r="A61" s="1"/>
      <c r="B61" s="7"/>
      <c r="C61" s="7"/>
      <c r="D61" s="7"/>
      <c r="E61" s="7"/>
      <c r="F61" s="7"/>
      <c r="G61" s="1"/>
      <c r="H61" s="1"/>
    </row>
    <row r="62" spans="1:8" s="12" customFormat="1" ht="15">
      <c r="A62" s="14" t="s">
        <v>160</v>
      </c>
      <c r="B62" s="13" t="s">
        <v>161</v>
      </c>
      <c r="C62" s="13"/>
      <c r="D62" s="13"/>
      <c r="E62" s="13"/>
      <c r="F62" s="13"/>
      <c r="G62" s="14"/>
      <c r="H62" s="14"/>
    </row>
    <row r="63" spans="1:8" ht="15">
      <c r="A63" s="1" t="s">
        <v>37</v>
      </c>
      <c r="B63" s="7" t="s">
        <v>162</v>
      </c>
      <c r="C63" s="7"/>
      <c r="D63" s="7"/>
      <c r="E63" s="7"/>
      <c r="F63" s="7"/>
      <c r="G63" s="1"/>
      <c r="H63" s="1"/>
    </row>
    <row r="64" spans="1:8" s="12" customFormat="1" ht="15">
      <c r="A64" s="14" t="s">
        <v>163</v>
      </c>
      <c r="B64" s="13" t="s">
        <v>164</v>
      </c>
      <c r="C64" s="13"/>
      <c r="D64" s="13"/>
      <c r="E64" s="13"/>
      <c r="F64" s="13"/>
      <c r="G64" s="14"/>
      <c r="H64" s="14"/>
    </row>
    <row r="65" spans="1:8" s="12" customFormat="1" ht="15">
      <c r="A65" s="14" t="s">
        <v>165</v>
      </c>
      <c r="B65" s="13" t="s">
        <v>166</v>
      </c>
      <c r="C65" s="13"/>
      <c r="D65" s="13"/>
      <c r="E65" s="13"/>
      <c r="F65" s="13"/>
      <c r="G65" s="14"/>
      <c r="H65" s="14"/>
    </row>
    <row r="66" spans="1:8" ht="15">
      <c r="A66" s="1" t="s">
        <v>38</v>
      </c>
      <c r="B66" s="7" t="s">
        <v>167</v>
      </c>
      <c r="C66" s="7"/>
      <c r="D66" s="7"/>
      <c r="E66" s="7"/>
      <c r="F66" s="7"/>
      <c r="G66" s="1"/>
      <c r="H66" s="1"/>
    </row>
    <row r="67" spans="1:8" ht="15">
      <c r="A67" s="1" t="s">
        <v>39</v>
      </c>
      <c r="B67" s="7" t="s">
        <v>168</v>
      </c>
      <c r="C67" s="7"/>
      <c r="D67" s="7"/>
      <c r="E67" s="7"/>
      <c r="F67" s="7"/>
      <c r="G67" s="1"/>
      <c r="H67" s="1"/>
    </row>
    <row r="68" spans="1:8" ht="15">
      <c r="A68" s="1" t="s">
        <v>430</v>
      </c>
      <c r="B68" s="110" t="s">
        <v>431</v>
      </c>
      <c r="C68" s="110"/>
      <c r="D68" s="110"/>
      <c r="E68" s="110"/>
      <c r="F68" s="110"/>
      <c r="G68" s="1"/>
      <c r="H68" s="1"/>
    </row>
    <row r="69" spans="1:8" s="12" customFormat="1" ht="15">
      <c r="A69" s="14" t="s">
        <v>40</v>
      </c>
      <c r="B69" s="13" t="s">
        <v>150</v>
      </c>
      <c r="C69" s="13"/>
      <c r="D69" s="13"/>
      <c r="E69" s="13"/>
      <c r="F69" s="13"/>
      <c r="G69" s="14"/>
      <c r="H69" s="14"/>
    </row>
    <row r="70" spans="1:8" ht="15">
      <c r="A70" s="1" t="s">
        <v>169</v>
      </c>
      <c r="B70" s="7" t="s">
        <v>122</v>
      </c>
      <c r="C70" s="7"/>
      <c r="D70" s="7"/>
      <c r="E70" s="7"/>
      <c r="F70" s="7"/>
      <c r="G70" s="1"/>
      <c r="H70" s="1"/>
    </row>
    <row r="71" spans="1:8" ht="15">
      <c r="A71" s="1"/>
      <c r="B71" s="7"/>
      <c r="C71" s="7"/>
      <c r="D71" s="7"/>
      <c r="E71" s="7"/>
      <c r="F71" s="7"/>
      <c r="G71" s="1"/>
      <c r="H71" s="1"/>
    </row>
    <row r="72" spans="1:8" s="12" customFormat="1" ht="15">
      <c r="A72" s="14" t="s">
        <v>170</v>
      </c>
      <c r="B72" s="13" t="s">
        <v>171</v>
      </c>
      <c r="C72" s="13"/>
      <c r="D72" s="13"/>
      <c r="E72" s="13"/>
      <c r="F72" s="13"/>
      <c r="G72" s="14"/>
      <c r="H72" s="14"/>
    </row>
    <row r="73" spans="1:8" s="12" customFormat="1" ht="15">
      <c r="A73" s="14" t="s">
        <v>172</v>
      </c>
      <c r="B73" s="13" t="s">
        <v>173</v>
      </c>
      <c r="C73" s="13"/>
      <c r="D73" s="13"/>
      <c r="E73" s="13"/>
      <c r="F73" s="13"/>
      <c r="G73" s="14"/>
      <c r="H73" s="14"/>
    </row>
    <row r="74" spans="1:8" s="12" customFormat="1" ht="15">
      <c r="A74" s="14" t="s">
        <v>174</v>
      </c>
      <c r="B74" s="13" t="s">
        <v>175</v>
      </c>
      <c r="C74" s="13"/>
      <c r="D74" s="13"/>
      <c r="E74" s="13"/>
      <c r="F74" s="13"/>
      <c r="G74" s="14"/>
      <c r="H74" s="14"/>
    </row>
    <row r="75" spans="1:8" s="12" customFormat="1" ht="15">
      <c r="A75" s="14" t="s">
        <v>176</v>
      </c>
      <c r="B75" s="13" t="s">
        <v>177</v>
      </c>
      <c r="C75" s="13"/>
      <c r="D75" s="13"/>
      <c r="E75" s="13"/>
      <c r="F75" s="13"/>
      <c r="G75" s="14"/>
      <c r="H75" s="14"/>
    </row>
    <row r="76" spans="1:8" s="12" customFormat="1" ht="15">
      <c r="A76" s="14" t="s">
        <v>178</v>
      </c>
      <c r="B76" s="13" t="s">
        <v>179</v>
      </c>
      <c r="C76" s="13"/>
      <c r="D76" s="13"/>
      <c r="E76" s="13"/>
      <c r="F76" s="13"/>
      <c r="G76" s="14"/>
      <c r="H76" s="14"/>
    </row>
    <row r="77" spans="1:8" s="12" customFormat="1" ht="15">
      <c r="A77" s="14" t="s">
        <v>180</v>
      </c>
      <c r="B77" s="13" t="s">
        <v>181</v>
      </c>
      <c r="C77" s="13"/>
      <c r="D77" s="13"/>
      <c r="E77" s="13"/>
      <c r="F77" s="13"/>
      <c r="G77" s="14"/>
      <c r="H77" s="14"/>
    </row>
    <row r="78" spans="1:8" s="12" customFormat="1" ht="15">
      <c r="A78" s="14" t="s">
        <v>182</v>
      </c>
      <c r="B78" s="13" t="s">
        <v>183</v>
      </c>
      <c r="C78" s="13"/>
      <c r="D78" s="13"/>
      <c r="E78" s="13"/>
      <c r="F78" s="13"/>
      <c r="G78" s="14"/>
      <c r="H78" s="14"/>
    </row>
    <row r="79" spans="1:8" s="12" customFormat="1" ht="15">
      <c r="A79" s="14" t="s">
        <v>184</v>
      </c>
      <c r="B79" s="13" t="s">
        <v>185</v>
      </c>
      <c r="C79" s="13"/>
      <c r="D79" s="13"/>
      <c r="E79" s="13"/>
      <c r="F79" s="13"/>
      <c r="G79" s="14"/>
      <c r="H79" s="14"/>
    </row>
    <row r="80" spans="1:8" s="12" customFormat="1" ht="15">
      <c r="A80" s="14" t="s">
        <v>186</v>
      </c>
      <c r="B80" s="13" t="s">
        <v>187</v>
      </c>
      <c r="C80" s="13"/>
      <c r="D80" s="13"/>
      <c r="E80" s="13"/>
      <c r="F80" s="13"/>
      <c r="G80" s="14"/>
      <c r="H80" s="14"/>
    </row>
    <row r="81" spans="1:9" s="12" customFormat="1" ht="15">
      <c r="A81" s="14" t="s">
        <v>41</v>
      </c>
      <c r="B81" s="13" t="s">
        <v>188</v>
      </c>
      <c r="C81" s="13"/>
      <c r="D81" s="13"/>
      <c r="E81" s="13"/>
      <c r="F81" s="13"/>
      <c r="G81" s="14"/>
      <c r="H81" s="14"/>
      <c r="I81" s="185" t="s">
        <v>395</v>
      </c>
    </row>
    <row r="82" spans="1:8" ht="15">
      <c r="A82" s="1"/>
      <c r="B82" s="7"/>
      <c r="C82" s="7"/>
      <c r="D82" s="7"/>
      <c r="E82" s="7"/>
      <c r="F82" s="7"/>
      <c r="G82" s="1"/>
      <c r="H82" s="1"/>
    </row>
    <row r="83" spans="1:15" ht="15">
      <c r="A83" s="1" t="s">
        <v>43</v>
      </c>
      <c r="B83" s="183" t="s">
        <v>189</v>
      </c>
      <c r="C83" s="183"/>
      <c r="D83" s="183"/>
      <c r="E83" s="183"/>
      <c r="F83" s="183"/>
      <c r="G83" s="1"/>
      <c r="H83" s="1"/>
      <c r="I83" s="13" t="s">
        <v>394</v>
      </c>
      <c r="J83" s="12"/>
      <c r="K83" s="12"/>
      <c r="L83" s="12"/>
      <c r="M83" s="12"/>
      <c r="N83" s="12"/>
      <c r="O83" s="12"/>
    </row>
    <row r="84" spans="1:8" ht="15">
      <c r="A84" s="1"/>
      <c r="B84" s="7"/>
      <c r="C84" s="7"/>
      <c r="D84" s="7"/>
      <c r="E84" s="7"/>
      <c r="F84" s="7"/>
      <c r="G84" s="1"/>
      <c r="H84" s="1"/>
    </row>
    <row r="85" spans="1:8" s="12" customFormat="1" ht="15">
      <c r="A85" s="14" t="s">
        <v>190</v>
      </c>
      <c r="B85" s="13" t="s">
        <v>191</v>
      </c>
      <c r="C85" s="13"/>
      <c r="D85" s="13"/>
      <c r="E85" s="13"/>
      <c r="F85" s="13"/>
      <c r="G85" s="14"/>
      <c r="H85" s="14"/>
    </row>
    <row r="86" spans="1:8" s="12" customFormat="1" ht="15">
      <c r="A86" s="14" t="s">
        <v>192</v>
      </c>
      <c r="B86" s="13" t="s">
        <v>193</v>
      </c>
      <c r="C86" s="13"/>
      <c r="D86" s="13"/>
      <c r="E86" s="13"/>
      <c r="F86" s="13"/>
      <c r="G86" s="14"/>
      <c r="H86" s="14"/>
    </row>
    <row r="87" spans="1:8" s="12" customFormat="1" ht="15">
      <c r="A87" s="14" t="s">
        <v>194</v>
      </c>
      <c r="B87" s="13" t="s">
        <v>195</v>
      </c>
      <c r="C87" s="13"/>
      <c r="D87" s="13"/>
      <c r="E87" s="13"/>
      <c r="F87" s="13"/>
      <c r="G87" s="14"/>
      <c r="H87" s="14"/>
    </row>
    <row r="88" spans="1:8" s="12" customFormat="1" ht="15">
      <c r="A88" s="14" t="s">
        <v>196</v>
      </c>
      <c r="B88" s="13" t="s">
        <v>197</v>
      </c>
      <c r="C88" s="13"/>
      <c r="D88" s="13"/>
      <c r="E88" s="13"/>
      <c r="F88" s="13"/>
      <c r="G88" s="14"/>
      <c r="H88" s="14"/>
    </row>
    <row r="89" spans="1:8" s="12" customFormat="1" ht="15">
      <c r="A89" s="14" t="s">
        <v>198</v>
      </c>
      <c r="B89" s="13" t="s">
        <v>199</v>
      </c>
      <c r="C89" s="13"/>
      <c r="D89" s="13"/>
      <c r="E89" s="13"/>
      <c r="F89" s="13"/>
      <c r="G89" s="14"/>
      <c r="H89" s="14"/>
    </row>
    <row r="90" spans="1:8" ht="15">
      <c r="A90" s="1" t="s">
        <v>200</v>
      </c>
      <c r="B90" s="7" t="s">
        <v>201</v>
      </c>
      <c r="C90" s="7"/>
      <c r="D90" s="7"/>
      <c r="E90" s="7"/>
      <c r="F90" s="7"/>
      <c r="G90" s="1"/>
      <c r="H90" s="1"/>
    </row>
    <row r="91" spans="1:8" s="12" customFormat="1" ht="15">
      <c r="A91" s="14" t="s">
        <v>202</v>
      </c>
      <c r="B91" s="13" t="s">
        <v>203</v>
      </c>
      <c r="C91" s="13"/>
      <c r="D91" s="13"/>
      <c r="E91" s="13"/>
      <c r="F91" s="13"/>
      <c r="G91" s="14"/>
      <c r="H91" s="14"/>
    </row>
    <row r="92" spans="1:8" s="12" customFormat="1" ht="15">
      <c r="A92" s="14" t="s">
        <v>204</v>
      </c>
      <c r="B92" s="13" t="s">
        <v>205</v>
      </c>
      <c r="C92" s="13"/>
      <c r="D92" s="13"/>
      <c r="E92" s="13"/>
      <c r="F92" s="13"/>
      <c r="G92" s="14"/>
      <c r="H92" s="14"/>
    </row>
    <row r="93" spans="1:8" ht="15">
      <c r="A93" s="1" t="s">
        <v>45</v>
      </c>
      <c r="B93" s="7" t="s">
        <v>206</v>
      </c>
      <c r="C93" s="7"/>
      <c r="D93" s="7"/>
      <c r="E93" s="7"/>
      <c r="F93" s="7"/>
      <c r="G93" s="1"/>
      <c r="H93" s="1"/>
    </row>
    <row r="94" spans="1:8" s="12" customFormat="1" ht="15">
      <c r="A94" s="14" t="s">
        <v>207</v>
      </c>
      <c r="B94" s="13" t="s">
        <v>208</v>
      </c>
      <c r="C94" s="13"/>
      <c r="D94" s="13"/>
      <c r="E94" s="13"/>
      <c r="F94" s="13"/>
      <c r="G94" s="14"/>
      <c r="H94" s="14"/>
    </row>
    <row r="95" spans="1:8" ht="15">
      <c r="A95" s="1"/>
      <c r="B95" s="7"/>
      <c r="C95" s="7"/>
      <c r="D95" s="7"/>
      <c r="E95" s="7"/>
      <c r="F95" s="7"/>
      <c r="G95" s="1"/>
      <c r="H95" s="1"/>
    </row>
    <row r="96" spans="1:8" ht="15">
      <c r="A96" s="1" t="s">
        <v>47</v>
      </c>
      <c r="B96" s="7" t="s">
        <v>209</v>
      </c>
      <c r="C96" s="7"/>
      <c r="D96" s="7"/>
      <c r="E96" s="7"/>
      <c r="F96" s="7"/>
      <c r="G96" s="1"/>
      <c r="H96" s="1"/>
    </row>
    <row r="97" spans="1:8" ht="15">
      <c r="A97" s="1" t="s">
        <v>48</v>
      </c>
      <c r="B97" s="7" t="s">
        <v>210</v>
      </c>
      <c r="C97" s="7"/>
      <c r="D97" s="7"/>
      <c r="E97" s="7"/>
      <c r="F97" s="7"/>
      <c r="G97" s="1"/>
      <c r="H97" s="1"/>
    </row>
    <row r="98" spans="1:8" ht="15">
      <c r="A98" s="1" t="s">
        <v>49</v>
      </c>
      <c r="B98" s="7" t="s">
        <v>211</v>
      </c>
      <c r="C98" s="7"/>
      <c r="D98" s="7"/>
      <c r="E98" s="7"/>
      <c r="F98" s="7"/>
      <c r="G98" s="1"/>
      <c r="H98" s="1"/>
    </row>
    <row r="99" spans="1:8" ht="15">
      <c r="A99" s="1" t="s">
        <v>50</v>
      </c>
      <c r="B99" s="7" t="s">
        <v>212</v>
      </c>
      <c r="C99" s="7"/>
      <c r="D99" s="7"/>
      <c r="E99" s="7"/>
      <c r="F99" s="7"/>
      <c r="G99" s="1"/>
      <c r="H99" s="1"/>
    </row>
    <row r="100" spans="1:8" ht="15">
      <c r="A100" s="1" t="s">
        <v>51</v>
      </c>
      <c r="B100" s="7" t="s">
        <v>213</v>
      </c>
      <c r="C100" s="7"/>
      <c r="D100" s="7"/>
      <c r="E100" s="7"/>
      <c r="F100" s="7"/>
      <c r="G100" s="1"/>
      <c r="H100" s="1"/>
    </row>
    <row r="101" spans="1:8" s="12" customFormat="1" ht="15">
      <c r="A101" s="14" t="s">
        <v>214</v>
      </c>
      <c r="B101" s="16" t="s">
        <v>215</v>
      </c>
      <c r="C101" s="16"/>
      <c r="D101" s="16"/>
      <c r="E101" s="16"/>
      <c r="F101" s="16"/>
      <c r="G101" s="14"/>
      <c r="H101" s="14"/>
    </row>
    <row r="102" spans="1:8" ht="15">
      <c r="A102" s="1" t="s">
        <v>52</v>
      </c>
      <c r="B102" s="10" t="s">
        <v>216</v>
      </c>
      <c r="C102" s="10"/>
      <c r="D102" s="10"/>
      <c r="E102" s="10"/>
      <c r="F102" s="10"/>
      <c r="G102" s="1"/>
      <c r="H102" s="1"/>
    </row>
    <row r="103" spans="1:8" ht="15">
      <c r="A103" s="1" t="s">
        <v>53</v>
      </c>
      <c r="B103" s="10" t="s">
        <v>217</v>
      </c>
      <c r="C103" s="10"/>
      <c r="D103" s="10"/>
      <c r="E103" s="10"/>
      <c r="F103" s="10"/>
      <c r="G103" s="1"/>
      <c r="H103" s="1"/>
    </row>
    <row r="104" spans="1:8" ht="15">
      <c r="A104" s="1" t="s">
        <v>468</v>
      </c>
      <c r="B104" s="10" t="s">
        <v>502</v>
      </c>
      <c r="C104" s="10"/>
      <c r="D104" s="10"/>
      <c r="E104" s="10"/>
      <c r="F104" s="10"/>
      <c r="G104" s="1"/>
      <c r="H104" s="1"/>
    </row>
    <row r="105" spans="1:8" ht="15">
      <c r="A105" s="1" t="s">
        <v>54</v>
      </c>
      <c r="B105" s="7" t="s">
        <v>122</v>
      </c>
      <c r="C105" s="7"/>
      <c r="D105" s="7"/>
      <c r="E105" s="7"/>
      <c r="F105" s="7"/>
      <c r="G105" s="6"/>
      <c r="H105" s="6"/>
    </row>
    <row r="106" spans="1:8" ht="15">
      <c r="A106" s="1"/>
      <c r="B106" s="7"/>
      <c r="C106" s="7"/>
      <c r="D106" s="7"/>
      <c r="E106" s="7"/>
      <c r="F106" s="7"/>
      <c r="G106" s="1"/>
      <c r="H106" s="1"/>
    </row>
    <row r="107" spans="1:8" s="12" customFormat="1" ht="15">
      <c r="A107" s="14" t="s">
        <v>218</v>
      </c>
      <c r="B107" s="13" t="s">
        <v>219</v>
      </c>
      <c r="C107" s="13"/>
      <c r="D107" s="13"/>
      <c r="E107" s="13"/>
      <c r="F107" s="13"/>
      <c r="G107" s="14"/>
      <c r="H107" s="14"/>
    </row>
    <row r="108" spans="1:8" s="12" customFormat="1" ht="15">
      <c r="A108" s="14" t="s">
        <v>56</v>
      </c>
      <c r="B108" s="13" t="s">
        <v>220</v>
      </c>
      <c r="C108" s="13"/>
      <c r="D108" s="13"/>
      <c r="E108" s="13"/>
      <c r="F108" s="13"/>
      <c r="G108" s="14"/>
      <c r="H108" s="14"/>
    </row>
    <row r="109" spans="1:8" s="18" customFormat="1" ht="15">
      <c r="A109" s="182" t="s">
        <v>57</v>
      </c>
      <c r="B109" s="183" t="s">
        <v>398</v>
      </c>
      <c r="C109" s="183"/>
      <c r="D109" s="183"/>
      <c r="E109" s="183"/>
      <c r="F109" s="184"/>
      <c r="G109" s="182"/>
      <c r="H109" s="182"/>
    </row>
    <row r="110" spans="1:8" ht="15">
      <c r="A110" s="1" t="s">
        <v>58</v>
      </c>
      <c r="B110" s="7" t="s">
        <v>221</v>
      </c>
      <c r="C110" s="7"/>
      <c r="D110" s="7"/>
      <c r="E110" s="7"/>
      <c r="F110" s="7"/>
      <c r="G110" s="1"/>
      <c r="H110" s="1"/>
    </row>
    <row r="111" spans="1:8" s="12" customFormat="1" ht="15">
      <c r="A111" s="14" t="s">
        <v>222</v>
      </c>
      <c r="B111" s="13" t="s">
        <v>223</v>
      </c>
      <c r="C111" s="13"/>
      <c r="D111" s="13"/>
      <c r="E111" s="13"/>
      <c r="F111" s="13"/>
      <c r="G111" s="14"/>
      <c r="H111" s="14"/>
    </row>
    <row r="112" spans="1:8" ht="15">
      <c r="A112" s="1" t="s">
        <v>59</v>
      </c>
      <c r="B112" s="7" t="s">
        <v>122</v>
      </c>
      <c r="C112" s="7"/>
      <c r="D112" s="7"/>
      <c r="E112" s="7"/>
      <c r="F112" s="7"/>
      <c r="G112" s="1"/>
      <c r="H112" s="1"/>
    </row>
    <row r="113" spans="1:9" ht="15">
      <c r="A113" s="1"/>
      <c r="B113" s="7"/>
      <c r="C113" s="7"/>
      <c r="D113" s="7"/>
      <c r="E113" s="7"/>
      <c r="F113" s="7"/>
      <c r="G113" s="1"/>
      <c r="H113" s="27" t="s">
        <v>400</v>
      </c>
      <c r="I113" s="28"/>
    </row>
    <row r="114" spans="1:8" ht="15">
      <c r="A114" s="1" t="s">
        <v>61</v>
      </c>
      <c r="B114" s="7" t="s">
        <v>224</v>
      </c>
      <c r="C114" s="7"/>
      <c r="D114" s="7"/>
      <c r="E114" s="7"/>
      <c r="F114" s="7"/>
      <c r="G114" s="1"/>
      <c r="H114" s="1"/>
    </row>
    <row r="115" spans="1:8" s="18" customFormat="1" ht="15">
      <c r="A115" s="182" t="s">
        <v>446</v>
      </c>
      <c r="B115" s="183" t="s">
        <v>447</v>
      </c>
      <c r="C115" s="183"/>
      <c r="D115" s="183"/>
      <c r="E115" s="186" t="s">
        <v>401</v>
      </c>
      <c r="F115" s="183"/>
      <c r="G115" s="182"/>
      <c r="H115" s="182"/>
    </row>
    <row r="116" spans="1:8" s="18" customFormat="1" ht="15">
      <c r="A116" s="182" t="s">
        <v>470</v>
      </c>
      <c r="B116" s="183" t="s">
        <v>475</v>
      </c>
      <c r="C116" s="183"/>
      <c r="D116" s="183"/>
      <c r="E116" s="186"/>
      <c r="F116" s="183"/>
      <c r="G116" s="182"/>
      <c r="H116" s="182"/>
    </row>
    <row r="117" spans="1:8" ht="15">
      <c r="A117" s="1" t="s">
        <v>417</v>
      </c>
      <c r="B117" s="86" t="s">
        <v>418</v>
      </c>
      <c r="C117" s="86"/>
      <c r="D117" s="86"/>
      <c r="E117" s="86"/>
      <c r="F117" s="86"/>
      <c r="G117" s="27" t="s">
        <v>401</v>
      </c>
      <c r="H117" s="1"/>
    </row>
    <row r="118" spans="1:8" ht="15">
      <c r="A118" s="1" t="s">
        <v>448</v>
      </c>
      <c r="B118" s="121" t="s">
        <v>449</v>
      </c>
      <c r="C118" s="121"/>
      <c r="D118" s="121"/>
      <c r="E118" s="121"/>
      <c r="F118" s="121"/>
      <c r="G118" s="27" t="s">
        <v>401</v>
      </c>
      <c r="H118" s="1"/>
    </row>
    <row r="119" spans="1:8" ht="15">
      <c r="A119" s="1" t="s">
        <v>492</v>
      </c>
      <c r="B119" s="176" t="s">
        <v>503</v>
      </c>
      <c r="C119" s="176"/>
      <c r="D119" s="176"/>
      <c r="E119" s="176"/>
      <c r="F119" s="176"/>
      <c r="G119" s="27"/>
      <c r="H119" s="1"/>
    </row>
    <row r="120" spans="1:15" ht="15">
      <c r="A120" s="1" t="s">
        <v>62</v>
      </c>
      <c r="B120" s="183" t="s">
        <v>225</v>
      </c>
      <c r="C120" s="13"/>
      <c r="D120" s="13"/>
      <c r="E120" s="13"/>
      <c r="F120" s="13"/>
      <c r="G120" s="1"/>
      <c r="H120" s="13" t="s">
        <v>399</v>
      </c>
      <c r="I120" s="12"/>
      <c r="J120" s="12"/>
      <c r="K120" s="12"/>
      <c r="L120" s="12"/>
      <c r="M120" s="12"/>
      <c r="N120" s="12"/>
      <c r="O120" s="12"/>
    </row>
    <row r="121" spans="1:8" ht="15">
      <c r="A121" s="1" t="s">
        <v>63</v>
      </c>
      <c r="B121" s="86" t="s">
        <v>226</v>
      </c>
      <c r="C121" s="86"/>
      <c r="D121" s="86"/>
      <c r="E121" s="86"/>
      <c r="F121" s="86"/>
      <c r="G121" s="1"/>
      <c r="H121" s="1"/>
    </row>
    <row r="122" spans="1:8" ht="15">
      <c r="A122" s="1" t="s">
        <v>64</v>
      </c>
      <c r="B122" s="86" t="s">
        <v>227</v>
      </c>
      <c r="C122" s="86"/>
      <c r="D122" s="86"/>
      <c r="E122" s="86"/>
      <c r="F122" s="86"/>
      <c r="G122" s="1"/>
      <c r="H122" s="1"/>
    </row>
    <row r="123" spans="1:8" ht="15">
      <c r="A123" s="1" t="s">
        <v>65</v>
      </c>
      <c r="B123" s="86" t="s">
        <v>228</v>
      </c>
      <c r="C123" s="86"/>
      <c r="D123" s="86"/>
      <c r="E123" s="86"/>
      <c r="F123" s="86"/>
      <c r="G123" s="1"/>
      <c r="H123" s="1"/>
    </row>
    <row r="124" spans="1:8" ht="15">
      <c r="A124" s="1" t="s">
        <v>66</v>
      </c>
      <c r="B124" s="86" t="s">
        <v>229</v>
      </c>
      <c r="C124" s="86"/>
      <c r="D124" s="86"/>
      <c r="E124" s="86"/>
      <c r="F124" s="86"/>
      <c r="G124" s="1"/>
      <c r="H124" s="1"/>
    </row>
    <row r="125" spans="1:8" ht="15">
      <c r="A125" s="1" t="s">
        <v>67</v>
      </c>
      <c r="B125" s="86" t="s">
        <v>230</v>
      </c>
      <c r="C125" s="86"/>
      <c r="D125" s="86"/>
      <c r="E125" s="86"/>
      <c r="F125" s="86"/>
      <c r="G125" s="1"/>
      <c r="H125" s="1"/>
    </row>
    <row r="126" spans="1:8" s="12" customFormat="1" ht="15">
      <c r="A126" s="14" t="s">
        <v>231</v>
      </c>
      <c r="B126" s="13" t="s">
        <v>232</v>
      </c>
      <c r="C126" s="13"/>
      <c r="D126" s="13"/>
      <c r="E126" s="13"/>
      <c r="F126" s="13"/>
      <c r="G126" s="14"/>
      <c r="H126" s="14"/>
    </row>
    <row r="127" spans="1:8" s="12" customFormat="1" ht="15">
      <c r="A127" s="14" t="s">
        <v>68</v>
      </c>
      <c r="B127" s="16" t="s">
        <v>150</v>
      </c>
      <c r="C127" s="16"/>
      <c r="D127" s="16"/>
      <c r="E127" s="16"/>
      <c r="F127" s="16"/>
      <c r="G127" s="14"/>
      <c r="H127" s="14"/>
    </row>
    <row r="128" spans="1:8" ht="15">
      <c r="A128" s="1" t="s">
        <v>69</v>
      </c>
      <c r="B128" s="86" t="s">
        <v>122</v>
      </c>
      <c r="C128" s="86"/>
      <c r="D128" s="86"/>
      <c r="E128" s="86"/>
      <c r="F128" s="86"/>
      <c r="G128" s="1"/>
      <c r="H128" s="1"/>
    </row>
    <row r="129" spans="1:8" ht="15">
      <c r="A129" s="1"/>
      <c r="B129" s="86"/>
      <c r="C129" s="86"/>
      <c r="D129" s="86"/>
      <c r="E129" s="86"/>
      <c r="F129" s="86"/>
      <c r="G129" s="1"/>
      <c r="H129" s="1"/>
    </row>
    <row r="130" spans="1:8" s="12" customFormat="1" ht="15">
      <c r="A130" s="14" t="s">
        <v>233</v>
      </c>
      <c r="B130" s="13" t="s">
        <v>234</v>
      </c>
      <c r="C130" s="13"/>
      <c r="D130" s="13"/>
      <c r="E130" s="13"/>
      <c r="F130" s="13"/>
      <c r="G130" s="14"/>
      <c r="H130" s="14"/>
    </row>
    <row r="131" spans="1:8" s="12" customFormat="1" ht="15">
      <c r="A131" s="14" t="s">
        <v>70</v>
      </c>
      <c r="B131" s="13" t="s">
        <v>402</v>
      </c>
      <c r="C131" s="13"/>
      <c r="D131" s="13"/>
      <c r="E131" s="13"/>
      <c r="F131" s="13"/>
      <c r="G131" s="14"/>
      <c r="H131" s="14"/>
    </row>
    <row r="132" spans="1:8" ht="15">
      <c r="A132" s="1"/>
      <c r="B132" s="86"/>
      <c r="C132" s="86"/>
      <c r="D132" s="86"/>
      <c r="E132" s="86"/>
      <c r="F132" s="86"/>
      <c r="G132" s="1"/>
      <c r="H132" s="1"/>
    </row>
    <row r="133" spans="1:8" ht="15">
      <c r="A133" s="1" t="s">
        <v>72</v>
      </c>
      <c r="B133" s="86" t="s">
        <v>235</v>
      </c>
      <c r="C133" s="86"/>
      <c r="D133" s="86"/>
      <c r="E133" s="86"/>
      <c r="F133" s="86"/>
      <c r="G133" s="1"/>
      <c r="H133" s="1"/>
    </row>
    <row r="134" spans="1:8" ht="15">
      <c r="A134" s="1" t="s">
        <v>73</v>
      </c>
      <c r="B134" s="86" t="s">
        <v>236</v>
      </c>
      <c r="C134" s="86"/>
      <c r="D134" s="86"/>
      <c r="E134" s="86"/>
      <c r="F134" s="86"/>
      <c r="G134" s="1"/>
      <c r="H134" s="1"/>
    </row>
    <row r="135" spans="1:8" s="12" customFormat="1" ht="15">
      <c r="A135" s="14" t="s">
        <v>237</v>
      </c>
      <c r="B135" s="13" t="s">
        <v>122</v>
      </c>
      <c r="C135" s="13"/>
      <c r="D135" s="13"/>
      <c r="E135" s="13"/>
      <c r="F135" s="13"/>
      <c r="G135" s="14"/>
      <c r="H135" s="14"/>
    </row>
    <row r="136" spans="1:8" ht="15">
      <c r="A136" s="1"/>
      <c r="B136" s="86"/>
      <c r="C136" s="86"/>
      <c r="D136" s="86"/>
      <c r="E136" s="86"/>
      <c r="F136" s="86"/>
      <c r="G136" s="1"/>
      <c r="H136" s="1"/>
    </row>
    <row r="137" spans="1:8" s="12" customFormat="1" ht="15">
      <c r="A137" s="14" t="s">
        <v>75</v>
      </c>
      <c r="B137" s="13" t="s">
        <v>238</v>
      </c>
      <c r="C137" s="13"/>
      <c r="D137" s="13"/>
      <c r="E137" s="13"/>
      <c r="F137" s="13"/>
      <c r="G137" s="14"/>
      <c r="H137" s="14"/>
    </row>
    <row r="138" spans="1:8" ht="15">
      <c r="A138" s="1" t="s">
        <v>76</v>
      </c>
      <c r="B138" s="86" t="s">
        <v>239</v>
      </c>
      <c r="C138" s="86"/>
      <c r="D138" s="86"/>
      <c r="E138" s="86"/>
      <c r="F138" s="86"/>
      <c r="G138" s="1"/>
      <c r="H138" s="1"/>
    </row>
    <row r="139" spans="1:8" ht="15">
      <c r="A139" s="1" t="s">
        <v>77</v>
      </c>
      <c r="B139" s="86" t="s">
        <v>240</v>
      </c>
      <c r="C139" s="86"/>
      <c r="D139" s="86"/>
      <c r="E139" s="86"/>
      <c r="F139" s="86"/>
      <c r="G139" s="1"/>
      <c r="H139" s="1"/>
    </row>
    <row r="140" spans="1:8" ht="15">
      <c r="A140" s="1" t="s">
        <v>78</v>
      </c>
      <c r="B140" s="86" t="s">
        <v>241</v>
      </c>
      <c r="C140" s="86"/>
      <c r="D140" s="86"/>
      <c r="E140" s="86"/>
      <c r="F140" s="86"/>
      <c r="G140" s="1"/>
      <c r="H140" s="1"/>
    </row>
    <row r="141" spans="1:8" ht="15">
      <c r="A141" s="1" t="s">
        <v>436</v>
      </c>
      <c r="B141" s="110" t="s">
        <v>437</v>
      </c>
      <c r="C141" s="110"/>
      <c r="D141" s="110"/>
      <c r="E141" s="110"/>
      <c r="F141" s="110"/>
      <c r="G141" s="1"/>
      <c r="H141" s="1"/>
    </row>
    <row r="142" spans="1:8" s="12" customFormat="1" ht="15">
      <c r="A142" s="14" t="s">
        <v>242</v>
      </c>
      <c r="B142" s="13" t="s">
        <v>243</v>
      </c>
      <c r="C142" s="13"/>
      <c r="D142" s="13"/>
      <c r="E142" s="13"/>
      <c r="F142" s="13"/>
      <c r="G142" s="14"/>
      <c r="H142" s="14"/>
    </row>
    <row r="143" spans="1:8" s="12" customFormat="1" ht="15">
      <c r="A143" s="14" t="s">
        <v>244</v>
      </c>
      <c r="B143" s="13" t="s">
        <v>245</v>
      </c>
      <c r="C143" s="13"/>
      <c r="D143" s="13"/>
      <c r="E143" s="13"/>
      <c r="F143" s="13"/>
      <c r="G143" s="14"/>
      <c r="H143" s="14"/>
    </row>
    <row r="144" spans="1:8" ht="15">
      <c r="A144" s="1" t="s">
        <v>79</v>
      </c>
      <c r="B144" s="86" t="s">
        <v>246</v>
      </c>
      <c r="C144" s="86"/>
      <c r="D144" s="86"/>
      <c r="E144" s="86"/>
      <c r="F144" s="86"/>
      <c r="G144" s="1"/>
      <c r="H144" s="1"/>
    </row>
    <row r="145" spans="1:8" ht="15">
      <c r="A145" s="1" t="s">
        <v>80</v>
      </c>
      <c r="B145" s="86" t="s">
        <v>247</v>
      </c>
      <c r="C145" s="86"/>
      <c r="D145" s="86"/>
      <c r="E145" s="86"/>
      <c r="F145" s="86"/>
      <c r="G145" s="1"/>
      <c r="H145" s="1"/>
    </row>
    <row r="146" spans="1:8" ht="15">
      <c r="A146" s="1" t="s">
        <v>81</v>
      </c>
      <c r="B146" s="9" t="s">
        <v>248</v>
      </c>
      <c r="C146" s="9"/>
      <c r="D146" s="9"/>
      <c r="E146" s="9"/>
      <c r="F146" s="9"/>
      <c r="G146" s="1"/>
      <c r="H146" s="1"/>
    </row>
    <row r="147" spans="1:8" s="12" customFormat="1" ht="15">
      <c r="A147" s="14" t="s">
        <v>249</v>
      </c>
      <c r="B147" s="13" t="s">
        <v>250</v>
      </c>
      <c r="C147" s="13"/>
      <c r="D147" s="13"/>
      <c r="E147" s="13"/>
      <c r="F147" s="13"/>
      <c r="G147" s="14"/>
      <c r="H147" s="14"/>
    </row>
    <row r="148" spans="1:8" ht="15">
      <c r="A148" s="1" t="s">
        <v>438</v>
      </c>
      <c r="B148" s="110" t="s">
        <v>122</v>
      </c>
      <c r="C148" s="110"/>
      <c r="D148" s="110"/>
      <c r="E148" s="110"/>
      <c r="F148" s="110"/>
      <c r="G148" s="1"/>
      <c r="H148" s="1"/>
    </row>
    <row r="149" spans="1:8" ht="15">
      <c r="A149" s="1"/>
      <c r="B149" s="86"/>
      <c r="C149" s="86"/>
      <c r="D149" s="86"/>
      <c r="E149" s="86"/>
      <c r="F149" s="86"/>
      <c r="G149" s="1"/>
      <c r="H149" s="1"/>
    </row>
    <row r="150" spans="1:8" ht="15">
      <c r="A150" s="1" t="s">
        <v>459</v>
      </c>
      <c r="B150" s="131" t="s">
        <v>460</v>
      </c>
      <c r="C150" s="131"/>
      <c r="D150" s="131"/>
      <c r="E150" s="131"/>
      <c r="F150" s="131"/>
      <c r="G150" s="1"/>
      <c r="H150" s="1"/>
    </row>
    <row r="151" spans="1:8" s="12" customFormat="1" ht="15">
      <c r="A151" s="14" t="s">
        <v>251</v>
      </c>
      <c r="B151" s="13" t="s">
        <v>252</v>
      </c>
      <c r="C151" s="13"/>
      <c r="D151" s="13"/>
      <c r="E151" s="13"/>
      <c r="F151" s="13"/>
      <c r="G151" s="14"/>
      <c r="H151" s="14"/>
    </row>
    <row r="152" spans="1:8" ht="15">
      <c r="A152" s="1" t="s">
        <v>83</v>
      </c>
      <c r="B152" s="86" t="s">
        <v>253</v>
      </c>
      <c r="C152" s="86"/>
      <c r="D152" s="86"/>
      <c r="E152" s="86"/>
      <c r="F152" s="86"/>
      <c r="G152" s="1"/>
      <c r="H152" s="1"/>
    </row>
    <row r="153" spans="1:8" ht="15">
      <c r="A153" s="1" t="s">
        <v>84</v>
      </c>
      <c r="B153" s="86" t="s">
        <v>254</v>
      </c>
      <c r="C153" s="86"/>
      <c r="D153" s="86"/>
      <c r="E153" s="86"/>
      <c r="F153" s="86"/>
      <c r="G153" s="1"/>
      <c r="H153" s="1"/>
    </row>
    <row r="154" spans="1:8" ht="15">
      <c r="A154" s="1" t="s">
        <v>85</v>
      </c>
      <c r="B154" s="86" t="s">
        <v>122</v>
      </c>
      <c r="C154" s="86"/>
      <c r="D154" s="86"/>
      <c r="E154" s="86"/>
      <c r="F154" s="86"/>
      <c r="G154" s="1"/>
      <c r="H154" s="1"/>
    </row>
    <row r="155" spans="1:8" ht="15">
      <c r="A155" s="1"/>
      <c r="B155" s="86"/>
      <c r="C155" s="86"/>
      <c r="D155" s="86"/>
      <c r="E155" s="86"/>
      <c r="F155" s="86"/>
      <c r="G155" s="1"/>
      <c r="H155" s="1"/>
    </row>
    <row r="156" spans="1:8" ht="15">
      <c r="A156" s="1" t="s">
        <v>87</v>
      </c>
      <c r="B156" s="86" t="s">
        <v>255</v>
      </c>
      <c r="C156" s="86"/>
      <c r="D156" s="86"/>
      <c r="E156" s="86"/>
      <c r="F156" s="86"/>
      <c r="G156" s="1"/>
      <c r="H156" s="1"/>
    </row>
    <row r="157" spans="1:8" ht="15">
      <c r="A157" s="1" t="s">
        <v>88</v>
      </c>
      <c r="B157" s="86" t="s">
        <v>256</v>
      </c>
      <c r="C157" s="86"/>
      <c r="D157" s="86"/>
      <c r="E157" s="86"/>
      <c r="F157" s="86"/>
      <c r="G157" s="1"/>
      <c r="H157" s="1"/>
    </row>
    <row r="158" spans="1:8" ht="15">
      <c r="A158" s="1" t="s">
        <v>89</v>
      </c>
      <c r="B158" s="86" t="s">
        <v>122</v>
      </c>
      <c r="C158" s="86"/>
      <c r="D158" s="86"/>
      <c r="E158" s="86"/>
      <c r="F158" s="86"/>
      <c r="G158" s="1"/>
      <c r="H158" s="1"/>
    </row>
    <row r="159" spans="1:6" ht="15">
      <c r="A159" s="1"/>
      <c r="B159" s="86"/>
      <c r="C159" s="86"/>
      <c r="D159" s="86"/>
      <c r="E159" s="86"/>
      <c r="F159" s="86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7109375" style="0" customWidth="1"/>
    <col min="6" max="6" width="18.421875" style="0" customWidth="1"/>
  </cols>
  <sheetData>
    <row r="1" spans="1:7" ht="15">
      <c r="A1" s="3" t="s">
        <v>2</v>
      </c>
      <c r="B1" s="198" t="s">
        <v>3</v>
      </c>
      <c r="C1" s="198"/>
      <c r="D1" s="198"/>
      <c r="E1" s="198"/>
      <c r="F1" s="198"/>
      <c r="G1" s="3"/>
    </row>
    <row r="2" ht="15">
      <c r="A2" s="1"/>
    </row>
    <row r="3" spans="1:8" ht="15">
      <c r="A3" s="1" t="s">
        <v>257</v>
      </c>
      <c r="B3" s="7" t="s">
        <v>258</v>
      </c>
      <c r="C3" s="7"/>
      <c r="D3" s="7"/>
      <c r="E3" s="7"/>
      <c r="F3" s="7"/>
      <c r="G3" s="6"/>
      <c r="H3" s="1"/>
    </row>
    <row r="4" spans="1:8" ht="15">
      <c r="A4" s="1" t="s">
        <v>259</v>
      </c>
      <c r="B4" s="7" t="s">
        <v>260</v>
      </c>
      <c r="C4" s="7"/>
      <c r="D4" s="7"/>
      <c r="E4" s="7"/>
      <c r="F4" s="7"/>
      <c r="G4" s="6"/>
      <c r="H4" s="1"/>
    </row>
    <row r="5" spans="1:8" ht="15">
      <c r="A5" s="1" t="s">
        <v>261</v>
      </c>
      <c r="B5" s="7" t="s">
        <v>262</v>
      </c>
      <c r="C5" s="7"/>
      <c r="D5" s="7"/>
      <c r="E5" s="7"/>
      <c r="F5" s="7"/>
      <c r="G5" s="6"/>
      <c r="H5" s="1"/>
    </row>
    <row r="6" spans="1:8" ht="15">
      <c r="A6" s="1" t="s">
        <v>263</v>
      </c>
      <c r="B6" s="10" t="s">
        <v>264</v>
      </c>
      <c r="C6" s="10"/>
      <c r="D6" s="10"/>
      <c r="E6" s="10"/>
      <c r="F6" s="10"/>
      <c r="G6" s="6"/>
      <c r="H6" s="1"/>
    </row>
    <row r="7" spans="1:8" ht="15">
      <c r="A7" s="1" t="s">
        <v>265</v>
      </c>
      <c r="B7" s="10" t="s">
        <v>266</v>
      </c>
      <c r="C7" s="10"/>
      <c r="D7" s="10"/>
      <c r="E7" s="10"/>
      <c r="F7" s="10"/>
      <c r="G7" s="6"/>
      <c r="H7" s="1"/>
    </row>
    <row r="8" spans="1:8" ht="15">
      <c r="A8" s="1" t="s">
        <v>267</v>
      </c>
      <c r="B8" s="7" t="s">
        <v>268</v>
      </c>
      <c r="C8" s="7"/>
      <c r="D8" s="7"/>
      <c r="E8" s="7"/>
      <c r="F8" s="7"/>
      <c r="G8" s="6"/>
      <c r="H8" s="1"/>
    </row>
    <row r="9" spans="1:8" ht="15">
      <c r="A9" s="1" t="s">
        <v>269</v>
      </c>
      <c r="B9" s="7" t="s">
        <v>270</v>
      </c>
      <c r="C9" s="7"/>
      <c r="D9" s="7"/>
      <c r="E9" s="7"/>
      <c r="F9" s="7"/>
      <c r="G9" s="6"/>
      <c r="H9" s="1"/>
    </row>
    <row r="10" spans="1:8" ht="15">
      <c r="A10" s="1" t="s">
        <v>271</v>
      </c>
      <c r="B10" s="9" t="s">
        <v>272</v>
      </c>
      <c r="C10" s="9"/>
      <c r="D10" s="9"/>
      <c r="E10" s="9"/>
      <c r="F10" s="9"/>
      <c r="G10" s="6"/>
      <c r="H10" s="1"/>
    </row>
    <row r="11" spans="1:9" ht="15">
      <c r="A11" s="1" t="s">
        <v>273</v>
      </c>
      <c r="B11" s="7" t="s">
        <v>274</v>
      </c>
      <c r="C11" s="7"/>
      <c r="D11" s="7"/>
      <c r="E11" s="7"/>
      <c r="F11" s="7"/>
      <c r="G11" s="6"/>
      <c r="H11" s="27" t="s">
        <v>388</v>
      </c>
      <c r="I11" s="28"/>
    </row>
    <row r="12" spans="1:17" ht="15">
      <c r="A12" s="1" t="s">
        <v>275</v>
      </c>
      <c r="B12" s="16" t="s">
        <v>276</v>
      </c>
      <c r="C12" s="16"/>
      <c r="D12" s="16"/>
      <c r="E12" s="16"/>
      <c r="F12" s="16"/>
      <c r="G12" s="6"/>
      <c r="H12" s="16" t="s">
        <v>393</v>
      </c>
      <c r="I12" s="12"/>
      <c r="J12" s="12"/>
      <c r="K12" s="12"/>
      <c r="L12" s="12"/>
      <c r="M12" s="12"/>
      <c r="N12" s="12"/>
      <c r="O12" s="12"/>
      <c r="P12" s="12"/>
      <c r="Q12" s="12"/>
    </row>
    <row r="13" spans="1:8" ht="15">
      <c r="A13" s="1" t="s">
        <v>277</v>
      </c>
      <c r="B13" s="9" t="s">
        <v>278</v>
      </c>
      <c r="C13" s="9"/>
      <c r="D13" s="9"/>
      <c r="E13" s="9"/>
      <c r="F13" s="9"/>
      <c r="G13" s="6"/>
      <c r="H13" s="1"/>
    </row>
    <row r="14" spans="1:8" ht="15">
      <c r="A14" s="1" t="s">
        <v>279</v>
      </c>
      <c r="B14" s="9" t="s">
        <v>280</v>
      </c>
      <c r="C14" s="9"/>
      <c r="D14" s="9"/>
      <c r="E14" s="9"/>
      <c r="F14" s="9"/>
      <c r="G14" s="6"/>
      <c r="H14" s="1"/>
    </row>
    <row r="15" spans="1:8" ht="15">
      <c r="A15" s="1" t="s">
        <v>281</v>
      </c>
      <c r="B15" s="11" t="s">
        <v>282</v>
      </c>
      <c r="C15" s="11"/>
      <c r="D15" s="11"/>
      <c r="E15" s="11"/>
      <c r="F15" s="11"/>
      <c r="G15" s="6"/>
      <c r="H15" s="1"/>
    </row>
    <row r="16" spans="1:8" ht="15">
      <c r="A16" s="1" t="s">
        <v>283</v>
      </c>
      <c r="B16" s="11" t="s">
        <v>284</v>
      </c>
      <c r="C16" s="11"/>
      <c r="D16" s="11"/>
      <c r="E16" s="11"/>
      <c r="F16" s="11"/>
      <c r="G16" s="6"/>
      <c r="H16" s="1"/>
    </row>
    <row r="17" spans="1:9" ht="15">
      <c r="A17" s="1" t="s">
        <v>285</v>
      </c>
      <c r="B17" s="11" t="s">
        <v>286</v>
      </c>
      <c r="C17" s="11"/>
      <c r="D17" s="11"/>
      <c r="E17" s="11"/>
      <c r="F17" s="11"/>
      <c r="G17" s="6"/>
      <c r="H17" s="27" t="s">
        <v>388</v>
      </c>
      <c r="I17" s="28"/>
    </row>
    <row r="18" spans="1:12" ht="15">
      <c r="A18" s="1" t="s">
        <v>287</v>
      </c>
      <c r="B18" s="22" t="s">
        <v>288</v>
      </c>
      <c r="C18" s="22"/>
      <c r="D18" s="22"/>
      <c r="E18" s="22"/>
      <c r="F18" s="11"/>
      <c r="G18" s="6"/>
      <c r="H18" s="22" t="s">
        <v>392</v>
      </c>
      <c r="I18" s="12"/>
      <c r="J18" s="12"/>
      <c r="K18" s="12"/>
      <c r="L18" s="12"/>
    </row>
    <row r="19" spans="1:12" ht="15">
      <c r="A19" s="1" t="s">
        <v>289</v>
      </c>
      <c r="B19" s="13" t="s">
        <v>290</v>
      </c>
      <c r="C19" s="13"/>
      <c r="D19" s="13"/>
      <c r="E19" s="13"/>
      <c r="F19" s="13"/>
      <c r="G19" s="19"/>
      <c r="H19" s="13" t="s">
        <v>387</v>
      </c>
      <c r="I19" s="12"/>
      <c r="J19" s="12"/>
      <c r="K19" s="12"/>
      <c r="L19" s="12"/>
    </row>
    <row r="20" spans="1:8" ht="15">
      <c r="A20" s="1" t="s">
        <v>291</v>
      </c>
      <c r="B20" s="7" t="s">
        <v>292</v>
      </c>
      <c r="C20" s="7"/>
      <c r="D20" s="7"/>
      <c r="E20" s="7"/>
      <c r="F20" s="7"/>
      <c r="G20" s="6"/>
      <c r="H20" s="1"/>
    </row>
    <row r="21" spans="1:8" ht="15">
      <c r="A21" s="1" t="s">
        <v>293</v>
      </c>
      <c r="B21" s="7" t="s">
        <v>294</v>
      </c>
      <c r="C21" s="7"/>
      <c r="D21" s="7"/>
      <c r="E21" s="7"/>
      <c r="F21" s="7"/>
      <c r="G21" s="6"/>
      <c r="H21" s="1"/>
    </row>
    <row r="22" spans="1:8" ht="15">
      <c r="A22" s="1" t="s">
        <v>295</v>
      </c>
      <c r="B22" s="7" t="s">
        <v>296</v>
      </c>
      <c r="C22" s="7"/>
      <c r="D22" s="7"/>
      <c r="E22" s="7"/>
      <c r="F22" s="7"/>
      <c r="G22" s="6"/>
      <c r="H22" s="1"/>
    </row>
    <row r="23" spans="1:8" ht="15">
      <c r="A23" s="1" t="s">
        <v>297</v>
      </c>
      <c r="B23" s="7" t="s">
        <v>298</v>
      </c>
      <c r="C23" s="7"/>
      <c r="D23" s="7"/>
      <c r="E23" s="7"/>
      <c r="F23" s="7"/>
      <c r="G23" s="6"/>
      <c r="H23" s="1"/>
    </row>
    <row r="24" spans="1:8" ht="15">
      <c r="A24" s="24" t="s">
        <v>396</v>
      </c>
      <c r="B24" s="25" t="s">
        <v>397</v>
      </c>
      <c r="C24" s="25"/>
      <c r="D24" s="25"/>
      <c r="E24" s="25"/>
      <c r="F24" s="29" t="s">
        <v>401</v>
      </c>
      <c r="G24" s="6"/>
      <c r="H24" s="1"/>
    </row>
    <row r="25" spans="1:8" ht="15">
      <c r="A25" s="1" t="s">
        <v>299</v>
      </c>
      <c r="B25" s="7" t="s">
        <v>300</v>
      </c>
      <c r="C25" s="7"/>
      <c r="D25" s="7"/>
      <c r="E25" s="7"/>
      <c r="F25" s="7"/>
      <c r="G25" s="6"/>
      <c r="H25" s="1"/>
    </row>
    <row r="26" spans="1:8" ht="15">
      <c r="A26" s="1" t="s">
        <v>301</v>
      </c>
      <c r="B26" s="7" t="s">
        <v>302</v>
      </c>
      <c r="C26" s="7"/>
      <c r="D26" s="7"/>
      <c r="E26" s="7"/>
      <c r="F26" s="7"/>
      <c r="G26" s="6"/>
      <c r="H26" s="1"/>
    </row>
    <row r="27" spans="1:8" ht="15">
      <c r="A27" s="1" t="s">
        <v>303</v>
      </c>
      <c r="B27" s="7" t="s">
        <v>304</v>
      </c>
      <c r="C27" s="7"/>
      <c r="D27" s="7"/>
      <c r="E27" s="7"/>
      <c r="F27" s="7"/>
      <c r="G27" s="6"/>
      <c r="H27" s="1"/>
    </row>
    <row r="28" spans="1:8" ht="15">
      <c r="A28" s="1" t="s">
        <v>305</v>
      </c>
      <c r="B28" s="7" t="s">
        <v>306</v>
      </c>
      <c r="C28" s="7"/>
      <c r="D28" s="7"/>
      <c r="E28" s="7"/>
      <c r="F28" s="7"/>
      <c r="G28" s="6"/>
      <c r="H28" s="1"/>
    </row>
    <row r="29" spans="1:8" ht="15">
      <c r="A29" s="1" t="s">
        <v>307</v>
      </c>
      <c r="B29" s="7" t="s">
        <v>308</v>
      </c>
      <c r="C29" s="7"/>
      <c r="D29" s="7"/>
      <c r="E29" s="7"/>
      <c r="F29" s="7"/>
      <c r="G29" s="6"/>
      <c r="H29" s="1"/>
    </row>
    <row r="30" spans="1:8" ht="15">
      <c r="A30" s="1" t="s">
        <v>309</v>
      </c>
      <c r="B30" s="7" t="s">
        <v>310</v>
      </c>
      <c r="C30" s="7"/>
      <c r="D30" s="7"/>
      <c r="E30" s="7"/>
      <c r="F30" s="7"/>
      <c r="G30" s="6"/>
      <c r="H30" s="1"/>
    </row>
    <row r="31" spans="1:8" ht="15">
      <c r="A31" s="1" t="s">
        <v>311</v>
      </c>
      <c r="B31" s="10" t="s">
        <v>312</v>
      </c>
      <c r="C31" s="10"/>
      <c r="D31" s="10"/>
      <c r="E31" s="10"/>
      <c r="F31" s="10"/>
      <c r="G31" s="6"/>
      <c r="H31" s="1"/>
    </row>
    <row r="32" spans="1:8" ht="15">
      <c r="A32" s="1" t="s">
        <v>313</v>
      </c>
      <c r="B32" s="7" t="s">
        <v>314</v>
      </c>
      <c r="C32" s="7"/>
      <c r="D32" s="7"/>
      <c r="E32" s="7"/>
      <c r="F32" s="7"/>
      <c r="G32" s="6"/>
      <c r="H32" s="1"/>
    </row>
    <row r="33" spans="1:8" ht="15">
      <c r="A33" s="1" t="s">
        <v>315</v>
      </c>
      <c r="B33" s="7" t="s">
        <v>316</v>
      </c>
      <c r="C33" s="7"/>
      <c r="D33" s="7"/>
      <c r="E33" s="7"/>
      <c r="F33" s="7"/>
      <c r="G33" s="6"/>
      <c r="H33" s="1"/>
    </row>
    <row r="34" spans="1:8" ht="15">
      <c r="A34" s="1" t="s">
        <v>317</v>
      </c>
      <c r="B34" s="7" t="s">
        <v>318</v>
      </c>
      <c r="C34" s="7"/>
      <c r="D34" s="7"/>
      <c r="E34" s="7"/>
      <c r="F34" s="7"/>
      <c r="G34" s="6"/>
      <c r="H34" s="1"/>
    </row>
    <row r="35" spans="1:8" ht="15">
      <c r="A35" s="1" t="s">
        <v>319</v>
      </c>
      <c r="B35" s="7" t="s">
        <v>320</v>
      </c>
      <c r="C35" s="7"/>
      <c r="D35" s="7"/>
      <c r="E35" s="7"/>
      <c r="F35" s="7"/>
      <c r="G35" s="6"/>
      <c r="H35" s="1"/>
    </row>
    <row r="36" spans="1:8" ht="15">
      <c r="A36" s="1" t="s">
        <v>321</v>
      </c>
      <c r="B36" s="7" t="s">
        <v>322</v>
      </c>
      <c r="C36" s="7"/>
      <c r="D36" s="7"/>
      <c r="E36" s="7"/>
      <c r="F36" s="7"/>
      <c r="G36" s="6"/>
      <c r="H36" s="1"/>
    </row>
    <row r="37" spans="1:8" ht="15">
      <c r="A37" s="1" t="s">
        <v>323</v>
      </c>
      <c r="B37" s="7" t="s">
        <v>324</v>
      </c>
      <c r="C37" s="7"/>
      <c r="D37" s="7"/>
      <c r="E37" s="7"/>
      <c r="F37" s="7"/>
      <c r="G37" s="6"/>
      <c r="H37" s="1"/>
    </row>
    <row r="38" spans="1:14" ht="15">
      <c r="A38" s="1" t="s">
        <v>325</v>
      </c>
      <c r="B38" s="7" t="s">
        <v>326</v>
      </c>
      <c r="C38" s="7"/>
      <c r="D38" s="7"/>
      <c r="E38" s="7"/>
      <c r="F38" s="7"/>
      <c r="G38" s="6"/>
      <c r="H38" s="1"/>
      <c r="J38" s="197"/>
      <c r="K38" s="197"/>
      <c r="L38" s="197"/>
      <c r="M38" s="197"/>
      <c r="N38" s="197"/>
    </row>
    <row r="39" spans="1:9" ht="15">
      <c r="A39" s="1" t="s">
        <v>327</v>
      </c>
      <c r="B39" s="7" t="s">
        <v>328</v>
      </c>
      <c r="C39" s="7"/>
      <c r="D39" s="7"/>
      <c r="E39" s="7"/>
      <c r="F39" s="7"/>
      <c r="G39" s="6"/>
      <c r="H39" s="27" t="s">
        <v>388</v>
      </c>
      <c r="I39" s="28"/>
    </row>
    <row r="40" spans="1:8" ht="15">
      <c r="A40" s="1" t="s">
        <v>329</v>
      </c>
      <c r="B40" s="7" t="s">
        <v>330</v>
      </c>
      <c r="C40" s="7"/>
      <c r="D40" s="7"/>
      <c r="E40" s="7"/>
      <c r="F40" s="7"/>
      <c r="G40" s="6"/>
      <c r="H40" s="1"/>
    </row>
    <row r="41" spans="1:16" ht="15">
      <c r="A41" s="1" t="s">
        <v>331</v>
      </c>
      <c r="B41" s="13" t="s">
        <v>332</v>
      </c>
      <c r="C41" s="13"/>
      <c r="D41" s="13"/>
      <c r="E41" s="13"/>
      <c r="F41" s="13"/>
      <c r="G41" s="19"/>
      <c r="H41" s="13" t="s">
        <v>389</v>
      </c>
      <c r="I41" s="12"/>
      <c r="J41" s="12"/>
      <c r="K41" s="12"/>
      <c r="L41" s="12"/>
      <c r="M41" s="12"/>
      <c r="N41" s="12"/>
      <c r="O41" s="12"/>
      <c r="P41" s="12"/>
    </row>
    <row r="42" spans="1:17" ht="15">
      <c r="A42" s="1" t="s">
        <v>333</v>
      </c>
      <c r="B42" s="13" t="s">
        <v>334</v>
      </c>
      <c r="C42" s="13"/>
      <c r="D42" s="13"/>
      <c r="E42" s="13"/>
      <c r="F42" s="13"/>
      <c r="G42" s="19"/>
      <c r="H42" s="13" t="s">
        <v>390</v>
      </c>
      <c r="I42" s="12"/>
      <c r="J42" s="12"/>
      <c r="K42" s="12"/>
      <c r="L42" s="12"/>
      <c r="M42" s="12"/>
      <c r="N42" s="12"/>
      <c r="O42" s="12"/>
      <c r="P42" s="12"/>
      <c r="Q42" s="12"/>
    </row>
    <row r="43" spans="1:8" ht="15">
      <c r="A43" s="1" t="s">
        <v>335</v>
      </c>
      <c r="B43" s="7" t="s">
        <v>336</v>
      </c>
      <c r="C43" s="7"/>
      <c r="D43" s="7"/>
      <c r="E43" s="7"/>
      <c r="F43" s="7"/>
      <c r="G43" s="6"/>
      <c r="H43" s="1"/>
    </row>
    <row r="44" spans="1:16" ht="15">
      <c r="A44" s="1" t="s">
        <v>337</v>
      </c>
      <c r="B44" s="13" t="s">
        <v>338</v>
      </c>
      <c r="C44" s="13"/>
      <c r="D44" s="13"/>
      <c r="E44" s="13"/>
      <c r="F44" s="13"/>
      <c r="G44" s="21"/>
      <c r="H44" s="20" t="s">
        <v>391</v>
      </c>
      <c r="I44" s="20"/>
      <c r="J44" s="20"/>
      <c r="K44" s="20"/>
      <c r="L44" s="20"/>
      <c r="M44" s="20"/>
      <c r="N44" s="20"/>
      <c r="O44" s="20"/>
      <c r="P44" s="20"/>
    </row>
    <row r="45" spans="1:8" ht="15">
      <c r="A45" s="1" t="s">
        <v>339</v>
      </c>
      <c r="B45" s="7" t="s">
        <v>340</v>
      </c>
      <c r="C45" s="7"/>
      <c r="D45" s="7"/>
      <c r="E45" s="7"/>
      <c r="F45" s="7"/>
      <c r="G45" s="6"/>
      <c r="H45" s="1"/>
    </row>
    <row r="46" spans="1:8" ht="15">
      <c r="A46" s="1" t="s">
        <v>341</v>
      </c>
      <c r="B46" s="7" t="s">
        <v>342</v>
      </c>
      <c r="C46" s="7"/>
      <c r="D46" s="7"/>
      <c r="E46" s="7"/>
      <c r="F46" s="7"/>
      <c r="G46" s="6"/>
      <c r="H46" s="1"/>
    </row>
    <row r="47" spans="1:8" ht="15">
      <c r="A47" s="1" t="s">
        <v>343</v>
      </c>
      <c r="B47" s="7" t="s">
        <v>344</v>
      </c>
      <c r="C47" s="7"/>
      <c r="D47" s="7"/>
      <c r="E47" s="7"/>
      <c r="F47" s="7"/>
      <c r="G47" s="6"/>
      <c r="H47" s="1"/>
    </row>
    <row r="48" spans="1:8" ht="15">
      <c r="A48" s="1" t="s">
        <v>345</v>
      </c>
      <c r="B48" s="7" t="s">
        <v>346</v>
      </c>
      <c r="C48" s="7"/>
      <c r="D48" s="7"/>
      <c r="E48" s="7"/>
      <c r="F48" s="7"/>
      <c r="G48" s="6"/>
      <c r="H48" s="1"/>
    </row>
    <row r="49" spans="1:8" ht="15">
      <c r="A49" s="1" t="s">
        <v>384</v>
      </c>
      <c r="B49" s="86" t="s">
        <v>385</v>
      </c>
      <c r="C49" s="86"/>
      <c r="D49" s="86"/>
      <c r="E49" s="86"/>
      <c r="F49" s="86"/>
      <c r="G49" s="6"/>
      <c r="H49" s="1"/>
    </row>
    <row r="50" spans="1:8" ht="15">
      <c r="A50" s="1" t="s">
        <v>432</v>
      </c>
      <c r="B50" t="s">
        <v>433</v>
      </c>
      <c r="C50" s="110"/>
      <c r="D50" s="110"/>
      <c r="E50" s="110"/>
      <c r="F50" s="110"/>
      <c r="G50" s="6"/>
      <c r="H50" s="1"/>
    </row>
    <row r="51" spans="1:8" ht="15">
      <c r="A51" s="1" t="s">
        <v>347</v>
      </c>
      <c r="B51" s="110" t="s">
        <v>348</v>
      </c>
      <c r="C51" s="7"/>
      <c r="D51" s="7"/>
      <c r="E51" s="7"/>
      <c r="F51" s="7"/>
      <c r="G51" s="6"/>
      <c r="H51" s="1"/>
    </row>
    <row r="52" spans="1:8" ht="15">
      <c r="A52" s="1" t="s">
        <v>349</v>
      </c>
      <c r="B52" s="10" t="s">
        <v>350</v>
      </c>
      <c r="C52" s="10"/>
      <c r="D52" s="10"/>
      <c r="E52" s="10"/>
      <c r="F52" s="10"/>
      <c r="G52" s="6"/>
      <c r="H52" s="1"/>
    </row>
    <row r="53" spans="1:8" ht="15">
      <c r="A53" s="1" t="s">
        <v>351</v>
      </c>
      <c r="B53" s="10" t="s">
        <v>352</v>
      </c>
      <c r="C53" s="10"/>
      <c r="D53" s="10"/>
      <c r="E53" s="10"/>
      <c r="F53" s="10"/>
      <c r="G53" s="6"/>
      <c r="H53" s="1"/>
    </row>
    <row r="54" spans="1:8" ht="15">
      <c r="A54" s="1" t="s">
        <v>353</v>
      </c>
      <c r="B54" s="10" t="s">
        <v>354</v>
      </c>
      <c r="C54" s="10"/>
      <c r="D54" s="10"/>
      <c r="E54" s="10"/>
      <c r="F54" s="10"/>
      <c r="G54" s="6"/>
      <c r="H54" s="1"/>
    </row>
    <row r="55" spans="1:8" ht="15">
      <c r="A55" s="1" t="s">
        <v>355</v>
      </c>
      <c r="B55" s="10" t="s">
        <v>356</v>
      </c>
      <c r="C55" s="10"/>
      <c r="D55" s="10"/>
      <c r="E55" s="10"/>
      <c r="F55" s="10"/>
      <c r="G55" s="6"/>
      <c r="H55" s="1"/>
    </row>
    <row r="56" spans="1:8" ht="15">
      <c r="A56" s="1" t="s">
        <v>357</v>
      </c>
      <c r="B56" s="10" t="s">
        <v>358</v>
      </c>
      <c r="C56" s="10"/>
      <c r="D56" s="10"/>
      <c r="E56" s="10"/>
      <c r="F56" s="10"/>
      <c r="G56" s="6"/>
      <c r="H56" s="1"/>
    </row>
    <row r="57" spans="1:8" ht="15">
      <c r="A57" s="1" t="s">
        <v>359</v>
      </c>
      <c r="B57" s="7" t="s">
        <v>360</v>
      </c>
      <c r="C57" s="7"/>
      <c r="D57" s="7"/>
      <c r="E57" s="7"/>
      <c r="F57" s="7"/>
      <c r="G57" s="6"/>
      <c r="H57" s="1"/>
    </row>
    <row r="58" spans="1:8" ht="15">
      <c r="A58" s="1" t="s">
        <v>361</v>
      </c>
      <c r="B58" s="7" t="s">
        <v>362</v>
      </c>
      <c r="C58" s="7"/>
      <c r="D58" s="7"/>
      <c r="E58" s="7"/>
      <c r="F58" s="7"/>
      <c r="G58" s="6"/>
      <c r="H58" s="1"/>
    </row>
    <row r="59" spans="1:8" ht="15">
      <c r="A59" s="1" t="s">
        <v>363</v>
      </c>
      <c r="B59" s="7" t="s">
        <v>364</v>
      </c>
      <c r="C59" s="7"/>
      <c r="D59" s="7"/>
      <c r="E59" s="7"/>
      <c r="F59" s="7"/>
      <c r="G59" s="6"/>
      <c r="H59" s="1"/>
    </row>
    <row r="60" spans="1:8" ht="15">
      <c r="A60" s="1" t="s">
        <v>365</v>
      </c>
      <c r="B60" s="10" t="s">
        <v>366</v>
      </c>
      <c r="C60" s="10"/>
      <c r="D60" s="10"/>
      <c r="E60" s="10"/>
      <c r="F60" s="10"/>
      <c r="G60" s="6"/>
      <c r="H60" s="1"/>
    </row>
    <row r="61" spans="1:8" ht="15">
      <c r="A61" s="1" t="s">
        <v>367</v>
      </c>
      <c r="B61" s="10" t="s">
        <v>368</v>
      </c>
      <c r="C61" s="10"/>
      <c r="D61" s="10"/>
      <c r="E61" s="10"/>
      <c r="F61" s="10"/>
      <c r="G61" s="6"/>
      <c r="H61" s="1"/>
    </row>
    <row r="62" spans="1:8" ht="15">
      <c r="A62" s="1" t="s">
        <v>369</v>
      </c>
      <c r="B62" s="7" t="s">
        <v>370</v>
      </c>
      <c r="C62" s="7"/>
      <c r="D62" s="7"/>
      <c r="E62" s="7"/>
      <c r="F62" s="7"/>
      <c r="G62" s="6"/>
      <c r="H62" s="1"/>
    </row>
    <row r="63" spans="1:8" ht="15">
      <c r="A63" s="1" t="s">
        <v>371</v>
      </c>
      <c r="B63" s="10" t="s">
        <v>372</v>
      </c>
      <c r="C63" s="10"/>
      <c r="D63" s="10"/>
      <c r="E63" s="10"/>
      <c r="F63" s="10"/>
      <c r="G63" s="6"/>
      <c r="H63" s="1"/>
    </row>
    <row r="64" spans="1:8" ht="15">
      <c r="A64" s="1" t="s">
        <v>373</v>
      </c>
      <c r="B64" s="10" t="s">
        <v>374</v>
      </c>
      <c r="C64" s="10"/>
      <c r="D64" s="10"/>
      <c r="E64" s="10"/>
      <c r="F64" s="10"/>
      <c r="G64" s="6"/>
      <c r="H64" s="1"/>
    </row>
    <row r="65" spans="1:10" ht="15">
      <c r="A65" s="1" t="s">
        <v>375</v>
      </c>
      <c r="B65" s="17" t="s">
        <v>382</v>
      </c>
      <c r="C65" s="17"/>
      <c r="D65" s="17"/>
      <c r="E65" s="17"/>
      <c r="F65" s="17"/>
      <c r="I65" s="27" t="s">
        <v>388</v>
      </c>
      <c r="J65" s="28"/>
    </row>
    <row r="66" spans="1:10" ht="15">
      <c r="A66" s="1" t="s">
        <v>462</v>
      </c>
      <c r="B66" s="17" t="s">
        <v>463</v>
      </c>
      <c r="C66" s="17"/>
      <c r="D66" s="17"/>
      <c r="E66" s="17"/>
      <c r="F66" s="17"/>
      <c r="I66" s="27"/>
      <c r="J66" s="28"/>
    </row>
    <row r="67" spans="1:6" ht="15">
      <c r="A67" s="1" t="s">
        <v>376</v>
      </c>
      <c r="B67" s="10" t="s">
        <v>377</v>
      </c>
      <c r="C67" s="10"/>
      <c r="D67" s="10"/>
      <c r="E67" s="10"/>
      <c r="F67" s="10"/>
    </row>
    <row r="68" spans="1:6" ht="15">
      <c r="A68" s="1" t="s">
        <v>454</v>
      </c>
      <c r="B68" s="10" t="s">
        <v>455</v>
      </c>
      <c r="C68" s="10"/>
      <c r="D68" s="10"/>
      <c r="E68" s="10"/>
      <c r="F68" s="10"/>
    </row>
    <row r="69" spans="1:13" ht="15">
      <c r="A69" s="1" t="s">
        <v>378</v>
      </c>
      <c r="B69" s="10" t="s">
        <v>201</v>
      </c>
      <c r="C69" s="10"/>
      <c r="D69" s="10"/>
      <c r="E69" s="10"/>
      <c r="F69" s="10"/>
      <c r="I69" s="12"/>
      <c r="J69" s="12" t="s">
        <v>383</v>
      </c>
      <c r="K69" s="12"/>
      <c r="L69" s="12"/>
      <c r="M69" s="12"/>
    </row>
    <row r="70" spans="1:6" ht="15">
      <c r="A70" s="30" t="s">
        <v>381</v>
      </c>
      <c r="B70" s="31"/>
      <c r="C70" s="13"/>
      <c r="D70" s="13"/>
      <c r="E70" s="13"/>
      <c r="F70" s="13"/>
    </row>
    <row r="71" spans="1:7" ht="15">
      <c r="A71" s="15" t="s">
        <v>380</v>
      </c>
      <c r="B71" s="13" t="s">
        <v>379</v>
      </c>
      <c r="C71" s="13"/>
      <c r="D71" s="13"/>
      <c r="E71" s="13"/>
      <c r="F71" s="13"/>
      <c r="G71" s="29" t="s">
        <v>401</v>
      </c>
    </row>
    <row r="72" spans="1:6" ht="15">
      <c r="A72" s="14"/>
      <c r="B72" s="13"/>
      <c r="C72" s="13"/>
      <c r="D72" s="13"/>
      <c r="E72" s="13"/>
      <c r="F72" s="13"/>
    </row>
    <row r="73" spans="1:7" ht="15">
      <c r="A73" s="14" t="s">
        <v>384</v>
      </c>
      <c r="B73" s="26" t="s">
        <v>385</v>
      </c>
      <c r="C73" s="13"/>
      <c r="D73" s="13"/>
      <c r="E73" s="13"/>
      <c r="F73" s="13"/>
      <c r="G73" s="29" t="s">
        <v>401</v>
      </c>
    </row>
    <row r="74" spans="1:6" ht="15">
      <c r="A74" s="1"/>
      <c r="B74" s="197"/>
      <c r="C74" s="197"/>
      <c r="D74" s="197"/>
      <c r="E74" s="197"/>
      <c r="F74" s="197"/>
    </row>
    <row r="75" spans="1:6" ht="15">
      <c r="A75" s="1"/>
      <c r="B75" s="197"/>
      <c r="C75" s="197"/>
      <c r="D75" s="197"/>
      <c r="E75" s="197"/>
      <c r="F75" s="197"/>
    </row>
    <row r="76" spans="1:6" ht="15">
      <c r="A76" s="1"/>
      <c r="B76" s="197"/>
      <c r="C76" s="197"/>
      <c r="D76" s="197"/>
      <c r="E76" s="197"/>
      <c r="F76" s="197"/>
    </row>
    <row r="77" spans="1:6" ht="15">
      <c r="A77" s="1"/>
      <c r="B77" s="197"/>
      <c r="C77" s="197"/>
      <c r="D77" s="197"/>
      <c r="E77" s="197"/>
      <c r="F77" s="197"/>
    </row>
    <row r="78" spans="1:6" ht="15">
      <c r="A78" s="1"/>
      <c r="B78" s="197"/>
      <c r="C78" s="197"/>
      <c r="D78" s="197"/>
      <c r="E78" s="197"/>
      <c r="F78" s="197"/>
    </row>
    <row r="79" spans="1:6" ht="15">
      <c r="A79" s="1"/>
      <c r="B79" s="197"/>
      <c r="C79" s="197"/>
      <c r="D79" s="197"/>
      <c r="E79" s="197"/>
      <c r="F79" s="197"/>
    </row>
    <row r="80" spans="1:6" ht="15">
      <c r="A80" s="1"/>
      <c r="B80" s="197"/>
      <c r="C80" s="197"/>
      <c r="D80" s="197"/>
      <c r="E80" s="197"/>
      <c r="F80" s="197"/>
    </row>
    <row r="81" spans="1:6" ht="15">
      <c r="A81" s="1"/>
      <c r="B81" s="197"/>
      <c r="C81" s="197"/>
      <c r="D81" s="197"/>
      <c r="E81" s="197"/>
      <c r="F81" s="197"/>
    </row>
    <row r="82" spans="1:6" ht="15">
      <c r="A82" s="1"/>
      <c r="B82" s="197"/>
      <c r="C82" s="197"/>
      <c r="D82" s="197"/>
      <c r="E82" s="197"/>
      <c r="F82" s="197"/>
    </row>
    <row r="83" spans="1:6" ht="15">
      <c r="A83" s="1"/>
      <c r="B83" s="197"/>
      <c r="C83" s="197"/>
      <c r="D83" s="197"/>
      <c r="E83" s="197"/>
      <c r="F83" s="197"/>
    </row>
    <row r="84" spans="1:6" ht="15">
      <c r="A84" s="1"/>
      <c r="B84" s="197"/>
      <c r="C84" s="197"/>
      <c r="D84" s="197"/>
      <c r="E84" s="197"/>
      <c r="F84" s="197"/>
    </row>
    <row r="85" spans="1:6" ht="15">
      <c r="A85" s="1"/>
      <c r="B85" s="197"/>
      <c r="C85" s="197"/>
      <c r="D85" s="197"/>
      <c r="E85" s="197"/>
      <c r="F85" s="197"/>
    </row>
    <row r="86" spans="1:6" ht="15">
      <c r="A86" s="1"/>
      <c r="B86" s="197"/>
      <c r="C86" s="197"/>
      <c r="D86" s="197"/>
      <c r="E86" s="197"/>
      <c r="F86" s="197"/>
    </row>
    <row r="87" spans="1:6" ht="15">
      <c r="A87" s="1"/>
      <c r="B87" s="197"/>
      <c r="C87" s="197"/>
      <c r="D87" s="197"/>
      <c r="E87" s="197"/>
      <c r="F87" s="197"/>
    </row>
    <row r="88" spans="1:6" ht="15">
      <c r="A88" s="1"/>
      <c r="B88" s="197"/>
      <c r="C88" s="197"/>
      <c r="D88" s="197"/>
      <c r="E88" s="197"/>
      <c r="F88" s="197"/>
    </row>
    <row r="89" spans="1:6" ht="15">
      <c r="A89" s="1"/>
      <c r="B89" s="197"/>
      <c r="C89" s="197"/>
      <c r="D89" s="197"/>
      <c r="E89" s="197"/>
      <c r="F89" s="197"/>
    </row>
    <row r="90" spans="1:6" ht="15">
      <c r="A90" s="1"/>
      <c r="B90" s="197"/>
      <c r="C90" s="197"/>
      <c r="D90" s="197"/>
      <c r="E90" s="197"/>
      <c r="F90" s="197"/>
    </row>
    <row r="91" spans="1:6" ht="15">
      <c r="A91" s="1"/>
      <c r="B91" s="197"/>
      <c r="C91" s="197"/>
      <c r="D91" s="197"/>
      <c r="E91" s="197"/>
      <c r="F91" s="197"/>
    </row>
    <row r="92" spans="1:6" ht="15">
      <c r="A92" s="1"/>
      <c r="B92" s="197"/>
      <c r="C92" s="197"/>
      <c r="D92" s="197"/>
      <c r="E92" s="197"/>
      <c r="F92" s="197"/>
    </row>
    <row r="93" spans="1:6" ht="15">
      <c r="A93" s="1"/>
      <c r="B93" s="197"/>
      <c r="C93" s="197"/>
      <c r="D93" s="197"/>
      <c r="E93" s="197"/>
      <c r="F93" s="197"/>
    </row>
    <row r="94" spans="1:6" ht="15">
      <c r="A94" s="1"/>
      <c r="B94" s="197"/>
      <c r="C94" s="197"/>
      <c r="D94" s="197"/>
      <c r="E94" s="197"/>
      <c r="F94" s="197"/>
    </row>
    <row r="95" spans="1:6" ht="15">
      <c r="A95" s="1"/>
      <c r="B95" s="197"/>
      <c r="C95" s="197"/>
      <c r="D95" s="197"/>
      <c r="E95" s="197"/>
      <c r="F95" s="197"/>
    </row>
    <row r="96" spans="1:6" ht="15">
      <c r="A96" s="1"/>
      <c r="B96" s="197"/>
      <c r="C96" s="197"/>
      <c r="D96" s="197"/>
      <c r="E96" s="197"/>
      <c r="F96" s="197"/>
    </row>
    <row r="97" spans="1:6" ht="15">
      <c r="A97" s="1"/>
      <c r="B97" s="197"/>
      <c r="C97" s="197"/>
      <c r="D97" s="197"/>
      <c r="E97" s="197"/>
      <c r="F97" s="197"/>
    </row>
    <row r="98" spans="1:6" ht="15">
      <c r="A98" s="1"/>
      <c r="B98" s="197"/>
      <c r="C98" s="197"/>
      <c r="D98" s="197"/>
      <c r="E98" s="197"/>
      <c r="F98" s="197"/>
    </row>
    <row r="99" spans="1:6" ht="15">
      <c r="A99" s="1"/>
      <c r="B99" s="197"/>
      <c r="C99" s="197"/>
      <c r="D99" s="197"/>
      <c r="E99" s="197"/>
      <c r="F99" s="197"/>
    </row>
    <row r="100" spans="1:6" ht="15">
      <c r="A100" s="1"/>
      <c r="B100" s="197"/>
      <c r="C100" s="197"/>
      <c r="D100" s="197"/>
      <c r="E100" s="197"/>
      <c r="F100" s="197"/>
    </row>
    <row r="101" spans="1:6" ht="15">
      <c r="A101" s="1"/>
      <c r="B101" s="197"/>
      <c r="C101" s="197"/>
      <c r="D101" s="197"/>
      <c r="E101" s="197"/>
      <c r="F101" s="197"/>
    </row>
  </sheetData>
  <sheetProtection/>
  <mergeCells count="30">
    <mergeCell ref="B89:F89"/>
    <mergeCell ref="B99:F99"/>
    <mergeCell ref="B100:F100"/>
    <mergeCell ref="B101:F101"/>
    <mergeCell ref="B93:F93"/>
    <mergeCell ref="B94:F94"/>
    <mergeCell ref="B95:F95"/>
    <mergeCell ref="B96:F96"/>
    <mergeCell ref="B97:F97"/>
    <mergeCell ref="B98:F98"/>
    <mergeCell ref="B78:F78"/>
    <mergeCell ref="B92:F92"/>
    <mergeCell ref="B81:F81"/>
    <mergeCell ref="B82:F82"/>
    <mergeCell ref="B83:F83"/>
    <mergeCell ref="B84:F84"/>
    <mergeCell ref="B85:F85"/>
    <mergeCell ref="B86:F86"/>
    <mergeCell ref="B87:F87"/>
    <mergeCell ref="B88:F88"/>
    <mergeCell ref="B79:F79"/>
    <mergeCell ref="B90:F90"/>
    <mergeCell ref="B91:F91"/>
    <mergeCell ref="J38:N38"/>
    <mergeCell ref="B1:F1"/>
    <mergeCell ref="B80:F80"/>
    <mergeCell ref="B74:F74"/>
    <mergeCell ref="B75:F75"/>
    <mergeCell ref="B76:F76"/>
    <mergeCell ref="B77:F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2017-03-27T10:37:14Z</dcterms:modified>
  <cp:category/>
  <cp:version/>
  <cp:contentType/>
  <cp:contentStatus/>
</cp:coreProperties>
</file>