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'doc1'!$3:$6</definedName>
  </definedNames>
  <calcPr fullCalcOnLoad="1"/>
</workbook>
</file>

<file path=xl/sharedStrings.xml><?xml version="1.0" encoding="utf-8"?>
<sst xmlns="http://schemas.openxmlformats.org/spreadsheetml/2006/main" count="723" uniqueCount="250">
  <si>
    <t>Dział</t>
  </si>
  <si>
    <t>Rozdział</t>
  </si>
  <si>
    <t>§</t>
  </si>
  <si>
    <t>Nazwa</t>
  </si>
  <si>
    <t>Wydatki bieżące</t>
  </si>
  <si>
    <t>Wydatki majątkowe</t>
  </si>
  <si>
    <t>1</t>
  </si>
  <si>
    <t>2</t>
  </si>
  <si>
    <t>3</t>
  </si>
  <si>
    <t>4</t>
  </si>
  <si>
    <t>5</t>
  </si>
  <si>
    <t>6</t>
  </si>
  <si>
    <t>7</t>
  </si>
  <si>
    <t>8</t>
  </si>
  <si>
    <t>010</t>
  </si>
  <si>
    <t>Rolnictwo i łowiectwo</t>
  </si>
  <si>
    <t>01010</t>
  </si>
  <si>
    <t>Infrastruktura wodociągowa i sanitacyjna wsi</t>
  </si>
  <si>
    <t>4300</t>
  </si>
  <si>
    <t>Zakup usług pozostałych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</si>
  <si>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</si>
  <si>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</si>
  <si>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</si>
  <si>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</si>
  <si>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</si>
  <si>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</si>
  <si>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</si>
  <si>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</si>
  <si>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</si>
  <si>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i wyposażenia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</si>
  <si>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</si>
  <si>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</si>
  <si>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</si>
  <si>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</si>
  <si>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</si>
  <si>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</si>
  <si>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600</t>
  </si>
  <si>
    <t>Transport i łączność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</si>
  <si>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</si>
  <si>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</si>
  <si>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</si>
  <si>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</si>
  <si>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</si>
  <si>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</si>
  <si>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4270</t>
  </si>
  <si>
    <t>Zakup usług remontowych</t>
  </si>
  <si>
    <t>6058</t>
  </si>
  <si>
    <t>6059</t>
  </si>
  <si>
    <t>700</t>
  </si>
  <si>
    <t>Gospodarka mieszkaniowa</t>
  </si>
  <si>
    <t>70005</t>
  </si>
  <si>
    <t>Gospodarka gruntami i nieruchomościami</t>
  </si>
  <si>
    <t>4170</t>
  </si>
  <si>
    <t>Wynagrodzenia bezosobowe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</si>
  <si>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</si>
  <si>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</si>
  <si>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</si>
  <si>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</si>
  <si>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</si>
  <si>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</si>
  <si>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</si>
  <si>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</si>
  <si>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</si>
  <si>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</si>
  <si>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</si>
  <si>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</si>
  <si>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</si>
  <si>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</si>
  <si>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</si>
  <si>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</si>
  <si>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</si>
  <si>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</si>
  <si>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75022</t>
  </si>
  <si>
    <t>Rady gmin (miast i miast na prawach powiatu)</t>
  </si>
  <si>
    <t>3030</t>
  </si>
  <si>
    <t xml:space="preserve">Różne wydatki na rzecz osób fizycznych </t>
  </si>
  <si>
    <t>4410</t>
  </si>
  <si>
    <t>Podróże służbowe krajowe</t>
  </si>
  <si>
    <t>75023</t>
  </si>
  <si>
    <t>Urzędy gmin (miast i miast na prawach powiatu)</t>
  </si>
  <si>
    <t>3020</t>
  </si>
  <si>
    <t>Wydatki osobowe niezaliczone do wynagrodzeń</t>
  </si>
  <si>
    <t>4260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</si>
  <si>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</si>
  <si>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</si>
  <si>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</si>
  <si>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</si>
  <si>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</si>
  <si>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</si>
  <si>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</si>
  <si>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</si>
  <si>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</si>
  <si>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4420</t>
  </si>
  <si>
    <t>Podróże służbowe zagraniczne</t>
  </si>
  <si>
    <t>4530</t>
  </si>
  <si>
    <t>Podatek od towarów i usług (VAT).</t>
  </si>
  <si>
    <t>4700</t>
  </si>
  <si>
    <t xml:space="preserve">Szkolenia pracowników niebędących członkami korpusu służby cywilnej </t>
  </si>
  <si>
    <t>4709</t>
  </si>
  <si>
    <t>75075</t>
  </si>
  <si>
    <t>Promocja jednostek samorządu terytorialnego</t>
  </si>
  <si>
    <t>75095</t>
  </si>
  <si>
    <t>4100</t>
  </si>
  <si>
    <t>Wynagrodzenia agencyjno-prowizyjne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</si>
  <si>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</si>
  <si>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</si>
  <si>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</si>
  <si>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</si>
  <si>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</si>
  <si>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</si>
  <si>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</si>
  <si>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</si>
  <si>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</si>
  <si>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</si>
  <si>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</si>
  <si>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</si>
  <si>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</si>
  <si>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</si>
  <si>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</si>
  <si>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</si>
  <si>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</si>
  <si>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</si>
  <si>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</si>
  <si>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</si>
  <si>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</si>
  <si>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</si>
  <si>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2590</t>
  </si>
  <si>
    <t>Dotacja podmiotowa z budżetu dla publicznej jednostki systemu oświaty prowadzonej przez osobę prawną inną niż jednostka samorządu terytorialnego lub przez osobę fizyczną</t>
  </si>
  <si>
    <t>3240</t>
  </si>
  <si>
    <t>Stypendia dla uczniów</t>
  </si>
  <si>
    <t>4240</t>
  </si>
  <si>
    <t>Zakup pomocy naukowych, dydaktycznych i książek</t>
  </si>
  <si>
    <t>80103</t>
  </si>
  <si>
    <t>Oddziały przedszkolne w szkołach podstawowych</t>
  </si>
  <si>
    <t>2310</t>
  </si>
  <si>
    <t>Dotacje celowe przekazane gminie na zadania bieżące realizowane na podstawie porozumień (umów) między jednostkami samorządu terytorialnego</t>
  </si>
  <si>
    <t>80104</t>
  </si>
  <si>
    <t xml:space="preserve">Przedszkola 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</si>
  <si>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</si>
  <si>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</si>
  <si>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</si>
  <si>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</si>
  <si>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</si>
  <si>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</si>
  <si>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</si>
  <si>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3110</t>
  </si>
  <si>
    <t>Świadczenia społeczne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</si>
  <si>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</si>
  <si>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</si>
  <si>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</si>
  <si>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</si>
  <si>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</si>
  <si>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</si>
  <si>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</si>
  <si>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</si>
  <si>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</si>
  <si>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</si>
  <si>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</si>
  <si>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</si>
  <si>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</si>
  <si>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</si>
  <si>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</si>
  <si>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</si>
  <si>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</si>
  <si>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</si>
  <si>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</si>
  <si>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</si>
  <si>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</si>
  <si>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3119</t>
  </si>
  <si>
    <t>4018</t>
  </si>
  <si>
    <t>4019</t>
  </si>
  <si>
    <t>4138</t>
  </si>
  <si>
    <t>4178</t>
  </si>
  <si>
    <t>4218</t>
  </si>
  <si>
    <t>4308</t>
  </si>
  <si>
    <t>4418</t>
  </si>
  <si>
    <t>4748</t>
  </si>
  <si>
    <t>4758</t>
  </si>
  <si>
    <t>6068</t>
  </si>
  <si>
    <t>Wydatki na zakupy inwestycyjne jednostek budżetowych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</si>
  <si>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</si>
  <si>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</si>
  <si>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</si>
  <si>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</si>
  <si>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</si>
  <si>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</si>
  <si>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4220</t>
  </si>
  <si>
    <t>Zakup środków żywności</t>
  </si>
  <si>
    <t>85415</t>
  </si>
  <si>
    <t>Pomoc materialna dla uczniów</t>
  </si>
  <si>
    <t>3260</t>
  </si>
  <si>
    <t>Inne formy pomocy dla uczniów</t>
  </si>
  <si>
    <t>85417</t>
  </si>
  <si>
    <t>Szkolne schroniska młodzieżowe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</si>
  <si>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</si>
  <si>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</si>
  <si>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</si>
  <si>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</si>
  <si>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</si>
  <si>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</si>
  <si>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90013</t>
  </si>
  <si>
    <t>Schroniska dla zwierząt</t>
  </si>
  <si>
    <t>90015</t>
  </si>
  <si>
    <t>Oświetlenie ulic, placów i dróg</t>
  </si>
  <si>
    <t>90017</t>
  </si>
  <si>
    <t>Zakłady gospodarki komunalnej</t>
  </si>
  <si>
    <t>2650</t>
  </si>
  <si>
    <t>Dotacja przedmiotowa z budżetu dla zakładu budżetowego</t>
  </si>
  <si>
    <t>6210</t>
  </si>
  <si>
    <t>Dotacje celowe z budżetu na finansowanie lub dofinansowanie kosztów realizacji inwestycji i zakupów inwestycyjnych zakładów budżetowych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</si>
  <si>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</si>
  <si>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</si>
  <si>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</si>
  <si>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</si>
  <si>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</si>
  <si>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</si>
  <si>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</si>
  <si>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</si>
  <si>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926</t>
  </si>
  <si>
    <t>Kultura fizyczna i sport</t>
  </si>
  <si>
    <t>92601</t>
  </si>
  <si>
    <t>Obiekty sportowe</t>
  </si>
  <si>
    <t>Wydatki razem:</t>
  </si>
  <si>
    <t xml:space="preserve"> </t>
  </si>
  <si>
    <t>% wykonania planu (6:5)</t>
  </si>
  <si>
    <t>Plan po zmianach 2009 r</t>
  </si>
  <si>
    <t>w tym:</t>
  </si>
  <si>
    <t>9</t>
  </si>
  <si>
    <t>4580</t>
  </si>
  <si>
    <t>Zestawienie realizacji wydatków budżetowych za  2009 r.</t>
  </si>
  <si>
    <t>Wykonanie za 2009 r.</t>
  </si>
  <si>
    <t>4610</t>
  </si>
  <si>
    <t>Koszty postępowania sądowego i prokuratorskiego</t>
  </si>
  <si>
    <t>6060</t>
  </si>
  <si>
    <t>2910</t>
  </si>
  <si>
    <t>Zwrot dotacji wykorzystanych niezgodnie z przenaczeniem lub pobranych w nadmiernej wysokości</t>
  </si>
  <si>
    <t>853</t>
  </si>
  <si>
    <t>Pozostałe zadania w zakresie polityki społecznej</t>
  </si>
  <si>
    <t>85395</t>
  </si>
  <si>
    <t>85228</t>
  </si>
  <si>
    <t>Usługi opiekuńcze i specjalistyczne usługi opiekuńcze</t>
  </si>
  <si>
    <t>4139</t>
  </si>
  <si>
    <t>4179</t>
  </si>
  <si>
    <t>4219</t>
  </si>
  <si>
    <t>4309</t>
  </si>
  <si>
    <t>4419</t>
  </si>
  <si>
    <t>4749</t>
  </si>
  <si>
    <t>4759</t>
  </si>
  <si>
    <t>6069</t>
  </si>
  <si>
    <t>Załącznik Nr  2                                 do Zarządzenia Nr 176/10                Wójta Gminy Jeleniewo                               z dnia 18 marca 2010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</si>
</sst>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2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5" borderId="1" applyNumberFormat="0" applyAlignment="0" applyProtection="0"/>
    <xf numFmtId="0" fontId="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6" fillId="17" borderId="0" applyNumberFormat="0" applyBorder="0" applyAlignment="0" applyProtection="0"/>
  </cellStyleXfs>
  <cellXfs count="7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ill="1" applyBorder="1" applyAlignment="1" applyProtection="1">
      <alignment horizontal="left" vertical="center" wrapText="1"/>
      <protection locked="0"/>
    </xf>
    <xf numFmtId="49" fontId="0" fillId="19" borderId="10" xfId="0" applyNumberFormat="1" applyFill="1" applyBorder="1" applyAlignment="1" applyProtection="1">
      <alignment horizontal="center" vertical="center" wrapText="1"/>
      <protection locked="0"/>
    </xf>
    <xf numFmtId="49" fontId="0" fillId="19" borderId="10" xfId="0" applyNumberFormat="1" applyFill="1" applyBorder="1" applyAlignment="1" applyProtection="1">
      <alignment horizontal="left" vertical="center" wrapText="1"/>
      <protection locked="0"/>
    </xf>
    <xf numFmtId="49" fontId="0" fillId="20" borderId="10" xfId="0" applyNumberForma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ill="1" applyBorder="1" applyAlignment="1" applyProtection="1">
      <alignment horizontal="left" vertical="center" wrapText="1"/>
      <protection locked="0"/>
    </xf>
    <xf numFmtId="49" fontId="0" fillId="21" borderId="10" xfId="0" applyNumberFormat="1" applyFill="1" applyBorder="1" applyAlignment="1" applyProtection="1">
      <alignment horizontal="center" vertical="center" wrapText="1"/>
      <protection locked="0"/>
    </xf>
    <xf numFmtId="49" fontId="0" fillId="21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18" borderId="10" xfId="0" applyNumberForma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0" fillId="21" borderId="11" xfId="0" applyNumberFormat="1" applyFill="1" applyBorder="1" applyAlignment="1" applyProtection="1">
      <alignment horizontal="center" vertical="center" wrapText="1"/>
      <protection locked="0"/>
    </xf>
    <xf numFmtId="0" fontId="1" fillId="6" borderId="12" xfId="0" applyNumberFormat="1" applyFont="1" applyFill="1" applyBorder="1" applyAlignment="1" applyProtection="1">
      <alignment horizontal="left"/>
      <protection locked="0"/>
    </xf>
    <xf numFmtId="0" fontId="0" fillId="6" borderId="13" xfId="0" applyNumberFormat="1" applyFont="1" applyFill="1" applyBorder="1" applyAlignment="1" applyProtection="1">
      <alignment horizontal="left" vertical="center"/>
      <protection locked="0"/>
    </xf>
    <xf numFmtId="0" fontId="1" fillId="6" borderId="10" xfId="0" applyNumberFormat="1" applyFont="1" applyFill="1" applyBorder="1" applyAlignment="1" applyProtection="1">
      <alignment horizontal="left"/>
      <protection locked="0"/>
    </xf>
    <xf numFmtId="49" fontId="0" fillId="21" borderId="14" xfId="0" applyNumberFormat="1" applyFill="1" applyBorder="1" applyAlignment="1" applyProtection="1">
      <alignment horizontal="right" vertical="center" wrapText="1"/>
      <protection locked="0"/>
    </xf>
    <xf numFmtId="49" fontId="0" fillId="21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0" xfId="0" applyNumberFormat="1" applyFill="1" applyBorder="1" applyAlignment="1" applyProtection="1">
      <alignment vertical="center" wrapText="1"/>
      <protection locked="0"/>
    </xf>
    <xf numFmtId="4" fontId="0" fillId="20" borderId="15" xfId="0" applyNumberFormat="1" applyFill="1" applyBorder="1" applyAlignment="1" applyProtection="1">
      <alignment vertical="center" wrapText="1"/>
      <protection locked="0"/>
    </xf>
    <xf numFmtId="4" fontId="0" fillId="20" borderId="10" xfId="0" applyNumberFormat="1" applyFill="1" applyBorder="1" applyAlignment="1" applyProtection="1">
      <alignment vertical="center" wrapText="1"/>
      <protection locked="0"/>
    </xf>
    <xf numFmtId="4" fontId="4" fillId="20" borderId="10" xfId="0" applyNumberFormat="1" applyFont="1" applyFill="1" applyBorder="1" applyAlignment="1" applyProtection="1">
      <alignment vertical="center" wrapText="1"/>
      <protection locked="0"/>
    </xf>
    <xf numFmtId="49" fontId="0" fillId="20" borderId="15" xfId="0" applyNumberFormat="1" applyFill="1" applyBorder="1" applyAlignment="1" applyProtection="1">
      <alignment horizontal="center" vertical="center" wrapText="1"/>
      <protection locked="0"/>
    </xf>
    <xf numFmtId="49" fontId="0" fillId="20" borderId="15" xfId="0" applyNumberFormat="1" applyFill="1" applyBorder="1" applyAlignment="1" applyProtection="1">
      <alignment horizontal="left" vertical="center" wrapText="1"/>
      <protection locked="0"/>
    </xf>
    <xf numFmtId="49" fontId="0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18" borderId="10" xfId="0" applyNumberForma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ill="1" applyBorder="1" applyAlignment="1" applyProtection="1">
      <alignment horizontal="right" vertical="center" wrapText="1"/>
      <protection locked="0"/>
    </xf>
    <xf numFmtId="3" fontId="0" fillId="20" borderId="10" xfId="0" applyNumberFormat="1" applyFill="1" applyBorder="1" applyAlignment="1" applyProtection="1">
      <alignment horizontal="right" vertical="center" wrapText="1"/>
      <protection locked="0"/>
    </xf>
    <xf numFmtId="3" fontId="0" fillId="2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20" borderId="15" xfId="0" applyNumberFormat="1" applyFill="1" applyBorder="1" applyAlignment="1" applyProtection="1">
      <alignment horizontal="right" vertical="center" wrapText="1"/>
      <protection locked="0"/>
    </xf>
    <xf numFmtId="3" fontId="4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22" borderId="10" xfId="0" applyNumberFormat="1" applyFill="1" applyBorder="1" applyAlignment="1" applyProtection="1">
      <alignment horizontal="center" vertical="center" wrapText="1"/>
      <protection locked="0"/>
    </xf>
    <xf numFmtId="49" fontId="0" fillId="22" borderId="10" xfId="0" applyNumberFormat="1" applyFill="1" applyBorder="1" applyAlignment="1" applyProtection="1">
      <alignment horizontal="left" vertical="center" wrapText="1"/>
      <protection locked="0"/>
    </xf>
    <xf numFmtId="3" fontId="0" fillId="22" borderId="10" xfId="0" applyNumberFormat="1" applyFill="1" applyBorder="1" applyAlignment="1" applyProtection="1">
      <alignment horizontal="right" vertical="center" wrapText="1"/>
      <protection locked="0"/>
    </xf>
    <xf numFmtId="4" fontId="0" fillId="22" borderId="10" xfId="0" applyNumberFormat="1" applyFill="1" applyBorder="1" applyAlignment="1" applyProtection="1">
      <alignment vertical="center" wrapText="1"/>
      <protection locked="0"/>
    </xf>
    <xf numFmtId="49" fontId="0" fillId="23" borderId="10" xfId="0" applyNumberFormat="1" applyFill="1" applyBorder="1" applyAlignment="1" applyProtection="1">
      <alignment horizontal="center" vertical="center" wrapText="1"/>
      <protection locked="0"/>
    </xf>
    <xf numFmtId="49" fontId="0" fillId="23" borderId="10" xfId="0" applyNumberFormat="1" applyFill="1" applyBorder="1" applyAlignment="1" applyProtection="1">
      <alignment horizontal="left" vertical="center" wrapText="1"/>
      <protection locked="0"/>
    </xf>
    <xf numFmtId="3" fontId="0" fillId="23" borderId="10" xfId="0" applyNumberFormat="1" applyFill="1" applyBorder="1" applyAlignment="1" applyProtection="1">
      <alignment horizontal="right" vertical="center" wrapText="1"/>
      <protection locked="0"/>
    </xf>
    <xf numFmtId="4" fontId="0" fillId="23" borderId="10" xfId="0" applyNumberFormat="1" applyFill="1" applyBorder="1" applyAlignment="1" applyProtection="1">
      <alignment vertical="center" wrapText="1"/>
      <protection locked="0"/>
    </xf>
    <xf numFmtId="4" fontId="0" fillId="19" borderId="13" xfId="0" applyNumberFormat="1" applyFill="1" applyBorder="1" applyAlignment="1" applyProtection="1">
      <alignment vertical="center" wrapText="1"/>
      <protection locked="0"/>
    </xf>
    <xf numFmtId="4" fontId="0" fillId="22" borderId="13" xfId="0" applyNumberFormat="1" applyFill="1" applyBorder="1" applyAlignment="1" applyProtection="1">
      <alignment vertical="center" wrapText="1"/>
      <protection locked="0"/>
    </xf>
    <xf numFmtId="4" fontId="0" fillId="23" borderId="14" xfId="0" applyNumberFormat="1" applyFill="1" applyBorder="1" applyAlignment="1" applyProtection="1">
      <alignment vertical="center" wrapText="1"/>
      <protection locked="0"/>
    </xf>
    <xf numFmtId="4" fontId="0" fillId="23" borderId="13" xfId="0" applyNumberForma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0" fillId="20" borderId="14" xfId="0" applyNumberFormat="1" applyFill="1" applyBorder="1" applyAlignment="1" applyProtection="1">
      <alignment vertical="center" wrapText="1"/>
      <protection locked="0"/>
    </xf>
    <xf numFmtId="4" fontId="0" fillId="20" borderId="13" xfId="0" applyNumberFormat="1" applyFill="1" applyBorder="1" applyAlignment="1" applyProtection="1">
      <alignment vertical="center" wrapText="1"/>
      <protection locked="0"/>
    </xf>
    <xf numFmtId="4" fontId="0" fillId="19" borderId="10" xfId="0" applyNumberFormat="1" applyFill="1" applyBorder="1" applyAlignment="1" applyProtection="1">
      <alignment vertical="center" wrapText="1"/>
      <protection locked="0"/>
    </xf>
    <xf numFmtId="168" fontId="0" fillId="19" borderId="10" xfId="0" applyNumberFormat="1" applyFill="1" applyBorder="1" applyAlignment="1" applyProtection="1">
      <alignment vertical="center" wrapText="1"/>
      <protection locked="0"/>
    </xf>
    <xf numFmtId="4" fontId="0" fillId="20" borderId="10" xfId="0" applyNumberFormat="1" applyFill="1" applyBorder="1" applyAlignment="1" applyProtection="1">
      <alignment vertical="center" wrapText="1"/>
      <protection locked="0"/>
    </xf>
    <xf numFmtId="168" fontId="0" fillId="20" borderId="10" xfId="0" applyNumberFormat="1" applyFill="1" applyBorder="1" applyAlignment="1" applyProtection="1">
      <alignment vertical="center" wrapText="1"/>
      <protection locked="0"/>
    </xf>
    <xf numFmtId="4" fontId="0" fillId="18" borderId="10" xfId="0" applyNumberFormat="1" applyFill="1" applyBorder="1" applyAlignment="1" applyProtection="1">
      <alignment vertical="center" wrapText="1"/>
      <protection locked="0"/>
    </xf>
    <xf numFmtId="168" fontId="0" fillId="18" borderId="10" xfId="0" applyNumberForma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0" fillId="21" borderId="10" xfId="0" applyNumberFormat="1" applyFill="1" applyBorder="1" applyAlignment="1" applyProtection="1">
      <alignment horizontal="center" vertical="center" wrapText="1"/>
      <protection locked="0"/>
    </xf>
    <xf numFmtId="49" fontId="0" fillId="21" borderId="16" xfId="0" applyNumberFormat="1" applyFill="1" applyBorder="1" applyAlignment="1" applyProtection="1">
      <alignment horizontal="center" vertical="center" wrapText="1"/>
      <protection locked="0"/>
    </xf>
    <xf numFmtId="49" fontId="0" fillId="21" borderId="17" xfId="0" applyNumberFormat="1" applyFill="1" applyBorder="1" applyAlignment="1" applyProtection="1">
      <alignment horizontal="center" vertical="center" wrapText="1"/>
      <protection locked="0"/>
    </xf>
    <xf numFmtId="49" fontId="0" fillId="21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4" fontId="0" fillId="22" borderId="14" xfId="0" applyNumberFormat="1" applyFill="1" applyBorder="1" applyAlignment="1" applyProtection="1">
      <alignment vertical="center" wrapText="1"/>
      <protection locked="0"/>
    </xf>
    <xf numFmtId="4" fontId="0" fillId="19" borderId="14" xfId="0" applyNumberFormat="1" applyFill="1" applyBorder="1" applyAlignment="1" applyProtection="1">
      <alignment vertical="center" wrapText="1"/>
      <protection locked="0"/>
    </xf>
    <xf numFmtId="49" fontId="0" fillId="20" borderId="0" xfId="0" applyNumberFormat="1" applyFill="1" applyAlignment="1" applyProtection="1">
      <alignment horizontal="right"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10" xfId="0" applyNumberFormat="1" applyFont="1" applyFill="1" applyBorder="1" applyAlignment="1" applyProtection="1">
      <alignment vertical="center" wrapText="1"/>
      <protection locked="0"/>
    </xf>
    <xf numFmtId="168" fontId="0" fillId="24" borderId="10" xfId="0" applyNumberFormat="1" applyFill="1" applyBorder="1" applyAlignment="1" applyProtection="1">
      <alignment vertical="center" wrapText="1"/>
      <protection locked="0"/>
    </xf>
    <xf numFmtId="168" fontId="0" fillId="22" borderId="10" xfId="0" applyNumberFormat="1" applyFill="1" applyBorder="1" applyAlignment="1" applyProtection="1">
      <alignment vertical="center" wrapText="1"/>
      <protection locked="0"/>
    </xf>
    <xf numFmtId="168" fontId="0" fillId="21" borderId="10" xfId="0" applyNumberFormat="1" applyFill="1" applyBorder="1" applyAlignment="1" applyProtection="1">
      <alignment vertical="center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2"/>
  <sheetViews>
    <sheetView showGridLines="0" tabSelected="1" zoomScalePageLayoutView="0" workbookViewId="0" topLeftCell="A22">
      <selection activeCell="K349" sqref="K349:L349"/>
    </sheetView>
  </sheetViews>
  <sheetFormatPr defaultColWidth="9.33203125" defaultRowHeight="12.75"/>
  <cols>
    <col min="1" max="1" width="3" style="0" customWidth="1"/>
    <col min="2" max="2" width="6.16015625" style="0" customWidth="1"/>
    <col min="3" max="3" width="8.66015625" style="0" customWidth="1"/>
    <col min="4" max="4" width="9.5" style="0" customWidth="1"/>
    <col min="5" max="5" width="31.83203125" style="0" customWidth="1"/>
    <col min="6" max="8" width="15.83203125" style="0" customWidth="1"/>
    <col min="9" max="9" width="12.66015625" style="0" customWidth="1"/>
    <col min="10" max="10" width="3" style="0" customWidth="1"/>
    <col min="11" max="11" width="12.5" style="0" customWidth="1"/>
    <col min="12" max="12" width="0.328125" style="0" customWidth="1"/>
  </cols>
  <sheetData>
    <row r="1" spans="9:11" ht="42.75" customHeight="1">
      <c r="I1" s="44" t="s">
        <v>249</v>
      </c>
      <c r="J1" s="44"/>
      <c r="K1" s="45"/>
    </row>
    <row r="2" spans="2:13" ht="28.5" customHeight="1">
      <c r="B2" s="54" t="s">
        <v>229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2" ht="13.5" customHeight="1">
      <c r="B3" s="55" t="s">
        <v>0</v>
      </c>
      <c r="C3" s="55" t="s">
        <v>1</v>
      </c>
      <c r="D3" s="55" t="s">
        <v>2</v>
      </c>
      <c r="E3" s="55" t="s">
        <v>3</v>
      </c>
      <c r="F3" s="55" t="s">
        <v>225</v>
      </c>
      <c r="G3" s="55"/>
      <c r="H3" s="55"/>
      <c r="I3" s="55"/>
      <c r="J3" s="55"/>
      <c r="K3" s="55"/>
      <c r="L3" s="55"/>
    </row>
    <row r="4" spans="2:12" ht="13.5" customHeight="1">
      <c r="B4" s="55"/>
      <c r="C4" s="55"/>
      <c r="D4" s="55"/>
      <c r="E4" s="55"/>
      <c r="F4" s="55"/>
      <c r="G4" s="56" t="s">
        <v>230</v>
      </c>
      <c r="H4" s="15" t="s">
        <v>226</v>
      </c>
      <c r="I4" s="11" t="s">
        <v>223</v>
      </c>
      <c r="J4" s="12"/>
      <c r="K4" s="55" t="s">
        <v>224</v>
      </c>
      <c r="L4" s="55"/>
    </row>
    <row r="5" spans="2:18" ht="42.75" customHeight="1">
      <c r="B5" s="55"/>
      <c r="C5" s="55"/>
      <c r="D5" s="55"/>
      <c r="E5" s="55"/>
      <c r="F5" s="55"/>
      <c r="G5" s="57"/>
      <c r="H5" s="7" t="s">
        <v>4</v>
      </c>
      <c r="I5" s="13" t="s">
        <v>5</v>
      </c>
      <c r="J5" s="14"/>
      <c r="K5" s="55"/>
      <c r="L5" s="55"/>
      <c r="R5" s="10" t="s">
        <v>223</v>
      </c>
    </row>
    <row r="6" spans="2:18" ht="13.5" customHeight="1"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16" t="s">
        <v>11</v>
      </c>
      <c r="H6" s="16" t="s">
        <v>12</v>
      </c>
      <c r="I6" s="58" t="s">
        <v>13</v>
      </c>
      <c r="J6" s="58"/>
      <c r="K6" s="58" t="s">
        <v>227</v>
      </c>
      <c r="L6" s="58"/>
      <c r="P6" t="s">
        <v>223</v>
      </c>
      <c r="Q6" t="s">
        <v>223</v>
      </c>
      <c r="R6" s="10" t="s">
        <v>223</v>
      </c>
    </row>
    <row r="7" spans="2:18" ht="15" customHeight="1">
      <c r="B7" s="1" t="s">
        <v>14</v>
      </c>
      <c r="C7" s="1"/>
      <c r="D7" s="1"/>
      <c r="E7" s="2" t="s">
        <v>15</v>
      </c>
      <c r="F7" s="25">
        <f>SUM(F8+F11+F13)</f>
        <v>486677</v>
      </c>
      <c r="G7" s="9">
        <f>SUM(G8+G11+G13)</f>
        <v>485839.0900000001</v>
      </c>
      <c r="H7" s="9">
        <f>SUM(H8+H11+H13)</f>
        <v>330489.80000000005</v>
      </c>
      <c r="I7" s="52">
        <f>SUM(I8+I11+I13)</f>
        <v>155349.29</v>
      </c>
      <c r="J7" s="52"/>
      <c r="K7" s="53">
        <f>G7/F7*100</f>
        <v>99.82783036798536</v>
      </c>
      <c r="L7" s="53"/>
      <c r="Q7" t="s">
        <v>223</v>
      </c>
      <c r="R7" s="10" t="s">
        <v>223</v>
      </c>
    </row>
    <row r="8" spans="2:18" ht="25.5" customHeight="1">
      <c r="B8" s="3"/>
      <c r="C8" s="3" t="s">
        <v>16</v>
      </c>
      <c r="D8" s="3"/>
      <c r="E8" s="4" t="s">
        <v>17</v>
      </c>
      <c r="F8" s="26">
        <f>SUM(F9:F10)</f>
        <v>155511</v>
      </c>
      <c r="G8" s="17">
        <f>SUM(G9:G10)</f>
        <v>155360.29</v>
      </c>
      <c r="H8" s="17">
        <f>SUM(H9:H10)</f>
        <v>11</v>
      </c>
      <c r="I8" s="48">
        <f>SUM(I9:J10)</f>
        <v>155349.29</v>
      </c>
      <c r="J8" s="48"/>
      <c r="K8" s="67">
        <f aca="true" t="shared" si="0" ref="K8:K71">G8/F8*100</f>
        <v>99.90308724141701</v>
      </c>
      <c r="L8" s="67"/>
      <c r="Q8" t="s">
        <v>223</v>
      </c>
      <c r="R8" s="10" t="s">
        <v>223</v>
      </c>
    </row>
    <row r="9" spans="2:18" ht="15" customHeight="1">
      <c r="B9" s="5"/>
      <c r="C9" s="5"/>
      <c r="D9" s="5" t="s">
        <v>18</v>
      </c>
      <c r="E9" s="6" t="s">
        <v>19</v>
      </c>
      <c r="F9" s="27">
        <v>11</v>
      </c>
      <c r="G9" s="18">
        <v>11</v>
      </c>
      <c r="H9" s="18">
        <v>11</v>
      </c>
      <c r="I9" s="50">
        <v>0</v>
      </c>
      <c r="J9" s="50"/>
      <c r="K9" s="51">
        <f t="shared" si="0"/>
        <v>100</v>
      </c>
      <c r="L9" s="51"/>
      <c r="R9" s="10"/>
    </row>
    <row r="10" spans="2:18" ht="25.5" customHeight="1">
      <c r="B10" s="5"/>
      <c r="C10" s="5"/>
      <c r="D10" s="5" t="s">
        <v>20</v>
      </c>
      <c r="E10" s="6" t="s">
        <v>21</v>
      </c>
      <c r="F10" s="27">
        <v>155500</v>
      </c>
      <c r="G10" s="19">
        <v>155349.29</v>
      </c>
      <c r="H10" s="19">
        <v>0</v>
      </c>
      <c r="I10" s="50">
        <v>155349.29</v>
      </c>
      <c r="J10" s="50"/>
      <c r="K10" s="51">
        <f t="shared" si="0"/>
        <v>99.90308038585209</v>
      </c>
      <c r="L10" s="51"/>
      <c r="N10" t="s">
        <v>223</v>
      </c>
      <c r="O10" t="s">
        <v>223</v>
      </c>
      <c r="P10" t="s">
        <v>223</v>
      </c>
      <c r="Q10" t="s">
        <v>223</v>
      </c>
      <c r="R10" s="10" t="s">
        <v>223</v>
      </c>
    </row>
    <row r="11" spans="2:18" ht="15" customHeight="1">
      <c r="B11" s="3"/>
      <c r="C11" s="3" t="s">
        <v>22</v>
      </c>
      <c r="D11" s="3"/>
      <c r="E11" s="4" t="s">
        <v>23</v>
      </c>
      <c r="F11" s="26">
        <f>SUM(F12)</f>
        <v>4598</v>
      </c>
      <c r="G11" s="17">
        <f>SUM(G12)</f>
        <v>3912.2</v>
      </c>
      <c r="H11" s="17">
        <f>SUM(H12)</f>
        <v>3912.2</v>
      </c>
      <c r="I11" s="48">
        <f>SUM(I12)</f>
        <v>0</v>
      </c>
      <c r="J11" s="48"/>
      <c r="K11" s="68">
        <f t="shared" si="0"/>
        <v>85.08481948673335</v>
      </c>
      <c r="L11" s="68"/>
      <c r="R11" s="10"/>
    </row>
    <row r="12" spans="2:12" ht="43.5" customHeight="1">
      <c r="B12" s="5"/>
      <c r="C12" s="5"/>
      <c r="D12" s="5" t="s">
        <v>24</v>
      </c>
      <c r="E12" s="6" t="s">
        <v>25</v>
      </c>
      <c r="F12" s="27">
        <v>4598</v>
      </c>
      <c r="G12" s="19">
        <v>3912.2</v>
      </c>
      <c r="H12" s="19">
        <v>3912.2</v>
      </c>
      <c r="I12" s="50">
        <v>0</v>
      </c>
      <c r="J12" s="50"/>
      <c r="K12" s="51">
        <f t="shared" si="0"/>
        <v>85.08481948673335</v>
      </c>
      <c r="L12" s="51"/>
    </row>
    <row r="13" spans="2:12" ht="15" customHeight="1">
      <c r="B13" s="3"/>
      <c r="C13" s="3" t="s">
        <v>26</v>
      </c>
      <c r="D13" s="3"/>
      <c r="E13" s="4" t="s">
        <v>27</v>
      </c>
      <c r="F13" s="26">
        <f>SUM(F14:F18)</f>
        <v>326568</v>
      </c>
      <c r="G13" s="17">
        <f>SUM(G14:G18)</f>
        <v>326566.60000000003</v>
      </c>
      <c r="H13" s="17">
        <f>SUM(H14:H18)</f>
        <v>326566.60000000003</v>
      </c>
      <c r="I13" s="48">
        <f>SUM(I14:J18)</f>
        <v>0</v>
      </c>
      <c r="J13" s="48"/>
      <c r="K13" s="69">
        <f t="shared" si="0"/>
        <v>99.99957129908627</v>
      </c>
      <c r="L13" s="69"/>
    </row>
    <row r="14" spans="2:12" ht="15" customHeight="1">
      <c r="B14" s="5"/>
      <c r="C14" s="5"/>
      <c r="D14" s="5" t="s">
        <v>28</v>
      </c>
      <c r="E14" s="6" t="s">
        <v>29</v>
      </c>
      <c r="F14" s="27">
        <v>3889</v>
      </c>
      <c r="G14" s="19">
        <v>3888.27</v>
      </c>
      <c r="H14" s="19">
        <v>3888.27</v>
      </c>
      <c r="I14" s="50">
        <v>0</v>
      </c>
      <c r="J14" s="50"/>
      <c r="K14" s="51">
        <f t="shared" si="0"/>
        <v>99.98122910773978</v>
      </c>
      <c r="L14" s="51"/>
    </row>
    <row r="15" spans="2:12" ht="22.5" customHeight="1">
      <c r="B15" s="5"/>
      <c r="C15" s="5"/>
      <c r="D15" s="5" t="s">
        <v>18</v>
      </c>
      <c r="E15" s="6" t="s">
        <v>19</v>
      </c>
      <c r="F15" s="27">
        <v>332</v>
      </c>
      <c r="G15" s="19">
        <v>332</v>
      </c>
      <c r="H15" s="19">
        <v>332</v>
      </c>
      <c r="I15" s="50">
        <v>0</v>
      </c>
      <c r="J15" s="50"/>
      <c r="K15" s="51">
        <f t="shared" si="0"/>
        <v>100</v>
      </c>
      <c r="L15" s="51"/>
    </row>
    <row r="16" spans="2:12" ht="15" customHeight="1">
      <c r="B16" s="5"/>
      <c r="C16" s="5"/>
      <c r="D16" s="5" t="s">
        <v>30</v>
      </c>
      <c r="E16" s="6" t="s">
        <v>31</v>
      </c>
      <c r="F16" s="27">
        <v>320164</v>
      </c>
      <c r="G16" s="19">
        <v>320163.33</v>
      </c>
      <c r="H16" s="19">
        <v>320163.33</v>
      </c>
      <c r="I16" s="50">
        <v>0</v>
      </c>
      <c r="J16" s="50"/>
      <c r="K16" s="51">
        <f t="shared" si="0"/>
        <v>99.99979073224972</v>
      </c>
      <c r="L16" s="51"/>
    </row>
    <row r="17" spans="2:12" ht="34.5" customHeight="1">
      <c r="B17" s="5"/>
      <c r="C17" s="5"/>
      <c r="D17" s="5" t="s">
        <v>32</v>
      </c>
      <c r="E17" s="6" t="s">
        <v>33</v>
      </c>
      <c r="F17" s="27">
        <v>311</v>
      </c>
      <c r="G17" s="19">
        <v>311</v>
      </c>
      <c r="H17" s="19">
        <v>311</v>
      </c>
      <c r="I17" s="50">
        <v>0</v>
      </c>
      <c r="J17" s="50"/>
      <c r="K17" s="51">
        <f t="shared" si="0"/>
        <v>100</v>
      </c>
      <c r="L17" s="51"/>
    </row>
    <row r="18" spans="2:12" ht="34.5" customHeight="1">
      <c r="B18" s="5"/>
      <c r="C18" s="5"/>
      <c r="D18" s="5" t="s">
        <v>34</v>
      </c>
      <c r="E18" s="6" t="s">
        <v>35</v>
      </c>
      <c r="F18" s="27">
        <v>1872</v>
      </c>
      <c r="G18" s="19">
        <v>1872</v>
      </c>
      <c r="H18" s="19">
        <v>1872</v>
      </c>
      <c r="I18" s="50">
        <v>0</v>
      </c>
      <c r="J18" s="50"/>
      <c r="K18" s="51">
        <f t="shared" si="0"/>
        <v>100</v>
      </c>
      <c r="L18" s="51"/>
    </row>
    <row r="19" spans="2:12" ht="15" customHeight="1">
      <c r="B19" s="1" t="s">
        <v>36</v>
      </c>
      <c r="C19" s="1"/>
      <c r="D19" s="1"/>
      <c r="E19" s="2" t="s">
        <v>37</v>
      </c>
      <c r="F19" s="25">
        <f>SUM(F20+F22)</f>
        <v>2784423</v>
      </c>
      <c r="G19" s="9">
        <f>SUM(G20+G22)</f>
        <v>2619616.98</v>
      </c>
      <c r="H19" s="9">
        <f>SUM(H20+H22)</f>
        <v>212304.75</v>
      </c>
      <c r="I19" s="52">
        <f>SUM(I20+I22)</f>
        <v>2407312.23</v>
      </c>
      <c r="J19" s="52"/>
      <c r="K19" s="53">
        <f t="shared" si="0"/>
        <v>94.08114284359812</v>
      </c>
      <c r="L19" s="53"/>
    </row>
    <row r="20" spans="2:12" ht="15" customHeight="1">
      <c r="B20" s="3"/>
      <c r="C20" s="3" t="s">
        <v>38</v>
      </c>
      <c r="D20" s="3"/>
      <c r="E20" s="4" t="s">
        <v>39</v>
      </c>
      <c r="F20" s="26">
        <f>SUM(F21)</f>
        <v>30000</v>
      </c>
      <c r="G20" s="17">
        <f>SUM(G21)</f>
        <v>30000</v>
      </c>
      <c r="H20" s="17">
        <f>SUM(H21)</f>
        <v>0</v>
      </c>
      <c r="I20" s="48">
        <f>SUM(I21)</f>
        <v>30000</v>
      </c>
      <c r="J20" s="48"/>
      <c r="K20" s="69">
        <f t="shared" si="0"/>
        <v>100</v>
      </c>
      <c r="L20" s="69"/>
    </row>
    <row r="21" spans="2:12" ht="72.75" customHeight="1">
      <c r="B21" s="5"/>
      <c r="C21" s="5"/>
      <c r="D21" s="5" t="s">
        <v>40</v>
      </c>
      <c r="E21" s="6" t="s">
        <v>41</v>
      </c>
      <c r="F21" s="27">
        <v>30000</v>
      </c>
      <c r="G21" s="19">
        <v>30000</v>
      </c>
      <c r="H21" s="19">
        <v>0</v>
      </c>
      <c r="I21" s="50">
        <v>30000</v>
      </c>
      <c r="J21" s="50"/>
      <c r="K21" s="51">
        <f t="shared" si="0"/>
        <v>100</v>
      </c>
      <c r="L21" s="51"/>
    </row>
    <row r="22" spans="2:12" ht="15" customHeight="1">
      <c r="B22" s="3"/>
      <c r="C22" s="3" t="s">
        <v>42</v>
      </c>
      <c r="D22" s="3"/>
      <c r="E22" s="4" t="s">
        <v>43</v>
      </c>
      <c r="F22" s="26">
        <f>SUM(F23:F28)</f>
        <v>2754423</v>
      </c>
      <c r="G22" s="17">
        <f>SUM(G23:G28)</f>
        <v>2589616.98</v>
      </c>
      <c r="H22" s="17">
        <f>SUM(H23:H28)</f>
        <v>212304.75</v>
      </c>
      <c r="I22" s="48">
        <f>SUM(I23:J28)</f>
        <v>2377312.23</v>
      </c>
      <c r="J22" s="48"/>
      <c r="K22" s="69">
        <f t="shared" si="0"/>
        <v>94.01667717703491</v>
      </c>
      <c r="L22" s="69"/>
    </row>
    <row r="23" spans="2:12" ht="15" customHeight="1">
      <c r="B23" s="5"/>
      <c r="C23" s="5"/>
      <c r="D23" s="5" t="s">
        <v>28</v>
      </c>
      <c r="E23" s="6" t="s">
        <v>29</v>
      </c>
      <c r="F23" s="27">
        <v>6100</v>
      </c>
      <c r="G23" s="19">
        <v>6065.84</v>
      </c>
      <c r="H23" s="19">
        <v>6065.84</v>
      </c>
      <c r="I23" s="50">
        <v>0</v>
      </c>
      <c r="J23" s="50"/>
      <c r="K23" s="51">
        <f t="shared" si="0"/>
        <v>99.44000000000001</v>
      </c>
      <c r="L23" s="51"/>
    </row>
    <row r="24" spans="2:12" ht="15" customHeight="1">
      <c r="B24" s="5"/>
      <c r="C24" s="5"/>
      <c r="D24" s="5" t="s">
        <v>44</v>
      </c>
      <c r="E24" s="6" t="s">
        <v>45</v>
      </c>
      <c r="F24" s="27">
        <v>180800</v>
      </c>
      <c r="G24" s="19">
        <v>166131.06</v>
      </c>
      <c r="H24" s="19">
        <v>166131.06</v>
      </c>
      <c r="I24" s="50">
        <v>0</v>
      </c>
      <c r="J24" s="50"/>
      <c r="K24" s="51">
        <f t="shared" si="0"/>
        <v>91.8866482300885</v>
      </c>
      <c r="L24" s="51"/>
    </row>
    <row r="25" spans="2:12" ht="15" customHeight="1">
      <c r="B25" s="5"/>
      <c r="C25" s="5"/>
      <c r="D25" s="5" t="s">
        <v>18</v>
      </c>
      <c r="E25" s="6" t="s">
        <v>19</v>
      </c>
      <c r="F25" s="27">
        <v>50000</v>
      </c>
      <c r="G25" s="19">
        <v>40107.85</v>
      </c>
      <c r="H25" s="19">
        <v>40107.85</v>
      </c>
      <c r="I25" s="50">
        <v>0</v>
      </c>
      <c r="J25" s="50"/>
      <c r="K25" s="51">
        <f t="shared" si="0"/>
        <v>80.2157</v>
      </c>
      <c r="L25" s="51"/>
    </row>
    <row r="26" spans="2:12" ht="25.5" customHeight="1">
      <c r="B26" s="5"/>
      <c r="C26" s="5"/>
      <c r="D26" s="5" t="s">
        <v>20</v>
      </c>
      <c r="E26" s="6" t="s">
        <v>21</v>
      </c>
      <c r="F26" s="27">
        <v>304677</v>
      </c>
      <c r="G26" s="19">
        <v>284884.43</v>
      </c>
      <c r="H26" s="19">
        <v>0</v>
      </c>
      <c r="I26" s="50">
        <v>284884.43</v>
      </c>
      <c r="J26" s="50"/>
      <c r="K26" s="51">
        <f t="shared" si="0"/>
        <v>93.50375315498052</v>
      </c>
      <c r="L26" s="51"/>
    </row>
    <row r="27" spans="2:12" ht="25.5" customHeight="1">
      <c r="B27" s="5"/>
      <c r="C27" s="5"/>
      <c r="D27" s="5" t="s">
        <v>46</v>
      </c>
      <c r="E27" s="6" t="s">
        <v>21</v>
      </c>
      <c r="F27" s="27">
        <v>1255457</v>
      </c>
      <c r="G27" s="19">
        <v>1255456.58</v>
      </c>
      <c r="H27" s="19">
        <v>0</v>
      </c>
      <c r="I27" s="50">
        <v>1255456.58</v>
      </c>
      <c r="J27" s="50"/>
      <c r="K27" s="51">
        <f t="shared" si="0"/>
        <v>99.99996654604658</v>
      </c>
      <c r="L27" s="51"/>
    </row>
    <row r="28" spans="2:12" ht="25.5" customHeight="1">
      <c r="B28" s="5"/>
      <c r="C28" s="5"/>
      <c r="D28" s="5" t="s">
        <v>47</v>
      </c>
      <c r="E28" s="6" t="s">
        <v>21</v>
      </c>
      <c r="F28" s="27">
        <v>957389</v>
      </c>
      <c r="G28" s="19">
        <v>836971.22</v>
      </c>
      <c r="H28" s="19">
        <v>0</v>
      </c>
      <c r="I28" s="50">
        <v>836971.22</v>
      </c>
      <c r="J28" s="50"/>
      <c r="K28" s="51">
        <f t="shared" si="0"/>
        <v>87.42227245142779</v>
      </c>
      <c r="L28" s="51"/>
    </row>
    <row r="29" spans="2:12" ht="15" customHeight="1">
      <c r="B29" s="1" t="s">
        <v>48</v>
      </c>
      <c r="C29" s="1"/>
      <c r="D29" s="1"/>
      <c r="E29" s="2" t="s">
        <v>49</v>
      </c>
      <c r="F29" s="25">
        <f>SUM(F30)</f>
        <v>65000</v>
      </c>
      <c r="G29" s="9">
        <f>SUM(G30)</f>
        <v>61960.39</v>
      </c>
      <c r="H29" s="9">
        <f>SUM(H30)</f>
        <v>61960.39</v>
      </c>
      <c r="I29" s="52">
        <f>SUM(I30)</f>
        <v>0</v>
      </c>
      <c r="J29" s="52"/>
      <c r="K29" s="53">
        <f t="shared" si="0"/>
        <v>95.32367692307693</v>
      </c>
      <c r="L29" s="53"/>
    </row>
    <row r="30" spans="2:12" ht="25.5" customHeight="1">
      <c r="B30" s="3"/>
      <c r="C30" s="3" t="s">
        <v>50</v>
      </c>
      <c r="D30" s="3"/>
      <c r="E30" s="4" t="s">
        <v>51</v>
      </c>
      <c r="F30" s="26">
        <f>SUM(F31:F33)</f>
        <v>65000</v>
      </c>
      <c r="G30" s="17">
        <f>SUM(G31:G33)</f>
        <v>61960.39</v>
      </c>
      <c r="H30" s="17">
        <f>SUM(H31:H33)</f>
        <v>61960.39</v>
      </c>
      <c r="I30" s="48">
        <f>SUM(I31:J32)</f>
        <v>0</v>
      </c>
      <c r="J30" s="48"/>
      <c r="K30" s="69">
        <f t="shared" si="0"/>
        <v>95.32367692307693</v>
      </c>
      <c r="L30" s="69"/>
    </row>
    <row r="31" spans="2:12" ht="15" customHeight="1">
      <c r="B31" s="5"/>
      <c r="C31" s="5"/>
      <c r="D31" s="5" t="s">
        <v>52</v>
      </c>
      <c r="E31" s="6" t="s">
        <v>53</v>
      </c>
      <c r="F31" s="27">
        <v>273</v>
      </c>
      <c r="G31" s="19">
        <v>272.11</v>
      </c>
      <c r="H31" s="19">
        <v>272.11</v>
      </c>
      <c r="I31" s="50">
        <v>0</v>
      </c>
      <c r="J31" s="50"/>
      <c r="K31" s="51">
        <f t="shared" si="0"/>
        <v>99.67399267399269</v>
      </c>
      <c r="L31" s="51"/>
    </row>
    <row r="32" spans="2:12" ht="15" customHeight="1">
      <c r="B32" s="5"/>
      <c r="C32" s="5"/>
      <c r="D32" s="5" t="s">
        <v>18</v>
      </c>
      <c r="E32" s="6" t="s">
        <v>19</v>
      </c>
      <c r="F32" s="27">
        <v>58727</v>
      </c>
      <c r="G32" s="19">
        <v>57221.28</v>
      </c>
      <c r="H32" s="19">
        <v>57221.28</v>
      </c>
      <c r="I32" s="50">
        <v>0</v>
      </c>
      <c r="J32" s="50"/>
      <c r="K32" s="51">
        <f t="shared" si="0"/>
        <v>97.43606858855381</v>
      </c>
      <c r="L32" s="51"/>
    </row>
    <row r="33" spans="2:12" ht="27.75" customHeight="1">
      <c r="B33" s="5"/>
      <c r="C33" s="5"/>
      <c r="D33" s="5" t="s">
        <v>231</v>
      </c>
      <c r="E33" s="6" t="s">
        <v>232</v>
      </c>
      <c r="F33" s="27">
        <v>6000</v>
      </c>
      <c r="G33" s="19">
        <v>4467</v>
      </c>
      <c r="H33" s="19">
        <v>4467</v>
      </c>
      <c r="I33" s="59">
        <v>0</v>
      </c>
      <c r="J33" s="60"/>
      <c r="K33" s="51">
        <f t="shared" si="0"/>
        <v>74.45</v>
      </c>
      <c r="L33" s="51"/>
    </row>
    <row r="34" spans="2:12" ht="15" customHeight="1">
      <c r="B34" s="1" t="s">
        <v>54</v>
      </c>
      <c r="C34" s="1"/>
      <c r="D34" s="1"/>
      <c r="E34" s="2" t="s">
        <v>55</v>
      </c>
      <c r="F34" s="25">
        <f>SUM(F35)</f>
        <v>30000</v>
      </c>
      <c r="G34" s="9">
        <f aca="true" t="shared" si="1" ref="G34:I35">SUM(G35)</f>
        <v>23797.44</v>
      </c>
      <c r="H34" s="9">
        <f t="shared" si="1"/>
        <v>23797.44</v>
      </c>
      <c r="I34" s="52">
        <f t="shared" si="1"/>
        <v>0</v>
      </c>
      <c r="J34" s="52"/>
      <c r="K34" s="53">
        <f t="shared" si="0"/>
        <v>79.3248</v>
      </c>
      <c r="L34" s="53"/>
    </row>
    <row r="35" spans="2:12" ht="25.5" customHeight="1">
      <c r="B35" s="3"/>
      <c r="C35" s="3" t="s">
        <v>56</v>
      </c>
      <c r="D35" s="3"/>
      <c r="E35" s="4" t="s">
        <v>57</v>
      </c>
      <c r="F35" s="26">
        <f>SUM(F36)</f>
        <v>30000</v>
      </c>
      <c r="G35" s="17">
        <f t="shared" si="1"/>
        <v>23797.44</v>
      </c>
      <c r="H35" s="17">
        <f t="shared" si="1"/>
        <v>23797.44</v>
      </c>
      <c r="I35" s="48">
        <f t="shared" si="1"/>
        <v>0</v>
      </c>
      <c r="J35" s="48"/>
      <c r="K35" s="69">
        <f t="shared" si="0"/>
        <v>79.3248</v>
      </c>
      <c r="L35" s="69"/>
    </row>
    <row r="36" spans="2:12" ht="15" customHeight="1">
      <c r="B36" s="5"/>
      <c r="C36" s="5"/>
      <c r="D36" s="5" t="s">
        <v>18</v>
      </c>
      <c r="E36" s="6" t="s">
        <v>19</v>
      </c>
      <c r="F36" s="27">
        <v>30000</v>
      </c>
      <c r="G36" s="19">
        <v>23797.44</v>
      </c>
      <c r="H36" s="19">
        <v>23797.44</v>
      </c>
      <c r="I36" s="50">
        <v>0</v>
      </c>
      <c r="J36" s="50"/>
      <c r="K36" s="51">
        <f t="shared" si="0"/>
        <v>79.3248</v>
      </c>
      <c r="L36" s="51"/>
    </row>
    <row r="37" spans="2:12" ht="15" customHeight="1">
      <c r="B37" s="1" t="s">
        <v>58</v>
      </c>
      <c r="C37" s="1"/>
      <c r="D37" s="1"/>
      <c r="E37" s="2" t="s">
        <v>59</v>
      </c>
      <c r="F37" s="25">
        <f>SUM(F38+F44+F49+F73+F77)</f>
        <v>1259628</v>
      </c>
      <c r="G37" s="9">
        <f>SUM(G38+G44+G49+G73+G77)</f>
        <v>1175499.3900000001</v>
      </c>
      <c r="H37" s="9">
        <f>SUM(H38+H44+H49+H73+H77)</f>
        <v>1110229.46</v>
      </c>
      <c r="I37" s="52">
        <f>SUM(I38+I44+I49+I73+I77)</f>
        <v>65269.93</v>
      </c>
      <c r="J37" s="52"/>
      <c r="K37" s="53">
        <f t="shared" si="0"/>
        <v>93.32115434080539</v>
      </c>
      <c r="L37" s="53"/>
    </row>
    <row r="38" spans="2:12" ht="15" customHeight="1">
      <c r="B38" s="3"/>
      <c r="C38" s="3" t="s">
        <v>60</v>
      </c>
      <c r="D38" s="3"/>
      <c r="E38" s="4" t="s">
        <v>61</v>
      </c>
      <c r="F38" s="26">
        <f>SUM(F39:F43)</f>
        <v>34074</v>
      </c>
      <c r="G38" s="17">
        <f>SUM(G39:G43)</f>
        <v>34074</v>
      </c>
      <c r="H38" s="17">
        <f>SUM(H39:H43)</f>
        <v>34074</v>
      </c>
      <c r="I38" s="48">
        <f>SUM(I39:J43)</f>
        <v>0</v>
      </c>
      <c r="J38" s="48"/>
      <c r="K38" s="69">
        <f t="shared" si="0"/>
        <v>100</v>
      </c>
      <c r="L38" s="69"/>
    </row>
    <row r="39" spans="2:12" ht="25.5" customHeight="1">
      <c r="B39" s="5"/>
      <c r="C39" s="5"/>
      <c r="D39" s="5" t="s">
        <v>62</v>
      </c>
      <c r="E39" s="6" t="s">
        <v>63</v>
      </c>
      <c r="F39" s="28">
        <v>25344</v>
      </c>
      <c r="G39" s="19">
        <v>25344</v>
      </c>
      <c r="H39" s="19">
        <v>25344</v>
      </c>
      <c r="I39" s="50">
        <v>0</v>
      </c>
      <c r="J39" s="50"/>
      <c r="K39" s="51">
        <f t="shared" si="0"/>
        <v>100</v>
      </c>
      <c r="L39" s="51"/>
    </row>
    <row r="40" spans="2:12" ht="25.5" customHeight="1">
      <c r="B40" s="5"/>
      <c r="C40" s="5"/>
      <c r="D40" s="5" t="s">
        <v>64</v>
      </c>
      <c r="E40" s="6" t="s">
        <v>65</v>
      </c>
      <c r="F40" s="28">
        <v>2814</v>
      </c>
      <c r="G40" s="19">
        <v>2814</v>
      </c>
      <c r="H40" s="19">
        <v>2814</v>
      </c>
      <c r="I40" s="50">
        <v>0</v>
      </c>
      <c r="J40" s="50"/>
      <c r="K40" s="51">
        <f t="shared" si="0"/>
        <v>100</v>
      </c>
      <c r="L40" s="51"/>
    </row>
    <row r="41" spans="2:12" ht="25.5" customHeight="1">
      <c r="B41" s="5"/>
      <c r="C41" s="5"/>
      <c r="D41" s="5" t="s">
        <v>66</v>
      </c>
      <c r="E41" s="6" t="s">
        <v>67</v>
      </c>
      <c r="F41" s="28">
        <v>4230</v>
      </c>
      <c r="G41" s="19">
        <v>4230</v>
      </c>
      <c r="H41" s="19">
        <v>4230</v>
      </c>
      <c r="I41" s="50">
        <v>0</v>
      </c>
      <c r="J41" s="50"/>
      <c r="K41" s="51">
        <f t="shared" si="0"/>
        <v>100</v>
      </c>
      <c r="L41" s="51"/>
    </row>
    <row r="42" spans="2:12" ht="15" customHeight="1">
      <c r="B42" s="5"/>
      <c r="C42" s="5"/>
      <c r="D42" s="5" t="s">
        <v>68</v>
      </c>
      <c r="E42" s="6" t="s">
        <v>69</v>
      </c>
      <c r="F42" s="28">
        <v>686</v>
      </c>
      <c r="G42" s="19">
        <v>686</v>
      </c>
      <c r="H42" s="19">
        <v>686</v>
      </c>
      <c r="I42" s="50">
        <v>0</v>
      </c>
      <c r="J42" s="50"/>
      <c r="K42" s="51">
        <f t="shared" si="0"/>
        <v>100</v>
      </c>
      <c r="L42" s="51"/>
    </row>
    <row r="43" spans="2:12" ht="25.5" customHeight="1">
      <c r="B43" s="5"/>
      <c r="C43" s="5"/>
      <c r="D43" s="5" t="s">
        <v>70</v>
      </c>
      <c r="E43" s="6" t="s">
        <v>71</v>
      </c>
      <c r="F43" s="28">
        <v>1000</v>
      </c>
      <c r="G43" s="19">
        <v>1000</v>
      </c>
      <c r="H43" s="19">
        <v>1000</v>
      </c>
      <c r="I43" s="50">
        <v>0</v>
      </c>
      <c r="J43" s="50"/>
      <c r="K43" s="51">
        <f t="shared" si="0"/>
        <v>100</v>
      </c>
      <c r="L43" s="51"/>
    </row>
    <row r="44" spans="2:12" ht="25.5" customHeight="1">
      <c r="B44" s="3"/>
      <c r="C44" s="3" t="s">
        <v>72</v>
      </c>
      <c r="D44" s="3"/>
      <c r="E44" s="4" t="s">
        <v>73</v>
      </c>
      <c r="F44" s="26">
        <f>SUM(F45:F48)</f>
        <v>122900</v>
      </c>
      <c r="G44" s="17">
        <f>SUM(G45:G48)</f>
        <v>113034.96</v>
      </c>
      <c r="H44" s="17">
        <f>SUM(H45:H48)</f>
        <v>113034.96</v>
      </c>
      <c r="I44" s="48">
        <f>SUM(I45:J48)</f>
        <v>0</v>
      </c>
      <c r="J44" s="48"/>
      <c r="K44" s="69">
        <f t="shared" si="0"/>
        <v>91.97311635475998</v>
      </c>
      <c r="L44" s="69"/>
    </row>
    <row r="45" spans="2:12" ht="25.5" customHeight="1">
      <c r="B45" s="5"/>
      <c r="C45" s="5"/>
      <c r="D45" s="5" t="s">
        <v>74</v>
      </c>
      <c r="E45" s="6" t="s">
        <v>75</v>
      </c>
      <c r="F45" s="28">
        <v>120900</v>
      </c>
      <c r="G45" s="19">
        <v>111389.35</v>
      </c>
      <c r="H45" s="19">
        <v>111389.35</v>
      </c>
      <c r="I45" s="50">
        <v>0</v>
      </c>
      <c r="J45" s="50"/>
      <c r="K45" s="51">
        <f t="shared" si="0"/>
        <v>92.13345740281224</v>
      </c>
      <c r="L45" s="51"/>
    </row>
    <row r="46" spans="2:12" ht="15" customHeight="1">
      <c r="B46" s="5"/>
      <c r="C46" s="5"/>
      <c r="D46" s="5" t="s">
        <v>28</v>
      </c>
      <c r="E46" s="6" t="s">
        <v>29</v>
      </c>
      <c r="F46" s="27">
        <v>1100</v>
      </c>
      <c r="G46" s="19">
        <v>1021.12</v>
      </c>
      <c r="H46" s="19">
        <v>1021.12</v>
      </c>
      <c r="I46" s="50">
        <v>0</v>
      </c>
      <c r="J46" s="50"/>
      <c r="K46" s="51">
        <f t="shared" si="0"/>
        <v>92.82909090909091</v>
      </c>
      <c r="L46" s="51"/>
    </row>
    <row r="47" spans="2:12" ht="15" customHeight="1">
      <c r="B47" s="5"/>
      <c r="C47" s="5"/>
      <c r="D47" s="5" t="s">
        <v>18</v>
      </c>
      <c r="E47" s="6" t="s">
        <v>19</v>
      </c>
      <c r="F47" s="27">
        <v>700</v>
      </c>
      <c r="G47" s="19">
        <v>617.6</v>
      </c>
      <c r="H47" s="19">
        <v>617.6</v>
      </c>
      <c r="I47" s="50">
        <v>0</v>
      </c>
      <c r="J47" s="50"/>
      <c r="K47" s="51">
        <f t="shared" si="0"/>
        <v>88.22857142857143</v>
      </c>
      <c r="L47" s="51"/>
    </row>
    <row r="48" spans="2:12" ht="15" customHeight="1">
      <c r="B48" s="5"/>
      <c r="C48" s="5"/>
      <c r="D48" s="5" t="s">
        <v>76</v>
      </c>
      <c r="E48" s="6" t="s">
        <v>77</v>
      </c>
      <c r="F48" s="27">
        <v>200</v>
      </c>
      <c r="G48" s="19">
        <v>6.89</v>
      </c>
      <c r="H48" s="19">
        <v>6.89</v>
      </c>
      <c r="I48" s="50">
        <v>0</v>
      </c>
      <c r="J48" s="50"/>
      <c r="K48" s="51">
        <f t="shared" si="0"/>
        <v>3.4450000000000003</v>
      </c>
      <c r="L48" s="51"/>
    </row>
    <row r="49" spans="2:12" ht="25.5" customHeight="1">
      <c r="B49" s="3"/>
      <c r="C49" s="3" t="s">
        <v>78</v>
      </c>
      <c r="D49" s="3"/>
      <c r="E49" s="4" t="s">
        <v>79</v>
      </c>
      <c r="F49" s="26">
        <f>SUM(F50:F72)</f>
        <v>1032954</v>
      </c>
      <c r="G49" s="17">
        <f>SUM(G50:G72)</f>
        <v>963782.6100000002</v>
      </c>
      <c r="H49" s="17">
        <f>SUM(H50:H72)</f>
        <v>898512.6800000002</v>
      </c>
      <c r="I49" s="48">
        <f>SUM(I50:J72)</f>
        <v>65269.93</v>
      </c>
      <c r="J49" s="48"/>
      <c r="K49" s="69">
        <f t="shared" si="0"/>
        <v>93.30353626589375</v>
      </c>
      <c r="L49" s="69"/>
    </row>
    <row r="50" spans="2:12" ht="25.5" customHeight="1">
      <c r="B50" s="5"/>
      <c r="C50" s="5"/>
      <c r="D50" s="5" t="s">
        <v>80</v>
      </c>
      <c r="E50" s="6" t="s">
        <v>81</v>
      </c>
      <c r="F50" s="28">
        <v>750</v>
      </c>
      <c r="G50" s="19">
        <v>735.04</v>
      </c>
      <c r="H50" s="19">
        <v>735.04</v>
      </c>
      <c r="I50" s="50">
        <v>0</v>
      </c>
      <c r="J50" s="50"/>
      <c r="K50" s="51">
        <f t="shared" si="0"/>
        <v>98.00533333333334</v>
      </c>
      <c r="L50" s="51"/>
    </row>
    <row r="51" spans="2:12" ht="25.5" customHeight="1">
      <c r="B51" s="5"/>
      <c r="C51" s="5"/>
      <c r="D51" s="5" t="s">
        <v>62</v>
      </c>
      <c r="E51" s="6" t="s">
        <v>63</v>
      </c>
      <c r="F51" s="27">
        <v>564928</v>
      </c>
      <c r="G51" s="19">
        <v>552451.26</v>
      </c>
      <c r="H51" s="19">
        <v>552451.26</v>
      </c>
      <c r="I51" s="50">
        <v>0</v>
      </c>
      <c r="J51" s="50"/>
      <c r="K51" s="51">
        <f t="shared" si="0"/>
        <v>97.79144598957743</v>
      </c>
      <c r="L51" s="51"/>
    </row>
    <row r="52" spans="2:12" ht="25.5" customHeight="1">
      <c r="B52" s="5"/>
      <c r="C52" s="5"/>
      <c r="D52" s="5" t="s">
        <v>64</v>
      </c>
      <c r="E52" s="6" t="s">
        <v>65</v>
      </c>
      <c r="F52" s="27">
        <v>41084</v>
      </c>
      <c r="G52" s="19">
        <v>40716.61</v>
      </c>
      <c r="H52" s="19">
        <v>40716.61</v>
      </c>
      <c r="I52" s="50">
        <v>0</v>
      </c>
      <c r="J52" s="50"/>
      <c r="K52" s="51">
        <f t="shared" si="0"/>
        <v>99.10575893291794</v>
      </c>
      <c r="L52" s="51"/>
    </row>
    <row r="53" spans="2:12" ht="25.5" customHeight="1">
      <c r="B53" s="5"/>
      <c r="C53" s="5"/>
      <c r="D53" s="5" t="s">
        <v>66</v>
      </c>
      <c r="E53" s="6" t="s">
        <v>67</v>
      </c>
      <c r="F53" s="27">
        <v>91508</v>
      </c>
      <c r="G53" s="19">
        <v>86676.32</v>
      </c>
      <c r="H53" s="19">
        <v>86676.32</v>
      </c>
      <c r="I53" s="50">
        <v>0</v>
      </c>
      <c r="J53" s="50"/>
      <c r="K53" s="51">
        <f t="shared" si="0"/>
        <v>94.71993705468375</v>
      </c>
      <c r="L53" s="51"/>
    </row>
    <row r="54" spans="2:12" ht="15" customHeight="1">
      <c r="B54" s="5"/>
      <c r="C54" s="5"/>
      <c r="D54" s="5" t="s">
        <v>68</v>
      </c>
      <c r="E54" s="6" t="s">
        <v>69</v>
      </c>
      <c r="F54" s="27">
        <v>14848</v>
      </c>
      <c r="G54" s="19">
        <v>13845.98</v>
      </c>
      <c r="H54" s="19">
        <v>13845.98</v>
      </c>
      <c r="I54" s="50">
        <v>0</v>
      </c>
      <c r="J54" s="50"/>
      <c r="K54" s="51">
        <f t="shared" si="0"/>
        <v>93.25148168103448</v>
      </c>
      <c r="L54" s="51"/>
    </row>
    <row r="55" spans="2:12" ht="15" customHeight="1">
      <c r="B55" s="5"/>
      <c r="C55" s="5"/>
      <c r="D55" s="5" t="s">
        <v>52</v>
      </c>
      <c r="E55" s="6" t="s">
        <v>53</v>
      </c>
      <c r="F55" s="27">
        <v>23000</v>
      </c>
      <c r="G55" s="19">
        <v>16920</v>
      </c>
      <c r="H55" s="19">
        <v>16920</v>
      </c>
      <c r="I55" s="50">
        <v>0</v>
      </c>
      <c r="J55" s="50"/>
      <c r="K55" s="51">
        <f t="shared" si="0"/>
        <v>73.56521739130434</v>
      </c>
      <c r="L55" s="51"/>
    </row>
    <row r="56" spans="2:12" ht="15" customHeight="1">
      <c r="B56" s="5"/>
      <c r="C56" s="5"/>
      <c r="D56" s="5" t="s">
        <v>28</v>
      </c>
      <c r="E56" s="6" t="s">
        <v>29</v>
      </c>
      <c r="F56" s="27">
        <v>65000</v>
      </c>
      <c r="G56" s="19">
        <v>47840.05</v>
      </c>
      <c r="H56" s="19">
        <v>47840.05</v>
      </c>
      <c r="I56" s="50">
        <v>0</v>
      </c>
      <c r="J56" s="50"/>
      <c r="K56" s="51">
        <f t="shared" si="0"/>
        <v>73.60007692307693</v>
      </c>
      <c r="L56" s="51"/>
    </row>
    <row r="57" spans="2:12" ht="15" customHeight="1">
      <c r="B57" s="5"/>
      <c r="C57" s="5"/>
      <c r="D57" s="5" t="s">
        <v>82</v>
      </c>
      <c r="E57" s="6" t="s">
        <v>83</v>
      </c>
      <c r="F57" s="27">
        <v>16000</v>
      </c>
      <c r="G57" s="19">
        <v>12601.02</v>
      </c>
      <c r="H57" s="19">
        <v>12601.02</v>
      </c>
      <c r="I57" s="50">
        <v>0</v>
      </c>
      <c r="J57" s="50"/>
      <c r="K57" s="51">
        <f t="shared" si="0"/>
        <v>78.756375</v>
      </c>
      <c r="L57" s="51"/>
    </row>
    <row r="58" spans="2:12" ht="15" customHeight="1">
      <c r="B58" s="5"/>
      <c r="C58" s="5"/>
      <c r="D58" s="5" t="s">
        <v>84</v>
      </c>
      <c r="E58" s="6" t="s">
        <v>85</v>
      </c>
      <c r="F58" s="27">
        <v>1500</v>
      </c>
      <c r="G58" s="19">
        <v>365</v>
      </c>
      <c r="H58" s="19">
        <v>365</v>
      </c>
      <c r="I58" s="50">
        <v>0</v>
      </c>
      <c r="J58" s="50"/>
      <c r="K58" s="51">
        <f t="shared" si="0"/>
        <v>24.333333333333336</v>
      </c>
      <c r="L58" s="51"/>
    </row>
    <row r="59" spans="2:12" ht="15" customHeight="1">
      <c r="B59" s="5"/>
      <c r="C59" s="5"/>
      <c r="D59" s="5" t="s">
        <v>18</v>
      </c>
      <c r="E59" s="6" t="s">
        <v>19</v>
      </c>
      <c r="F59" s="28">
        <v>69200</v>
      </c>
      <c r="G59" s="19">
        <v>61030.27</v>
      </c>
      <c r="H59" s="19">
        <v>61030.27</v>
      </c>
      <c r="I59" s="50">
        <v>0</v>
      </c>
      <c r="J59" s="50"/>
      <c r="K59" s="51">
        <f t="shared" si="0"/>
        <v>88.1940317919075</v>
      </c>
      <c r="L59" s="51"/>
    </row>
    <row r="60" spans="2:12" ht="25.5" customHeight="1">
      <c r="B60" s="5"/>
      <c r="C60" s="5"/>
      <c r="D60" s="5" t="s">
        <v>86</v>
      </c>
      <c r="E60" s="6" t="s">
        <v>87</v>
      </c>
      <c r="F60" s="28">
        <v>5600</v>
      </c>
      <c r="G60" s="19">
        <v>4776.28</v>
      </c>
      <c r="H60" s="19">
        <v>4776.28</v>
      </c>
      <c r="I60" s="50">
        <v>0</v>
      </c>
      <c r="J60" s="50"/>
      <c r="K60" s="51">
        <f t="shared" si="0"/>
        <v>85.29071428571429</v>
      </c>
      <c r="L60" s="51"/>
    </row>
    <row r="61" spans="2:12" ht="34.5" customHeight="1">
      <c r="B61" s="5"/>
      <c r="C61" s="5"/>
      <c r="D61" s="5" t="s">
        <v>88</v>
      </c>
      <c r="E61" s="6" t="s">
        <v>89</v>
      </c>
      <c r="F61" s="28">
        <v>8000</v>
      </c>
      <c r="G61" s="19">
        <v>6609.74</v>
      </c>
      <c r="H61" s="19">
        <v>6609.74</v>
      </c>
      <c r="I61" s="50">
        <v>0</v>
      </c>
      <c r="J61" s="50"/>
      <c r="K61" s="51">
        <f t="shared" si="0"/>
        <v>82.62174999999999</v>
      </c>
      <c r="L61" s="51"/>
    </row>
    <row r="62" spans="2:12" ht="34.5" customHeight="1">
      <c r="B62" s="5"/>
      <c r="C62" s="5"/>
      <c r="D62" s="5" t="s">
        <v>90</v>
      </c>
      <c r="E62" s="6" t="s">
        <v>91</v>
      </c>
      <c r="F62" s="28">
        <v>3000</v>
      </c>
      <c r="G62" s="19">
        <v>2778.42</v>
      </c>
      <c r="H62" s="19">
        <v>2778.42</v>
      </c>
      <c r="I62" s="50">
        <v>0</v>
      </c>
      <c r="J62" s="50"/>
      <c r="K62" s="51">
        <f t="shared" si="0"/>
        <v>92.614</v>
      </c>
      <c r="L62" s="51"/>
    </row>
    <row r="63" spans="2:12" ht="15" customHeight="1">
      <c r="B63" s="5"/>
      <c r="C63" s="5"/>
      <c r="D63" s="5" t="s">
        <v>76</v>
      </c>
      <c r="E63" s="6" t="s">
        <v>77</v>
      </c>
      <c r="F63" s="28">
        <v>8000</v>
      </c>
      <c r="G63" s="19">
        <v>6921.86</v>
      </c>
      <c r="H63" s="19">
        <v>6921.86</v>
      </c>
      <c r="I63" s="50">
        <v>0</v>
      </c>
      <c r="J63" s="50"/>
      <c r="K63" s="51">
        <f t="shared" si="0"/>
        <v>86.52324999999999</v>
      </c>
      <c r="L63" s="51"/>
    </row>
    <row r="64" spans="2:12" ht="15" customHeight="1">
      <c r="B64" s="5"/>
      <c r="C64" s="5"/>
      <c r="D64" s="5" t="s">
        <v>92</v>
      </c>
      <c r="E64" s="6" t="s">
        <v>93</v>
      </c>
      <c r="F64" s="28">
        <v>2000</v>
      </c>
      <c r="G64" s="19">
        <v>1283.06</v>
      </c>
      <c r="H64" s="19">
        <v>1283.06</v>
      </c>
      <c r="I64" s="50">
        <v>0</v>
      </c>
      <c r="J64" s="50"/>
      <c r="K64" s="51">
        <f t="shared" si="0"/>
        <v>64.15299999999999</v>
      </c>
      <c r="L64" s="51"/>
    </row>
    <row r="65" spans="2:12" ht="15" customHeight="1">
      <c r="B65" s="5"/>
      <c r="C65" s="5"/>
      <c r="D65" s="5" t="s">
        <v>30</v>
      </c>
      <c r="E65" s="6" t="s">
        <v>31</v>
      </c>
      <c r="F65" s="28">
        <v>1058</v>
      </c>
      <c r="G65" s="19">
        <v>1058</v>
      </c>
      <c r="H65" s="19">
        <v>1058</v>
      </c>
      <c r="I65" s="50">
        <v>0</v>
      </c>
      <c r="J65" s="50"/>
      <c r="K65" s="51">
        <f t="shared" si="0"/>
        <v>100</v>
      </c>
      <c r="L65" s="51"/>
    </row>
    <row r="66" spans="2:12" ht="25.5" customHeight="1">
      <c r="B66" s="5"/>
      <c r="C66" s="5"/>
      <c r="D66" s="5" t="s">
        <v>70</v>
      </c>
      <c r="E66" s="6" t="s">
        <v>71</v>
      </c>
      <c r="F66" s="27">
        <v>17906</v>
      </c>
      <c r="G66" s="19">
        <v>16125.67</v>
      </c>
      <c r="H66" s="19">
        <v>16125.67</v>
      </c>
      <c r="I66" s="50">
        <v>0</v>
      </c>
      <c r="J66" s="50"/>
      <c r="K66" s="51">
        <f t="shared" si="0"/>
        <v>90.05735507651067</v>
      </c>
      <c r="L66" s="51"/>
    </row>
    <row r="67" spans="2:12" ht="25.5" customHeight="1">
      <c r="B67" s="5"/>
      <c r="C67" s="5"/>
      <c r="D67" s="5" t="s">
        <v>94</v>
      </c>
      <c r="E67" s="6" t="s">
        <v>95</v>
      </c>
      <c r="F67" s="28">
        <v>1500</v>
      </c>
      <c r="G67" s="19">
        <v>709.81</v>
      </c>
      <c r="H67" s="19">
        <v>709.81</v>
      </c>
      <c r="I67" s="50">
        <v>0</v>
      </c>
      <c r="J67" s="50"/>
      <c r="K67" s="51">
        <f t="shared" si="0"/>
        <v>47.32066666666666</v>
      </c>
      <c r="L67" s="51"/>
    </row>
    <row r="68" spans="2:12" ht="34.5" customHeight="1">
      <c r="B68" s="5"/>
      <c r="C68" s="5"/>
      <c r="D68" s="5" t="s">
        <v>96</v>
      </c>
      <c r="E68" s="6" t="s">
        <v>97</v>
      </c>
      <c r="F68" s="28">
        <v>15000</v>
      </c>
      <c r="G68" s="19">
        <v>10121</v>
      </c>
      <c r="H68" s="19">
        <v>10121</v>
      </c>
      <c r="I68" s="50">
        <v>0</v>
      </c>
      <c r="J68" s="50"/>
      <c r="K68" s="51">
        <f t="shared" si="0"/>
        <v>67.47333333333333</v>
      </c>
      <c r="L68" s="51"/>
    </row>
    <row r="69" spans="2:12" ht="34.5" customHeight="1">
      <c r="B69" s="5"/>
      <c r="C69" s="5"/>
      <c r="D69" s="5" t="s">
        <v>98</v>
      </c>
      <c r="E69" s="6" t="s">
        <v>97</v>
      </c>
      <c r="F69" s="27">
        <v>580</v>
      </c>
      <c r="G69" s="19">
        <v>579.75</v>
      </c>
      <c r="H69" s="19">
        <v>579.75</v>
      </c>
      <c r="I69" s="50">
        <v>0</v>
      </c>
      <c r="J69" s="50"/>
      <c r="K69" s="51">
        <f t="shared" si="0"/>
        <v>99.95689655172414</v>
      </c>
      <c r="L69" s="51"/>
    </row>
    <row r="70" spans="2:12" ht="34.5" customHeight="1">
      <c r="B70" s="5"/>
      <c r="C70" s="5"/>
      <c r="D70" s="5" t="s">
        <v>32</v>
      </c>
      <c r="E70" s="6" t="s">
        <v>33</v>
      </c>
      <c r="F70" s="28">
        <v>4500</v>
      </c>
      <c r="G70" s="19">
        <v>2917.58</v>
      </c>
      <c r="H70" s="19">
        <v>2917.58</v>
      </c>
      <c r="I70" s="50">
        <v>0</v>
      </c>
      <c r="J70" s="50"/>
      <c r="K70" s="51">
        <f t="shared" si="0"/>
        <v>64.8351111111111</v>
      </c>
      <c r="L70" s="51"/>
    </row>
    <row r="71" spans="2:12" ht="34.5" customHeight="1">
      <c r="B71" s="5"/>
      <c r="C71" s="5"/>
      <c r="D71" s="5" t="s">
        <v>34</v>
      </c>
      <c r="E71" s="6" t="s">
        <v>35</v>
      </c>
      <c r="F71" s="28">
        <v>12692</v>
      </c>
      <c r="G71" s="19">
        <v>11449.96</v>
      </c>
      <c r="H71" s="19">
        <v>11449.96</v>
      </c>
      <c r="I71" s="50">
        <v>0</v>
      </c>
      <c r="J71" s="50"/>
      <c r="K71" s="51">
        <f t="shared" si="0"/>
        <v>90.21399306649857</v>
      </c>
      <c r="L71" s="51"/>
    </row>
    <row r="72" spans="2:12" ht="25.5" customHeight="1">
      <c r="B72" s="5"/>
      <c r="C72" s="5"/>
      <c r="D72" s="5" t="s">
        <v>20</v>
      </c>
      <c r="E72" s="6" t="s">
        <v>21</v>
      </c>
      <c r="F72" s="27">
        <v>65300</v>
      </c>
      <c r="G72" s="19">
        <v>65269.93</v>
      </c>
      <c r="H72" s="19">
        <v>0</v>
      </c>
      <c r="I72" s="50">
        <v>65269.93</v>
      </c>
      <c r="J72" s="50"/>
      <c r="K72" s="51">
        <f aca="true" t="shared" si="2" ref="K72:K135">G72/F72*100</f>
        <v>99.95395099540582</v>
      </c>
      <c r="L72" s="51"/>
    </row>
    <row r="73" spans="2:12" ht="25.5" customHeight="1">
      <c r="B73" s="3"/>
      <c r="C73" s="3" t="s">
        <v>99</v>
      </c>
      <c r="D73" s="3"/>
      <c r="E73" s="4" t="s">
        <v>100</v>
      </c>
      <c r="F73" s="26">
        <f>SUM(F74:F76)</f>
        <v>17700</v>
      </c>
      <c r="G73" s="17">
        <f>SUM(G74:G76)</f>
        <v>16643.92</v>
      </c>
      <c r="H73" s="17">
        <f>SUM(H74:H76)</f>
        <v>16643.92</v>
      </c>
      <c r="I73" s="48">
        <f>SUM(I74:J76)</f>
        <v>0</v>
      </c>
      <c r="J73" s="48"/>
      <c r="K73" s="69">
        <f t="shared" si="2"/>
        <v>94.0334463276836</v>
      </c>
      <c r="L73" s="69"/>
    </row>
    <row r="74" spans="2:12" ht="15" customHeight="1">
      <c r="B74" s="5"/>
      <c r="C74" s="5"/>
      <c r="D74" s="5" t="s">
        <v>28</v>
      </c>
      <c r="E74" s="6" t="s">
        <v>29</v>
      </c>
      <c r="F74" s="27">
        <v>3700</v>
      </c>
      <c r="G74" s="19">
        <v>2741.02</v>
      </c>
      <c r="H74" s="19">
        <v>2741.02</v>
      </c>
      <c r="I74" s="50">
        <v>0</v>
      </c>
      <c r="J74" s="50"/>
      <c r="K74" s="51">
        <f t="shared" si="2"/>
        <v>74.08162162162162</v>
      </c>
      <c r="L74" s="51"/>
    </row>
    <row r="75" spans="2:12" ht="15" customHeight="1">
      <c r="B75" s="5"/>
      <c r="C75" s="5"/>
      <c r="D75" s="5" t="s">
        <v>18</v>
      </c>
      <c r="E75" s="6" t="s">
        <v>19</v>
      </c>
      <c r="F75" s="28">
        <v>13700</v>
      </c>
      <c r="G75" s="19">
        <v>13644.9</v>
      </c>
      <c r="H75" s="19">
        <v>13644.9</v>
      </c>
      <c r="I75" s="50">
        <v>0</v>
      </c>
      <c r="J75" s="50"/>
      <c r="K75" s="51">
        <f t="shared" si="2"/>
        <v>99.5978102189781</v>
      </c>
      <c r="L75" s="51"/>
    </row>
    <row r="76" spans="2:12" ht="15" customHeight="1">
      <c r="B76" s="5"/>
      <c r="C76" s="5"/>
      <c r="D76" s="23" t="s">
        <v>30</v>
      </c>
      <c r="E76" s="24" t="s">
        <v>31</v>
      </c>
      <c r="F76" s="28">
        <v>300</v>
      </c>
      <c r="G76" s="19">
        <v>258</v>
      </c>
      <c r="H76" s="19">
        <v>258</v>
      </c>
      <c r="I76" s="46">
        <v>0</v>
      </c>
      <c r="J76" s="47"/>
      <c r="K76" s="51">
        <f t="shared" si="2"/>
        <v>86</v>
      </c>
      <c r="L76" s="51"/>
    </row>
    <row r="77" spans="2:12" ht="15" customHeight="1">
      <c r="B77" s="3"/>
      <c r="C77" s="3" t="s">
        <v>101</v>
      </c>
      <c r="D77" s="3"/>
      <c r="E77" s="4" t="s">
        <v>27</v>
      </c>
      <c r="F77" s="26">
        <f>SUM(F78:F80)</f>
        <v>52000</v>
      </c>
      <c r="G77" s="17">
        <f>SUM(G78:G80)</f>
        <v>47963.9</v>
      </c>
      <c r="H77" s="17">
        <f>SUM(H78:H80)</f>
        <v>47963.9</v>
      </c>
      <c r="I77" s="48">
        <f>SUM(I78:J80)</f>
        <v>0</v>
      </c>
      <c r="J77" s="48"/>
      <c r="K77" s="69">
        <f t="shared" si="2"/>
        <v>92.23826923076923</v>
      </c>
      <c r="L77" s="69"/>
    </row>
    <row r="78" spans="2:12" ht="25.5" customHeight="1">
      <c r="B78" s="5"/>
      <c r="C78" s="5"/>
      <c r="D78" s="5" t="s">
        <v>74</v>
      </c>
      <c r="E78" s="6" t="s">
        <v>75</v>
      </c>
      <c r="F78" s="28">
        <v>22100</v>
      </c>
      <c r="G78" s="19">
        <v>22050</v>
      </c>
      <c r="H78" s="19">
        <v>22050</v>
      </c>
      <c r="I78" s="50">
        <v>0</v>
      </c>
      <c r="J78" s="50"/>
      <c r="K78" s="51">
        <f t="shared" si="2"/>
        <v>99.77375565610859</v>
      </c>
      <c r="L78" s="51"/>
    </row>
    <row r="79" spans="2:12" ht="25.5" customHeight="1">
      <c r="B79" s="5"/>
      <c r="C79" s="5"/>
      <c r="D79" s="5" t="s">
        <v>102</v>
      </c>
      <c r="E79" s="6" t="s">
        <v>103</v>
      </c>
      <c r="F79" s="27">
        <v>23000</v>
      </c>
      <c r="G79" s="19">
        <v>19494</v>
      </c>
      <c r="H79" s="19">
        <v>19494</v>
      </c>
      <c r="I79" s="50">
        <v>0</v>
      </c>
      <c r="J79" s="50"/>
      <c r="K79" s="51">
        <f t="shared" si="2"/>
        <v>84.75652173913043</v>
      </c>
      <c r="L79" s="51"/>
    </row>
    <row r="80" spans="2:12" ht="15" customHeight="1">
      <c r="B80" s="5"/>
      <c r="C80" s="5"/>
      <c r="D80" s="5" t="s">
        <v>30</v>
      </c>
      <c r="E80" s="6" t="s">
        <v>31</v>
      </c>
      <c r="F80" s="28">
        <v>6900</v>
      </c>
      <c r="G80" s="19">
        <v>6419.9</v>
      </c>
      <c r="H80" s="19">
        <v>6419.9</v>
      </c>
      <c r="I80" s="50">
        <v>0</v>
      </c>
      <c r="J80" s="50"/>
      <c r="K80" s="51">
        <f t="shared" si="2"/>
        <v>93.04202898550724</v>
      </c>
      <c r="L80" s="51"/>
    </row>
    <row r="81" spans="2:12" ht="43.5" customHeight="1">
      <c r="B81" s="1" t="s">
        <v>104</v>
      </c>
      <c r="C81" s="1"/>
      <c r="D81" s="1"/>
      <c r="E81" s="2" t="s">
        <v>105</v>
      </c>
      <c r="F81" s="25">
        <f>SUM(F82+F86)</f>
        <v>4949</v>
      </c>
      <c r="G81" s="9">
        <f>SUM(G82+G86)</f>
        <v>4949.32</v>
      </c>
      <c r="H81" s="9">
        <f>SUM(H82+H86)</f>
        <v>4949.32</v>
      </c>
      <c r="I81" s="52">
        <f>SUM(I82+I86)</f>
        <v>0</v>
      </c>
      <c r="J81" s="52"/>
      <c r="K81" s="53">
        <f t="shared" si="2"/>
        <v>100.00646595271772</v>
      </c>
      <c r="L81" s="53"/>
    </row>
    <row r="82" spans="2:12" ht="34.5" customHeight="1">
      <c r="B82" s="3"/>
      <c r="C82" s="3" t="s">
        <v>106</v>
      </c>
      <c r="D82" s="3"/>
      <c r="E82" s="4" t="s">
        <v>107</v>
      </c>
      <c r="F82" s="26">
        <f>SUM(F83:F85)</f>
        <v>484</v>
      </c>
      <c r="G82" s="17">
        <f>SUM(G83:G85)</f>
        <v>484.32</v>
      </c>
      <c r="H82" s="17">
        <f>SUM(H83:H85)</f>
        <v>484.32</v>
      </c>
      <c r="I82" s="48">
        <f>SUM(I83:J85)</f>
        <v>0</v>
      </c>
      <c r="J82" s="48"/>
      <c r="K82" s="69">
        <f t="shared" si="2"/>
        <v>100.06611570247934</v>
      </c>
      <c r="L82" s="69"/>
    </row>
    <row r="83" spans="2:12" ht="25.5" customHeight="1">
      <c r="B83" s="5"/>
      <c r="C83" s="5"/>
      <c r="D83" s="5" t="s">
        <v>66</v>
      </c>
      <c r="E83" s="6" t="s">
        <v>67</v>
      </c>
      <c r="F83" s="27">
        <v>62</v>
      </c>
      <c r="G83" s="19">
        <v>62.22</v>
      </c>
      <c r="H83" s="19">
        <v>62.22</v>
      </c>
      <c r="I83" s="50">
        <v>0</v>
      </c>
      <c r="J83" s="50"/>
      <c r="K83" s="51">
        <f t="shared" si="2"/>
        <v>100.35483870967741</v>
      </c>
      <c r="L83" s="51"/>
    </row>
    <row r="84" spans="2:12" ht="15" customHeight="1">
      <c r="B84" s="5"/>
      <c r="C84" s="5"/>
      <c r="D84" s="5" t="s">
        <v>68</v>
      </c>
      <c r="E84" s="6" t="s">
        <v>69</v>
      </c>
      <c r="F84" s="27">
        <v>10</v>
      </c>
      <c r="G84" s="19">
        <v>10.1</v>
      </c>
      <c r="H84" s="19">
        <v>10.1</v>
      </c>
      <c r="I84" s="50">
        <v>0</v>
      </c>
      <c r="J84" s="50"/>
      <c r="K84" s="51">
        <f t="shared" si="2"/>
        <v>101</v>
      </c>
      <c r="L84" s="51"/>
    </row>
    <row r="85" spans="2:12" ht="15" customHeight="1">
      <c r="B85" s="5"/>
      <c r="C85" s="5"/>
      <c r="D85" s="5" t="s">
        <v>52</v>
      </c>
      <c r="E85" s="6" t="s">
        <v>53</v>
      </c>
      <c r="F85" s="27">
        <v>412</v>
      </c>
      <c r="G85" s="19">
        <v>412</v>
      </c>
      <c r="H85" s="19">
        <v>412</v>
      </c>
      <c r="I85" s="50">
        <v>0</v>
      </c>
      <c r="J85" s="50"/>
      <c r="K85" s="51">
        <f t="shared" si="2"/>
        <v>100</v>
      </c>
      <c r="L85" s="51"/>
    </row>
    <row r="86" spans="2:12" ht="25.5" customHeight="1">
      <c r="B86" s="3"/>
      <c r="C86" s="3" t="s">
        <v>108</v>
      </c>
      <c r="D86" s="3"/>
      <c r="E86" s="4" t="s">
        <v>109</v>
      </c>
      <c r="F86" s="26">
        <f>SUM(F87:F94)</f>
        <v>4465</v>
      </c>
      <c r="G86" s="17">
        <f>SUM(G87:G94)</f>
        <v>4465</v>
      </c>
      <c r="H86" s="17">
        <f>SUM(H87:H94)</f>
        <v>4465</v>
      </c>
      <c r="I86" s="48">
        <f>SUM(I87:J94)</f>
        <v>0</v>
      </c>
      <c r="J86" s="48"/>
      <c r="K86" s="69">
        <f t="shared" si="2"/>
        <v>100</v>
      </c>
      <c r="L86" s="69"/>
    </row>
    <row r="87" spans="2:12" ht="25.5" customHeight="1">
      <c r="B87" s="5"/>
      <c r="C87" s="5"/>
      <c r="D87" s="5" t="s">
        <v>74</v>
      </c>
      <c r="E87" s="6" t="s">
        <v>75</v>
      </c>
      <c r="F87" s="27">
        <v>1980</v>
      </c>
      <c r="G87" s="19">
        <v>1980</v>
      </c>
      <c r="H87" s="19">
        <v>1980</v>
      </c>
      <c r="I87" s="50">
        <v>0</v>
      </c>
      <c r="J87" s="50"/>
      <c r="K87" s="51">
        <f t="shared" si="2"/>
        <v>100</v>
      </c>
      <c r="L87" s="51"/>
    </row>
    <row r="88" spans="2:12" ht="25.5" customHeight="1">
      <c r="B88" s="5"/>
      <c r="C88" s="5"/>
      <c r="D88" s="5" t="s">
        <v>66</v>
      </c>
      <c r="E88" s="6" t="s">
        <v>67</v>
      </c>
      <c r="F88" s="27">
        <v>123</v>
      </c>
      <c r="G88" s="19">
        <v>122.61</v>
      </c>
      <c r="H88" s="19">
        <v>122.61</v>
      </c>
      <c r="I88" s="50">
        <v>0</v>
      </c>
      <c r="J88" s="50"/>
      <c r="K88" s="51">
        <f t="shared" si="2"/>
        <v>99.6829268292683</v>
      </c>
      <c r="L88" s="51"/>
    </row>
    <row r="89" spans="2:12" ht="15" customHeight="1">
      <c r="B89" s="5"/>
      <c r="C89" s="5"/>
      <c r="D89" s="5" t="s">
        <v>68</v>
      </c>
      <c r="E89" s="6" t="s">
        <v>69</v>
      </c>
      <c r="F89" s="27">
        <v>20</v>
      </c>
      <c r="G89" s="19">
        <v>19.9</v>
      </c>
      <c r="H89" s="19">
        <v>19.9</v>
      </c>
      <c r="I89" s="50">
        <v>0</v>
      </c>
      <c r="J89" s="50"/>
      <c r="K89" s="51">
        <f t="shared" si="2"/>
        <v>99.49999999999999</v>
      </c>
      <c r="L89" s="51"/>
    </row>
    <row r="90" spans="2:12" ht="15" customHeight="1">
      <c r="B90" s="5"/>
      <c r="C90" s="5"/>
      <c r="D90" s="5" t="s">
        <v>52</v>
      </c>
      <c r="E90" s="6" t="s">
        <v>53</v>
      </c>
      <c r="F90" s="27">
        <v>982</v>
      </c>
      <c r="G90" s="19">
        <v>982</v>
      </c>
      <c r="H90" s="19">
        <v>982</v>
      </c>
      <c r="I90" s="50">
        <v>0</v>
      </c>
      <c r="J90" s="50"/>
      <c r="K90" s="51">
        <f t="shared" si="2"/>
        <v>100</v>
      </c>
      <c r="L90" s="51"/>
    </row>
    <row r="91" spans="2:12" ht="15" customHeight="1">
      <c r="B91" s="5"/>
      <c r="C91" s="5"/>
      <c r="D91" s="5" t="s">
        <v>28</v>
      </c>
      <c r="E91" s="6" t="s">
        <v>29</v>
      </c>
      <c r="F91" s="27">
        <v>1256</v>
      </c>
      <c r="G91" s="19">
        <v>1256.35</v>
      </c>
      <c r="H91" s="19">
        <v>1256.35</v>
      </c>
      <c r="I91" s="50">
        <v>0</v>
      </c>
      <c r="J91" s="50"/>
      <c r="K91" s="51">
        <f t="shared" si="2"/>
        <v>100.02786624203821</v>
      </c>
      <c r="L91" s="51"/>
    </row>
    <row r="92" spans="2:12" ht="15" customHeight="1">
      <c r="B92" s="5"/>
      <c r="C92" s="5"/>
      <c r="D92" s="5" t="s">
        <v>18</v>
      </c>
      <c r="E92" s="6" t="s">
        <v>19</v>
      </c>
      <c r="F92" s="27">
        <v>12</v>
      </c>
      <c r="G92" s="19">
        <v>12.2</v>
      </c>
      <c r="H92" s="19">
        <v>12.2</v>
      </c>
      <c r="I92" s="50">
        <v>0</v>
      </c>
      <c r="J92" s="50"/>
      <c r="K92" s="51">
        <f t="shared" si="2"/>
        <v>101.66666666666666</v>
      </c>
      <c r="L92" s="51"/>
    </row>
    <row r="93" spans="2:12" ht="15" customHeight="1">
      <c r="B93" s="5"/>
      <c r="C93" s="5"/>
      <c r="D93" s="5" t="s">
        <v>76</v>
      </c>
      <c r="E93" s="6" t="s">
        <v>77</v>
      </c>
      <c r="F93" s="27">
        <v>20</v>
      </c>
      <c r="G93" s="19">
        <v>20</v>
      </c>
      <c r="H93" s="19">
        <v>20</v>
      </c>
      <c r="I93" s="50">
        <v>0</v>
      </c>
      <c r="J93" s="50"/>
      <c r="K93" s="51">
        <f t="shared" si="2"/>
        <v>100</v>
      </c>
      <c r="L93" s="51"/>
    </row>
    <row r="94" spans="2:12" ht="34.5" customHeight="1">
      <c r="B94" s="5"/>
      <c r="C94" s="5"/>
      <c r="D94" s="5" t="s">
        <v>32</v>
      </c>
      <c r="E94" s="6" t="s">
        <v>33</v>
      </c>
      <c r="F94" s="27">
        <v>72</v>
      </c>
      <c r="G94" s="19">
        <v>71.94</v>
      </c>
      <c r="H94" s="19">
        <v>71.94</v>
      </c>
      <c r="I94" s="50">
        <v>0</v>
      </c>
      <c r="J94" s="50"/>
      <c r="K94" s="51">
        <f t="shared" si="2"/>
        <v>99.91666666666667</v>
      </c>
      <c r="L94" s="51"/>
    </row>
    <row r="95" spans="2:12" ht="25.5" customHeight="1">
      <c r="B95" s="1" t="s">
        <v>110</v>
      </c>
      <c r="C95" s="1"/>
      <c r="D95" s="1"/>
      <c r="E95" s="2" t="s">
        <v>111</v>
      </c>
      <c r="F95" s="25">
        <f>SUM(F96+F115)</f>
        <v>120066</v>
      </c>
      <c r="G95" s="9">
        <f>SUM(G96+G115)</f>
        <v>106403.12999999999</v>
      </c>
      <c r="H95" s="9">
        <f>SUM(H96)</f>
        <v>92921.12999999999</v>
      </c>
      <c r="I95" s="52">
        <f>SUM(I96)</f>
        <v>13482</v>
      </c>
      <c r="J95" s="52"/>
      <c r="K95" s="53">
        <f t="shared" si="2"/>
        <v>88.62053370646143</v>
      </c>
      <c r="L95" s="53"/>
    </row>
    <row r="96" spans="2:12" ht="15" customHeight="1">
      <c r="B96" s="3"/>
      <c r="C96" s="3" t="s">
        <v>112</v>
      </c>
      <c r="D96" s="3"/>
      <c r="E96" s="4" t="s">
        <v>113</v>
      </c>
      <c r="F96" s="26">
        <f>SUM(F97:F114)</f>
        <v>118666</v>
      </c>
      <c r="G96" s="17">
        <f>SUM(G97:G114)</f>
        <v>106403.12999999999</v>
      </c>
      <c r="H96" s="17">
        <f>SUM(H97:H114)</f>
        <v>92921.12999999999</v>
      </c>
      <c r="I96" s="48">
        <f>SUM(I97:J114)</f>
        <v>13482</v>
      </c>
      <c r="J96" s="48"/>
      <c r="K96" s="69">
        <f t="shared" si="2"/>
        <v>89.66606273068949</v>
      </c>
      <c r="L96" s="69"/>
    </row>
    <row r="97" spans="2:12" ht="25.5" customHeight="1">
      <c r="B97" s="5"/>
      <c r="C97" s="5"/>
      <c r="D97" s="5" t="s">
        <v>74</v>
      </c>
      <c r="E97" s="6" t="s">
        <v>75</v>
      </c>
      <c r="F97" s="28">
        <v>13000</v>
      </c>
      <c r="G97" s="19">
        <v>10376.58</v>
      </c>
      <c r="H97" s="19">
        <v>10376.58</v>
      </c>
      <c r="I97" s="50">
        <v>0</v>
      </c>
      <c r="J97" s="50"/>
      <c r="K97" s="51">
        <f t="shared" si="2"/>
        <v>79.81984615384616</v>
      </c>
      <c r="L97" s="51"/>
    </row>
    <row r="98" spans="2:12" ht="25.5" customHeight="1">
      <c r="B98" s="5"/>
      <c r="C98" s="5"/>
      <c r="D98" s="5" t="s">
        <v>62</v>
      </c>
      <c r="E98" s="6" t="s">
        <v>63</v>
      </c>
      <c r="F98" s="27">
        <v>16873</v>
      </c>
      <c r="G98" s="19">
        <v>14587.2</v>
      </c>
      <c r="H98" s="19">
        <v>14587.2</v>
      </c>
      <c r="I98" s="50">
        <v>0</v>
      </c>
      <c r="J98" s="50"/>
      <c r="K98" s="51">
        <f t="shared" si="2"/>
        <v>86.45291293782968</v>
      </c>
      <c r="L98" s="51"/>
    </row>
    <row r="99" spans="2:12" ht="25.5" customHeight="1">
      <c r="B99" s="5"/>
      <c r="C99" s="5"/>
      <c r="D99" s="5" t="s">
        <v>64</v>
      </c>
      <c r="E99" s="6" t="s">
        <v>65</v>
      </c>
      <c r="F99" s="27">
        <v>1240</v>
      </c>
      <c r="G99" s="19">
        <v>1239.91</v>
      </c>
      <c r="H99" s="19">
        <v>1239.91</v>
      </c>
      <c r="I99" s="50">
        <v>0</v>
      </c>
      <c r="J99" s="50"/>
      <c r="K99" s="51">
        <f t="shared" si="2"/>
        <v>99.99274193548388</v>
      </c>
      <c r="L99" s="51"/>
    </row>
    <row r="100" spans="2:12" ht="25.5" customHeight="1">
      <c r="B100" s="5"/>
      <c r="C100" s="5"/>
      <c r="D100" s="5" t="s">
        <v>66</v>
      </c>
      <c r="E100" s="6" t="s">
        <v>67</v>
      </c>
      <c r="F100" s="27">
        <v>4933</v>
      </c>
      <c r="G100" s="19">
        <v>2897.2</v>
      </c>
      <c r="H100" s="19">
        <v>2897.2</v>
      </c>
      <c r="I100" s="50">
        <v>0</v>
      </c>
      <c r="J100" s="50"/>
      <c r="K100" s="51">
        <f t="shared" si="2"/>
        <v>58.730995337522806</v>
      </c>
      <c r="L100" s="51"/>
    </row>
    <row r="101" spans="2:12" ht="15" customHeight="1">
      <c r="B101" s="5"/>
      <c r="C101" s="5"/>
      <c r="D101" s="5" t="s">
        <v>68</v>
      </c>
      <c r="E101" s="6" t="s">
        <v>69</v>
      </c>
      <c r="F101" s="27">
        <v>500</v>
      </c>
      <c r="G101" s="19">
        <v>387.74</v>
      </c>
      <c r="H101" s="19">
        <v>387.74</v>
      </c>
      <c r="I101" s="50">
        <v>0</v>
      </c>
      <c r="J101" s="50"/>
      <c r="K101" s="51">
        <f t="shared" si="2"/>
        <v>77.548</v>
      </c>
      <c r="L101" s="51"/>
    </row>
    <row r="102" spans="2:12" ht="15" customHeight="1">
      <c r="B102" s="5"/>
      <c r="C102" s="5"/>
      <c r="D102" s="5" t="s">
        <v>52</v>
      </c>
      <c r="E102" s="6" t="s">
        <v>53</v>
      </c>
      <c r="F102" s="27">
        <v>10080</v>
      </c>
      <c r="G102" s="19">
        <v>10080</v>
      </c>
      <c r="H102" s="19">
        <v>10080</v>
      </c>
      <c r="I102" s="50">
        <v>0</v>
      </c>
      <c r="J102" s="50"/>
      <c r="K102" s="51">
        <f t="shared" si="2"/>
        <v>100</v>
      </c>
      <c r="L102" s="51"/>
    </row>
    <row r="103" spans="2:12" ht="15" customHeight="1">
      <c r="B103" s="5"/>
      <c r="C103" s="5"/>
      <c r="D103" s="5" t="s">
        <v>28</v>
      </c>
      <c r="E103" s="6" t="s">
        <v>29</v>
      </c>
      <c r="F103" s="27">
        <v>32838</v>
      </c>
      <c r="G103" s="19">
        <v>30498.34</v>
      </c>
      <c r="H103" s="19">
        <v>30498.34</v>
      </c>
      <c r="I103" s="50">
        <v>0</v>
      </c>
      <c r="J103" s="50"/>
      <c r="K103" s="51">
        <f t="shared" si="2"/>
        <v>92.87514464949145</v>
      </c>
      <c r="L103" s="51"/>
    </row>
    <row r="104" spans="2:12" ht="15" customHeight="1">
      <c r="B104" s="5"/>
      <c r="C104" s="5"/>
      <c r="D104" s="5" t="s">
        <v>82</v>
      </c>
      <c r="E104" s="6" t="s">
        <v>83</v>
      </c>
      <c r="F104" s="27">
        <v>3500</v>
      </c>
      <c r="G104" s="19">
        <v>3320.89</v>
      </c>
      <c r="H104" s="19">
        <v>3320.89</v>
      </c>
      <c r="I104" s="50">
        <v>0</v>
      </c>
      <c r="J104" s="50"/>
      <c r="K104" s="51">
        <f t="shared" si="2"/>
        <v>94.88257142857142</v>
      </c>
      <c r="L104" s="51"/>
    </row>
    <row r="105" spans="2:12" ht="15" customHeight="1">
      <c r="B105" s="5"/>
      <c r="C105" s="5"/>
      <c r="D105" s="5" t="s">
        <v>44</v>
      </c>
      <c r="E105" s="6" t="s">
        <v>45</v>
      </c>
      <c r="F105" s="27">
        <v>11000</v>
      </c>
      <c r="G105" s="19">
        <v>10865.61</v>
      </c>
      <c r="H105" s="19">
        <v>10865.61</v>
      </c>
      <c r="I105" s="50">
        <v>0</v>
      </c>
      <c r="J105" s="50"/>
      <c r="K105" s="51">
        <f t="shared" si="2"/>
        <v>98.77827272727274</v>
      </c>
      <c r="L105" s="51"/>
    </row>
    <row r="106" spans="2:12" ht="15" customHeight="1">
      <c r="B106" s="5"/>
      <c r="C106" s="5"/>
      <c r="D106" s="5" t="s">
        <v>84</v>
      </c>
      <c r="E106" s="6" t="s">
        <v>85</v>
      </c>
      <c r="F106" s="27">
        <v>200</v>
      </c>
      <c r="G106" s="19">
        <v>200</v>
      </c>
      <c r="H106" s="19">
        <v>200</v>
      </c>
      <c r="I106" s="50">
        <v>0</v>
      </c>
      <c r="J106" s="50"/>
      <c r="K106" s="51">
        <f t="shared" si="2"/>
        <v>100</v>
      </c>
      <c r="L106" s="51"/>
    </row>
    <row r="107" spans="2:12" ht="15" customHeight="1">
      <c r="B107" s="5"/>
      <c r="C107" s="5"/>
      <c r="D107" s="5" t="s">
        <v>18</v>
      </c>
      <c r="E107" s="6" t="s">
        <v>19</v>
      </c>
      <c r="F107" s="27">
        <v>3500</v>
      </c>
      <c r="G107" s="19">
        <v>1780.48</v>
      </c>
      <c r="H107" s="19">
        <v>1780.48</v>
      </c>
      <c r="I107" s="50">
        <v>0</v>
      </c>
      <c r="J107" s="50"/>
      <c r="K107" s="51">
        <f t="shared" si="2"/>
        <v>50.87085714285714</v>
      </c>
      <c r="L107" s="51"/>
    </row>
    <row r="108" spans="2:12" ht="34.5" customHeight="1">
      <c r="B108" s="5"/>
      <c r="C108" s="5"/>
      <c r="D108" s="5" t="s">
        <v>88</v>
      </c>
      <c r="E108" s="6" t="s">
        <v>89</v>
      </c>
      <c r="F108" s="27">
        <v>600</v>
      </c>
      <c r="G108" s="19">
        <v>300</v>
      </c>
      <c r="H108" s="19">
        <v>300</v>
      </c>
      <c r="I108" s="50">
        <v>0</v>
      </c>
      <c r="J108" s="50"/>
      <c r="K108" s="51">
        <f t="shared" si="2"/>
        <v>50</v>
      </c>
      <c r="L108" s="51"/>
    </row>
    <row r="109" spans="2:12" ht="34.5" customHeight="1">
      <c r="B109" s="5"/>
      <c r="C109" s="5"/>
      <c r="D109" s="5" t="s">
        <v>90</v>
      </c>
      <c r="E109" s="6" t="s">
        <v>91</v>
      </c>
      <c r="F109" s="27">
        <v>500</v>
      </c>
      <c r="G109" s="19">
        <v>397.48</v>
      </c>
      <c r="H109" s="19">
        <v>397.48</v>
      </c>
      <c r="I109" s="50">
        <v>0</v>
      </c>
      <c r="J109" s="50"/>
      <c r="K109" s="51">
        <f t="shared" si="2"/>
        <v>79.496</v>
      </c>
      <c r="L109" s="51"/>
    </row>
    <row r="110" spans="2:12" ht="15" customHeight="1">
      <c r="B110" s="5"/>
      <c r="C110" s="5"/>
      <c r="D110" s="5" t="s">
        <v>76</v>
      </c>
      <c r="E110" s="6" t="s">
        <v>77</v>
      </c>
      <c r="F110" s="27">
        <v>200</v>
      </c>
      <c r="G110" s="19">
        <v>73</v>
      </c>
      <c r="H110" s="19">
        <v>73</v>
      </c>
      <c r="I110" s="50">
        <v>0</v>
      </c>
      <c r="J110" s="50"/>
      <c r="K110" s="51">
        <f t="shared" si="2"/>
        <v>36.5</v>
      </c>
      <c r="L110" s="51"/>
    </row>
    <row r="111" spans="2:12" ht="15" customHeight="1">
      <c r="B111" s="5"/>
      <c r="C111" s="5"/>
      <c r="D111" s="5" t="s">
        <v>30</v>
      </c>
      <c r="E111" s="6" t="s">
        <v>31</v>
      </c>
      <c r="F111" s="27">
        <v>5000</v>
      </c>
      <c r="G111" s="19">
        <v>5000</v>
      </c>
      <c r="H111" s="19">
        <v>5000</v>
      </c>
      <c r="I111" s="50">
        <v>0</v>
      </c>
      <c r="J111" s="50"/>
      <c r="K111" s="51">
        <f t="shared" si="2"/>
        <v>100</v>
      </c>
      <c r="L111" s="51"/>
    </row>
    <row r="112" spans="2:12" ht="25.5" customHeight="1">
      <c r="B112" s="5"/>
      <c r="C112" s="5"/>
      <c r="D112" s="5" t="s">
        <v>70</v>
      </c>
      <c r="E112" s="6" t="s">
        <v>71</v>
      </c>
      <c r="F112" s="27">
        <v>920</v>
      </c>
      <c r="G112" s="19">
        <v>916.7</v>
      </c>
      <c r="H112" s="19">
        <v>916.7</v>
      </c>
      <c r="I112" s="50">
        <v>0</v>
      </c>
      <c r="J112" s="50"/>
      <c r="K112" s="51">
        <f t="shared" si="2"/>
        <v>99.6413043478261</v>
      </c>
      <c r="L112" s="51"/>
    </row>
    <row r="113" spans="2:12" ht="25.5" customHeight="1">
      <c r="B113" s="5"/>
      <c r="C113" s="5"/>
      <c r="D113" s="5" t="s">
        <v>94</v>
      </c>
      <c r="E113" s="6" t="s">
        <v>95</v>
      </c>
      <c r="F113" s="27">
        <v>300</v>
      </c>
      <c r="G113" s="19">
        <v>0</v>
      </c>
      <c r="H113" s="19">
        <v>0</v>
      </c>
      <c r="I113" s="50">
        <v>0</v>
      </c>
      <c r="J113" s="50"/>
      <c r="K113" s="51">
        <f t="shared" si="2"/>
        <v>0</v>
      </c>
      <c r="L113" s="51"/>
    </row>
    <row r="114" spans="2:12" ht="25.5" customHeight="1">
      <c r="B114" s="5"/>
      <c r="C114" s="5"/>
      <c r="D114" s="5" t="s">
        <v>233</v>
      </c>
      <c r="E114" s="6" t="s">
        <v>179</v>
      </c>
      <c r="F114" s="27">
        <v>13482</v>
      </c>
      <c r="G114" s="19">
        <v>13482</v>
      </c>
      <c r="H114" s="19">
        <v>0</v>
      </c>
      <c r="I114" s="46">
        <v>13482</v>
      </c>
      <c r="J114" s="47"/>
      <c r="K114" s="51">
        <f t="shared" si="2"/>
        <v>100</v>
      </c>
      <c r="L114" s="51"/>
    </row>
    <row r="115" spans="2:12" ht="15" customHeight="1">
      <c r="B115" s="3"/>
      <c r="C115" s="3" t="s">
        <v>114</v>
      </c>
      <c r="D115" s="3"/>
      <c r="E115" s="4" t="s">
        <v>115</v>
      </c>
      <c r="F115" s="26">
        <f>SUM(F116:F117)</f>
        <v>1400</v>
      </c>
      <c r="G115" s="17">
        <f>SUM(G116:G117)</f>
        <v>0</v>
      </c>
      <c r="H115" s="17">
        <f>SUM(H116:H117)</f>
        <v>0</v>
      </c>
      <c r="I115" s="48">
        <f>SUM(I116:J117)</f>
        <v>0</v>
      </c>
      <c r="J115" s="48"/>
      <c r="K115" s="69">
        <f t="shared" si="2"/>
        <v>0</v>
      </c>
      <c r="L115" s="69"/>
    </row>
    <row r="116" spans="2:12" ht="15" customHeight="1">
      <c r="B116" s="5"/>
      <c r="C116" s="5"/>
      <c r="D116" s="5" t="s">
        <v>28</v>
      </c>
      <c r="E116" s="6" t="s">
        <v>29</v>
      </c>
      <c r="F116" s="27">
        <v>700</v>
      </c>
      <c r="G116" s="19">
        <v>0</v>
      </c>
      <c r="H116" s="19">
        <v>0</v>
      </c>
      <c r="I116" s="50">
        <v>0</v>
      </c>
      <c r="J116" s="50"/>
      <c r="K116" s="51">
        <f t="shared" si="2"/>
        <v>0</v>
      </c>
      <c r="L116" s="51"/>
    </row>
    <row r="117" spans="2:12" ht="15" customHeight="1">
      <c r="B117" s="5"/>
      <c r="C117" s="5"/>
      <c r="D117" s="5" t="s">
        <v>18</v>
      </c>
      <c r="E117" s="6" t="s">
        <v>19</v>
      </c>
      <c r="F117" s="27">
        <v>700</v>
      </c>
      <c r="G117" s="19">
        <v>0</v>
      </c>
      <c r="H117" s="19">
        <v>0</v>
      </c>
      <c r="I117" s="50">
        <v>0</v>
      </c>
      <c r="J117" s="50"/>
      <c r="K117" s="51">
        <f t="shared" si="2"/>
        <v>0</v>
      </c>
      <c r="L117" s="51"/>
    </row>
    <row r="118" spans="2:12" ht="15" customHeight="1">
      <c r="B118" s="1" t="s">
        <v>116</v>
      </c>
      <c r="C118" s="1"/>
      <c r="D118" s="1"/>
      <c r="E118" s="2" t="s">
        <v>117</v>
      </c>
      <c r="F118" s="25">
        <f>SUM(F119)</f>
        <v>23500</v>
      </c>
      <c r="G118" s="9">
        <f aca="true" t="shared" si="3" ref="G118:I119">SUM(G119)</f>
        <v>0</v>
      </c>
      <c r="H118" s="9">
        <f t="shared" si="3"/>
        <v>0</v>
      </c>
      <c r="I118" s="52">
        <f t="shared" si="3"/>
        <v>0</v>
      </c>
      <c r="J118" s="52"/>
      <c r="K118" s="53">
        <f t="shared" si="2"/>
        <v>0</v>
      </c>
      <c r="L118" s="53"/>
    </row>
    <row r="119" spans="2:12" ht="15" customHeight="1">
      <c r="B119" s="3"/>
      <c r="C119" s="3" t="s">
        <v>118</v>
      </c>
      <c r="D119" s="3"/>
      <c r="E119" s="4" t="s">
        <v>119</v>
      </c>
      <c r="F119" s="26">
        <f>SUM(F120)</f>
        <v>23500</v>
      </c>
      <c r="G119" s="17">
        <f t="shared" si="3"/>
        <v>0</v>
      </c>
      <c r="H119" s="17">
        <f t="shared" si="3"/>
        <v>0</v>
      </c>
      <c r="I119" s="48">
        <f t="shared" si="3"/>
        <v>0</v>
      </c>
      <c r="J119" s="48"/>
      <c r="K119" s="69">
        <f t="shared" si="2"/>
        <v>0</v>
      </c>
      <c r="L119" s="69"/>
    </row>
    <row r="120" spans="2:12" ht="15" customHeight="1">
      <c r="B120" s="5"/>
      <c r="C120" s="5"/>
      <c r="D120" s="5" t="s">
        <v>120</v>
      </c>
      <c r="E120" s="6" t="s">
        <v>121</v>
      </c>
      <c r="F120" s="27">
        <v>23500</v>
      </c>
      <c r="G120" s="19">
        <v>0</v>
      </c>
      <c r="H120" s="19">
        <v>0</v>
      </c>
      <c r="I120" s="50">
        <v>0</v>
      </c>
      <c r="J120" s="50"/>
      <c r="K120" s="51">
        <f t="shared" si="2"/>
        <v>0</v>
      </c>
      <c r="L120" s="51"/>
    </row>
    <row r="121" spans="2:12" ht="15" customHeight="1">
      <c r="B121" s="1" t="s">
        <v>122</v>
      </c>
      <c r="C121" s="1"/>
      <c r="D121" s="1"/>
      <c r="E121" s="2" t="s">
        <v>123</v>
      </c>
      <c r="F121" s="25">
        <f>SUM(F122+F145+F161+F163+F185+F199+F204)</f>
        <v>3010134</v>
      </c>
      <c r="G121" s="9">
        <f>SUM(G122+G145+G161+G163+G185+G199+G204)</f>
        <v>2821416.44</v>
      </c>
      <c r="H121" s="9">
        <f>SUM(H122+H145+H161+H163+H185+H199+H204)</f>
        <v>2812266.44</v>
      </c>
      <c r="I121" s="52">
        <f>SUM(I122+I145+I161+I163+I185+I199+I204)</f>
        <v>9150</v>
      </c>
      <c r="J121" s="52"/>
      <c r="K121" s="53">
        <f t="shared" si="2"/>
        <v>93.7305927244435</v>
      </c>
      <c r="L121" s="53"/>
    </row>
    <row r="122" spans="2:12" ht="15" customHeight="1">
      <c r="B122" s="3"/>
      <c r="C122" s="3" t="s">
        <v>124</v>
      </c>
      <c r="D122" s="3"/>
      <c r="E122" s="4" t="s">
        <v>125</v>
      </c>
      <c r="F122" s="26">
        <f>SUM(F123:F144)</f>
        <v>1596643</v>
      </c>
      <c r="G122" s="17">
        <f>SUM(G123:G144)</f>
        <v>1497336.4899999998</v>
      </c>
      <c r="H122" s="17">
        <f>SUM(H123:H144)</f>
        <v>1497336.4899999998</v>
      </c>
      <c r="I122" s="48">
        <f>SUM(I123:J144)</f>
        <v>0</v>
      </c>
      <c r="J122" s="48"/>
      <c r="K122" s="69">
        <f t="shared" si="2"/>
        <v>93.78029340309637</v>
      </c>
      <c r="L122" s="69"/>
    </row>
    <row r="123" spans="2:12" ht="72.75" customHeight="1">
      <c r="B123" s="5"/>
      <c r="C123" s="5"/>
      <c r="D123" s="5" t="s">
        <v>126</v>
      </c>
      <c r="E123" s="6" t="s">
        <v>127</v>
      </c>
      <c r="F123" s="27">
        <v>73512</v>
      </c>
      <c r="G123" s="19">
        <v>73512.04</v>
      </c>
      <c r="H123" s="19">
        <v>73512.04</v>
      </c>
      <c r="I123" s="50">
        <v>0</v>
      </c>
      <c r="J123" s="50"/>
      <c r="K123" s="51">
        <f t="shared" si="2"/>
        <v>100.00005441288495</v>
      </c>
      <c r="L123" s="51"/>
    </row>
    <row r="124" spans="2:12" ht="25.5" customHeight="1">
      <c r="B124" s="5"/>
      <c r="C124" s="5"/>
      <c r="D124" s="5" t="s">
        <v>80</v>
      </c>
      <c r="E124" s="6" t="s">
        <v>81</v>
      </c>
      <c r="F124" s="27">
        <v>58637</v>
      </c>
      <c r="G124" s="19">
        <v>56487</v>
      </c>
      <c r="H124" s="19">
        <v>56487</v>
      </c>
      <c r="I124" s="50">
        <v>0</v>
      </c>
      <c r="J124" s="50"/>
      <c r="K124" s="51">
        <f t="shared" si="2"/>
        <v>96.33337312618313</v>
      </c>
      <c r="L124" s="51"/>
    </row>
    <row r="125" spans="2:12" ht="15" customHeight="1">
      <c r="B125" s="5"/>
      <c r="C125" s="5"/>
      <c r="D125" s="5" t="s">
        <v>128</v>
      </c>
      <c r="E125" s="6" t="s">
        <v>129</v>
      </c>
      <c r="F125" s="27">
        <v>1520</v>
      </c>
      <c r="G125" s="19">
        <v>1520</v>
      </c>
      <c r="H125" s="19">
        <v>1520</v>
      </c>
      <c r="I125" s="50">
        <v>0</v>
      </c>
      <c r="J125" s="50"/>
      <c r="K125" s="51">
        <f t="shared" si="2"/>
        <v>100</v>
      </c>
      <c r="L125" s="51"/>
    </row>
    <row r="126" spans="2:12" ht="25.5" customHeight="1">
      <c r="B126" s="5"/>
      <c r="C126" s="5"/>
      <c r="D126" s="5" t="s">
        <v>62</v>
      </c>
      <c r="E126" s="6" t="s">
        <v>63</v>
      </c>
      <c r="F126" s="27">
        <v>907698</v>
      </c>
      <c r="G126" s="19">
        <v>856275.98</v>
      </c>
      <c r="H126" s="19">
        <v>856275.98</v>
      </c>
      <c r="I126" s="50">
        <v>0</v>
      </c>
      <c r="J126" s="50"/>
      <c r="K126" s="51">
        <f t="shared" si="2"/>
        <v>94.33489773030237</v>
      </c>
      <c r="L126" s="51"/>
    </row>
    <row r="127" spans="2:12" ht="25.5" customHeight="1">
      <c r="B127" s="5"/>
      <c r="C127" s="5"/>
      <c r="D127" s="5" t="s">
        <v>64</v>
      </c>
      <c r="E127" s="6" t="s">
        <v>65</v>
      </c>
      <c r="F127" s="27">
        <v>71800</v>
      </c>
      <c r="G127" s="19">
        <v>71239.09</v>
      </c>
      <c r="H127" s="19">
        <v>71239.09</v>
      </c>
      <c r="I127" s="50">
        <v>0</v>
      </c>
      <c r="J127" s="50"/>
      <c r="K127" s="51">
        <f t="shared" si="2"/>
        <v>99.21878830083564</v>
      </c>
      <c r="L127" s="51"/>
    </row>
    <row r="128" spans="2:12" ht="25.5" customHeight="1">
      <c r="B128" s="5"/>
      <c r="C128" s="5"/>
      <c r="D128" s="5" t="s">
        <v>66</v>
      </c>
      <c r="E128" s="6" t="s">
        <v>67</v>
      </c>
      <c r="F128" s="27">
        <v>156327</v>
      </c>
      <c r="G128" s="19">
        <v>148895.83</v>
      </c>
      <c r="H128" s="19">
        <v>148895.83</v>
      </c>
      <c r="I128" s="50">
        <v>0</v>
      </c>
      <c r="J128" s="50"/>
      <c r="K128" s="51">
        <f t="shared" si="2"/>
        <v>95.24639377714661</v>
      </c>
      <c r="L128" s="51"/>
    </row>
    <row r="129" spans="2:12" ht="15" customHeight="1">
      <c r="B129" s="5"/>
      <c r="C129" s="5"/>
      <c r="D129" s="5" t="s">
        <v>68</v>
      </c>
      <c r="E129" s="6" t="s">
        <v>69</v>
      </c>
      <c r="F129" s="27">
        <v>24550</v>
      </c>
      <c r="G129" s="19">
        <v>22691.07</v>
      </c>
      <c r="H129" s="19">
        <v>22691.07</v>
      </c>
      <c r="I129" s="50">
        <v>0</v>
      </c>
      <c r="J129" s="50"/>
      <c r="K129" s="51">
        <f t="shared" si="2"/>
        <v>92.42798370672098</v>
      </c>
      <c r="L129" s="51"/>
    </row>
    <row r="130" spans="2:12" ht="15" customHeight="1">
      <c r="B130" s="5"/>
      <c r="C130" s="5"/>
      <c r="D130" s="5" t="s">
        <v>52</v>
      </c>
      <c r="E130" s="6" t="s">
        <v>53</v>
      </c>
      <c r="F130" s="27">
        <v>4000</v>
      </c>
      <c r="G130" s="19">
        <v>2080</v>
      </c>
      <c r="H130" s="19">
        <v>2080</v>
      </c>
      <c r="I130" s="50">
        <v>0</v>
      </c>
      <c r="J130" s="50"/>
      <c r="K130" s="51">
        <f t="shared" si="2"/>
        <v>52</v>
      </c>
      <c r="L130" s="51"/>
    </row>
    <row r="131" spans="2:12" ht="15" customHeight="1">
      <c r="B131" s="5"/>
      <c r="C131" s="5"/>
      <c r="D131" s="5" t="s">
        <v>28</v>
      </c>
      <c r="E131" s="6" t="s">
        <v>29</v>
      </c>
      <c r="F131" s="27">
        <v>128228</v>
      </c>
      <c r="G131" s="19">
        <v>116361.6</v>
      </c>
      <c r="H131" s="19">
        <v>116361.6</v>
      </c>
      <c r="I131" s="50">
        <v>0</v>
      </c>
      <c r="J131" s="50"/>
      <c r="K131" s="51">
        <f t="shared" si="2"/>
        <v>90.74585893876534</v>
      </c>
      <c r="L131" s="51"/>
    </row>
    <row r="132" spans="2:12" ht="25.5" customHeight="1">
      <c r="B132" s="5"/>
      <c r="C132" s="5"/>
      <c r="D132" s="5" t="s">
        <v>130</v>
      </c>
      <c r="E132" s="6" t="s">
        <v>131</v>
      </c>
      <c r="F132" s="27">
        <v>4500</v>
      </c>
      <c r="G132" s="19">
        <v>3528.52</v>
      </c>
      <c r="H132" s="19">
        <v>3528.52</v>
      </c>
      <c r="I132" s="50">
        <v>0</v>
      </c>
      <c r="J132" s="50"/>
      <c r="K132" s="51">
        <f t="shared" si="2"/>
        <v>78.41155555555555</v>
      </c>
      <c r="L132" s="51"/>
    </row>
    <row r="133" spans="2:12" ht="15" customHeight="1">
      <c r="B133" s="5"/>
      <c r="C133" s="5"/>
      <c r="D133" s="5" t="s">
        <v>82</v>
      </c>
      <c r="E133" s="6" t="s">
        <v>83</v>
      </c>
      <c r="F133" s="27">
        <v>20480</v>
      </c>
      <c r="G133" s="19">
        <v>13563.18</v>
      </c>
      <c r="H133" s="19">
        <v>13563.18</v>
      </c>
      <c r="I133" s="50">
        <v>0</v>
      </c>
      <c r="J133" s="50"/>
      <c r="K133" s="51">
        <f t="shared" si="2"/>
        <v>66.22646484375</v>
      </c>
      <c r="L133" s="51"/>
    </row>
    <row r="134" spans="2:12" ht="15" customHeight="1">
      <c r="B134" s="5"/>
      <c r="C134" s="5"/>
      <c r="D134" s="5" t="s">
        <v>44</v>
      </c>
      <c r="E134" s="6" t="s">
        <v>45</v>
      </c>
      <c r="F134" s="27">
        <v>30900</v>
      </c>
      <c r="G134" s="19">
        <v>26195.63</v>
      </c>
      <c r="H134" s="19">
        <v>26195.63</v>
      </c>
      <c r="I134" s="50">
        <v>0</v>
      </c>
      <c r="J134" s="50"/>
      <c r="K134" s="51">
        <f t="shared" si="2"/>
        <v>84.77550161812299</v>
      </c>
      <c r="L134" s="51"/>
    </row>
    <row r="135" spans="2:12" ht="15" customHeight="1">
      <c r="B135" s="5"/>
      <c r="C135" s="5"/>
      <c r="D135" s="5" t="s">
        <v>84</v>
      </c>
      <c r="E135" s="6" t="s">
        <v>85</v>
      </c>
      <c r="F135" s="27">
        <v>1200</v>
      </c>
      <c r="G135" s="19">
        <v>335</v>
      </c>
      <c r="H135" s="19">
        <v>335</v>
      </c>
      <c r="I135" s="50">
        <v>0</v>
      </c>
      <c r="J135" s="50"/>
      <c r="K135" s="51">
        <f t="shared" si="2"/>
        <v>27.916666666666668</v>
      </c>
      <c r="L135" s="51"/>
    </row>
    <row r="136" spans="2:12" ht="15" customHeight="1">
      <c r="B136" s="5"/>
      <c r="C136" s="5"/>
      <c r="D136" s="5" t="s">
        <v>18</v>
      </c>
      <c r="E136" s="6" t="s">
        <v>19</v>
      </c>
      <c r="F136" s="27">
        <v>20980</v>
      </c>
      <c r="G136" s="19">
        <v>16395.8</v>
      </c>
      <c r="H136" s="19">
        <v>16395.8</v>
      </c>
      <c r="I136" s="50">
        <v>0</v>
      </c>
      <c r="J136" s="50"/>
      <c r="K136" s="51">
        <f aca="true" t="shared" si="4" ref="K136:K199">G136/F136*100</f>
        <v>78.14966634890371</v>
      </c>
      <c r="L136" s="51"/>
    </row>
    <row r="137" spans="2:12" ht="25.5" customHeight="1">
      <c r="B137" s="5"/>
      <c r="C137" s="5"/>
      <c r="D137" s="5" t="s">
        <v>86</v>
      </c>
      <c r="E137" s="6" t="s">
        <v>87</v>
      </c>
      <c r="F137" s="27">
        <v>720</v>
      </c>
      <c r="G137" s="19">
        <v>651.48</v>
      </c>
      <c r="H137" s="19">
        <v>651.48</v>
      </c>
      <c r="I137" s="50">
        <v>0</v>
      </c>
      <c r="J137" s="50"/>
      <c r="K137" s="51">
        <f t="shared" si="4"/>
        <v>90.48333333333333</v>
      </c>
      <c r="L137" s="51"/>
    </row>
    <row r="138" spans="2:12" ht="34.5" customHeight="1">
      <c r="B138" s="5"/>
      <c r="C138" s="5"/>
      <c r="D138" s="5" t="s">
        <v>90</v>
      </c>
      <c r="E138" s="6" t="s">
        <v>91</v>
      </c>
      <c r="F138" s="27">
        <v>4880</v>
      </c>
      <c r="G138" s="19">
        <v>2442.39</v>
      </c>
      <c r="H138" s="19">
        <v>2442.39</v>
      </c>
      <c r="I138" s="50">
        <v>0</v>
      </c>
      <c r="J138" s="50"/>
      <c r="K138" s="51">
        <f t="shared" si="4"/>
        <v>50.04897540983606</v>
      </c>
      <c r="L138" s="51"/>
    </row>
    <row r="139" spans="2:12" ht="15" customHeight="1">
      <c r="B139" s="5"/>
      <c r="C139" s="5"/>
      <c r="D139" s="5" t="s">
        <v>76</v>
      </c>
      <c r="E139" s="6" t="s">
        <v>77</v>
      </c>
      <c r="F139" s="27">
        <v>1700</v>
      </c>
      <c r="G139" s="19">
        <v>1404.9</v>
      </c>
      <c r="H139" s="19">
        <v>1404.9</v>
      </c>
      <c r="I139" s="50">
        <v>0</v>
      </c>
      <c r="J139" s="50"/>
      <c r="K139" s="51">
        <f t="shared" si="4"/>
        <v>82.64117647058823</v>
      </c>
      <c r="L139" s="51"/>
    </row>
    <row r="140" spans="2:12" ht="15" customHeight="1">
      <c r="B140" s="5"/>
      <c r="C140" s="5"/>
      <c r="D140" s="5" t="s">
        <v>30</v>
      </c>
      <c r="E140" s="6" t="s">
        <v>31</v>
      </c>
      <c r="F140" s="27">
        <v>2800</v>
      </c>
      <c r="G140" s="19">
        <v>2264.47</v>
      </c>
      <c r="H140" s="19">
        <v>2264.47</v>
      </c>
      <c r="I140" s="50">
        <v>0</v>
      </c>
      <c r="J140" s="50"/>
      <c r="K140" s="51">
        <f t="shared" si="4"/>
        <v>80.87392857142856</v>
      </c>
      <c r="L140" s="51"/>
    </row>
    <row r="141" spans="2:12" ht="25.5" customHeight="1">
      <c r="B141" s="5"/>
      <c r="C141" s="5"/>
      <c r="D141" s="5" t="s">
        <v>70</v>
      </c>
      <c r="E141" s="6" t="s">
        <v>71</v>
      </c>
      <c r="F141" s="27">
        <v>72711</v>
      </c>
      <c r="G141" s="19">
        <v>72711</v>
      </c>
      <c r="H141" s="19">
        <v>72711</v>
      </c>
      <c r="I141" s="50">
        <v>0</v>
      </c>
      <c r="J141" s="50"/>
      <c r="K141" s="51">
        <f t="shared" si="4"/>
        <v>100</v>
      </c>
      <c r="L141" s="51"/>
    </row>
    <row r="142" spans="2:12" ht="34.5" customHeight="1">
      <c r="B142" s="5"/>
      <c r="C142" s="5"/>
      <c r="D142" s="5" t="s">
        <v>96</v>
      </c>
      <c r="E142" s="6" t="s">
        <v>97</v>
      </c>
      <c r="F142" s="27">
        <v>2300</v>
      </c>
      <c r="G142" s="19">
        <v>1695.66</v>
      </c>
      <c r="H142" s="19">
        <v>1695.66</v>
      </c>
      <c r="I142" s="50">
        <v>0</v>
      </c>
      <c r="J142" s="50"/>
      <c r="K142" s="51">
        <f t="shared" si="4"/>
        <v>73.72434782608696</v>
      </c>
      <c r="L142" s="51"/>
    </row>
    <row r="143" spans="2:12" ht="34.5" customHeight="1">
      <c r="B143" s="5"/>
      <c r="C143" s="5"/>
      <c r="D143" s="5" t="s">
        <v>32</v>
      </c>
      <c r="E143" s="6" t="s">
        <v>33</v>
      </c>
      <c r="F143" s="27">
        <v>2200</v>
      </c>
      <c r="G143" s="19">
        <v>2121.17</v>
      </c>
      <c r="H143" s="19">
        <v>2121.17</v>
      </c>
      <c r="I143" s="50">
        <v>0</v>
      </c>
      <c r="J143" s="50"/>
      <c r="K143" s="51">
        <f t="shared" si="4"/>
        <v>96.41681818181819</v>
      </c>
      <c r="L143" s="51"/>
    </row>
    <row r="144" spans="2:12" ht="34.5" customHeight="1">
      <c r="B144" s="5"/>
      <c r="C144" s="5"/>
      <c r="D144" s="5" t="s">
        <v>34</v>
      </c>
      <c r="E144" s="6" t="s">
        <v>35</v>
      </c>
      <c r="F144" s="27">
        <v>5000</v>
      </c>
      <c r="G144" s="19">
        <v>4964.68</v>
      </c>
      <c r="H144" s="19">
        <v>4964.68</v>
      </c>
      <c r="I144" s="50">
        <v>0</v>
      </c>
      <c r="J144" s="50"/>
      <c r="K144" s="51">
        <f t="shared" si="4"/>
        <v>99.2936</v>
      </c>
      <c r="L144" s="51"/>
    </row>
    <row r="145" spans="2:12" ht="25.5" customHeight="1">
      <c r="B145" s="3"/>
      <c r="C145" s="3" t="s">
        <v>132</v>
      </c>
      <c r="D145" s="3"/>
      <c r="E145" s="4" t="s">
        <v>133</v>
      </c>
      <c r="F145" s="26">
        <f>SUM(F146:F160)</f>
        <v>116438</v>
      </c>
      <c r="G145" s="17">
        <f>SUM(G146:G160)</f>
        <v>109472.09</v>
      </c>
      <c r="H145" s="17">
        <f>SUM(H146:H160)</f>
        <v>109472.09</v>
      </c>
      <c r="I145" s="48">
        <f>SUM(I146:J160)</f>
        <v>0</v>
      </c>
      <c r="J145" s="48"/>
      <c r="K145" s="69">
        <f t="shared" si="4"/>
        <v>94.01749428880606</v>
      </c>
      <c r="L145" s="69"/>
    </row>
    <row r="146" spans="2:12" ht="72.75" customHeight="1">
      <c r="B146" s="5"/>
      <c r="C146" s="5"/>
      <c r="D146" s="5" t="s">
        <v>126</v>
      </c>
      <c r="E146" s="6" t="s">
        <v>127</v>
      </c>
      <c r="F146" s="27">
        <v>30046</v>
      </c>
      <c r="G146" s="19">
        <v>30046.6</v>
      </c>
      <c r="H146" s="19">
        <v>30046.6</v>
      </c>
      <c r="I146" s="50">
        <v>0</v>
      </c>
      <c r="J146" s="50"/>
      <c r="K146" s="51">
        <f t="shared" si="4"/>
        <v>100.00199693802836</v>
      </c>
      <c r="L146" s="51"/>
    </row>
    <row r="147" spans="2:12" ht="25.5" customHeight="1">
      <c r="B147" s="5"/>
      <c r="C147" s="5"/>
      <c r="D147" s="5" t="s">
        <v>80</v>
      </c>
      <c r="E147" s="6" t="s">
        <v>81</v>
      </c>
      <c r="F147" s="27">
        <v>4754</v>
      </c>
      <c r="G147" s="19">
        <v>4384.4</v>
      </c>
      <c r="H147" s="19">
        <v>4384.4</v>
      </c>
      <c r="I147" s="50">
        <v>0</v>
      </c>
      <c r="J147" s="50"/>
      <c r="K147" s="51">
        <f t="shared" si="4"/>
        <v>92.22549432057214</v>
      </c>
      <c r="L147" s="51"/>
    </row>
    <row r="148" spans="2:12" ht="25.5" customHeight="1">
      <c r="B148" s="5"/>
      <c r="C148" s="5"/>
      <c r="D148" s="5" t="s">
        <v>62</v>
      </c>
      <c r="E148" s="6" t="s">
        <v>63</v>
      </c>
      <c r="F148" s="27">
        <v>54751</v>
      </c>
      <c r="G148" s="19">
        <v>51885.45</v>
      </c>
      <c r="H148" s="19">
        <v>51885.45</v>
      </c>
      <c r="I148" s="50">
        <v>0</v>
      </c>
      <c r="J148" s="50"/>
      <c r="K148" s="51">
        <f t="shared" si="4"/>
        <v>94.76621431572025</v>
      </c>
      <c r="L148" s="51"/>
    </row>
    <row r="149" spans="2:12" ht="25.5" customHeight="1">
      <c r="B149" s="5"/>
      <c r="C149" s="5"/>
      <c r="D149" s="5" t="s">
        <v>64</v>
      </c>
      <c r="E149" s="6" t="s">
        <v>65</v>
      </c>
      <c r="F149" s="27">
        <v>3230</v>
      </c>
      <c r="G149" s="19">
        <v>2880.53</v>
      </c>
      <c r="H149" s="19">
        <v>2880.53</v>
      </c>
      <c r="I149" s="50">
        <v>0</v>
      </c>
      <c r="J149" s="50"/>
      <c r="K149" s="51">
        <f t="shared" si="4"/>
        <v>89.18049535603716</v>
      </c>
      <c r="L149" s="51"/>
    </row>
    <row r="150" spans="2:12" ht="25.5" customHeight="1">
      <c r="B150" s="5"/>
      <c r="C150" s="5"/>
      <c r="D150" s="5" t="s">
        <v>66</v>
      </c>
      <c r="E150" s="6" t="s">
        <v>67</v>
      </c>
      <c r="F150" s="27">
        <v>9693</v>
      </c>
      <c r="G150" s="19">
        <v>9071.2</v>
      </c>
      <c r="H150" s="19">
        <v>9071.2</v>
      </c>
      <c r="I150" s="50">
        <v>0</v>
      </c>
      <c r="J150" s="50"/>
      <c r="K150" s="51">
        <f t="shared" si="4"/>
        <v>93.58506138450429</v>
      </c>
      <c r="L150" s="51"/>
    </row>
    <row r="151" spans="2:12" ht="15" customHeight="1">
      <c r="B151" s="5"/>
      <c r="C151" s="5"/>
      <c r="D151" s="5" t="s">
        <v>68</v>
      </c>
      <c r="E151" s="6" t="s">
        <v>69</v>
      </c>
      <c r="F151" s="27">
        <v>1398</v>
      </c>
      <c r="G151" s="19">
        <v>1321.23</v>
      </c>
      <c r="H151" s="19">
        <v>1321.23</v>
      </c>
      <c r="I151" s="50">
        <v>0</v>
      </c>
      <c r="J151" s="50"/>
      <c r="K151" s="51">
        <f t="shared" si="4"/>
        <v>94.50858369098712</v>
      </c>
      <c r="L151" s="51"/>
    </row>
    <row r="152" spans="2:12" ht="15" customHeight="1">
      <c r="B152" s="5"/>
      <c r="C152" s="5"/>
      <c r="D152" s="5" t="s">
        <v>28</v>
      </c>
      <c r="E152" s="6" t="s">
        <v>29</v>
      </c>
      <c r="F152" s="27">
        <v>4570</v>
      </c>
      <c r="G152" s="19">
        <v>3090.3</v>
      </c>
      <c r="H152" s="19">
        <v>3090.3</v>
      </c>
      <c r="I152" s="50">
        <v>0</v>
      </c>
      <c r="J152" s="50"/>
      <c r="K152" s="51">
        <f t="shared" si="4"/>
        <v>67.62144420131293</v>
      </c>
      <c r="L152" s="51"/>
    </row>
    <row r="153" spans="2:12" ht="25.5" customHeight="1">
      <c r="B153" s="5"/>
      <c r="C153" s="5"/>
      <c r="D153" s="5" t="s">
        <v>130</v>
      </c>
      <c r="E153" s="6" t="s">
        <v>131</v>
      </c>
      <c r="F153" s="27">
        <v>1050</v>
      </c>
      <c r="G153" s="19">
        <v>1000.36</v>
      </c>
      <c r="H153" s="19">
        <v>1000.36</v>
      </c>
      <c r="I153" s="50">
        <v>0</v>
      </c>
      <c r="J153" s="50"/>
      <c r="K153" s="51">
        <f t="shared" si="4"/>
        <v>95.27238095238096</v>
      </c>
      <c r="L153" s="51"/>
    </row>
    <row r="154" spans="2:12" ht="15" customHeight="1">
      <c r="B154" s="5"/>
      <c r="C154" s="5"/>
      <c r="D154" s="5" t="s">
        <v>82</v>
      </c>
      <c r="E154" s="6" t="s">
        <v>83</v>
      </c>
      <c r="F154" s="27">
        <v>1000</v>
      </c>
      <c r="G154" s="19">
        <v>832.89</v>
      </c>
      <c r="H154" s="19">
        <v>832.89</v>
      </c>
      <c r="I154" s="50">
        <v>0</v>
      </c>
      <c r="J154" s="50"/>
      <c r="K154" s="51">
        <f t="shared" si="4"/>
        <v>83.289</v>
      </c>
      <c r="L154" s="51"/>
    </row>
    <row r="155" spans="2:12" ht="15" customHeight="1">
      <c r="B155" s="5"/>
      <c r="C155" s="5"/>
      <c r="D155" s="5" t="s">
        <v>44</v>
      </c>
      <c r="E155" s="6" t="s">
        <v>45</v>
      </c>
      <c r="F155" s="27">
        <v>500</v>
      </c>
      <c r="G155" s="19">
        <v>176</v>
      </c>
      <c r="H155" s="19">
        <v>176</v>
      </c>
      <c r="I155" s="50">
        <v>0</v>
      </c>
      <c r="J155" s="50"/>
      <c r="K155" s="51">
        <f t="shared" si="4"/>
        <v>35.199999999999996</v>
      </c>
      <c r="L155" s="51"/>
    </row>
    <row r="156" spans="2:12" ht="15" customHeight="1">
      <c r="B156" s="5"/>
      <c r="C156" s="5"/>
      <c r="D156" s="5" t="s">
        <v>84</v>
      </c>
      <c r="E156" s="6" t="s">
        <v>85</v>
      </c>
      <c r="F156" s="27">
        <v>200</v>
      </c>
      <c r="G156" s="19">
        <v>65</v>
      </c>
      <c r="H156" s="19">
        <v>65</v>
      </c>
      <c r="I156" s="50">
        <v>0</v>
      </c>
      <c r="J156" s="50"/>
      <c r="K156" s="51">
        <f t="shared" si="4"/>
        <v>32.5</v>
      </c>
      <c r="L156" s="51"/>
    </row>
    <row r="157" spans="2:12" ht="15" customHeight="1">
      <c r="B157" s="5"/>
      <c r="C157" s="5"/>
      <c r="D157" s="5" t="s">
        <v>18</v>
      </c>
      <c r="E157" s="6" t="s">
        <v>19</v>
      </c>
      <c r="F157" s="27">
        <v>1200</v>
      </c>
      <c r="G157" s="19">
        <v>798.03</v>
      </c>
      <c r="H157" s="19">
        <v>798.03</v>
      </c>
      <c r="I157" s="50">
        <v>0</v>
      </c>
      <c r="J157" s="50"/>
      <c r="K157" s="51">
        <f t="shared" si="4"/>
        <v>66.5025</v>
      </c>
      <c r="L157" s="51"/>
    </row>
    <row r="158" spans="2:12" ht="15" customHeight="1">
      <c r="B158" s="5"/>
      <c r="C158" s="5"/>
      <c r="D158" s="5" t="s">
        <v>76</v>
      </c>
      <c r="E158" s="6" t="s">
        <v>77</v>
      </c>
      <c r="F158" s="27">
        <v>100</v>
      </c>
      <c r="G158" s="19">
        <v>10.08</v>
      </c>
      <c r="H158" s="19">
        <v>10.08</v>
      </c>
      <c r="I158" s="50">
        <v>0</v>
      </c>
      <c r="J158" s="50"/>
      <c r="K158" s="51">
        <f t="shared" si="4"/>
        <v>10.08</v>
      </c>
      <c r="L158" s="51"/>
    </row>
    <row r="159" spans="2:12" ht="25.5" customHeight="1">
      <c r="B159" s="5"/>
      <c r="C159" s="5"/>
      <c r="D159" s="5" t="s">
        <v>70</v>
      </c>
      <c r="E159" s="6" t="s">
        <v>71</v>
      </c>
      <c r="F159" s="27">
        <v>3546</v>
      </c>
      <c r="G159" s="19">
        <v>3546</v>
      </c>
      <c r="H159" s="19">
        <v>3546</v>
      </c>
      <c r="I159" s="50">
        <v>0</v>
      </c>
      <c r="J159" s="50"/>
      <c r="K159" s="51">
        <f t="shared" si="4"/>
        <v>100</v>
      </c>
      <c r="L159" s="51"/>
    </row>
    <row r="160" spans="2:12" ht="34.5" customHeight="1">
      <c r="B160" s="5"/>
      <c r="C160" s="5"/>
      <c r="D160" s="5" t="s">
        <v>32</v>
      </c>
      <c r="E160" s="6" t="s">
        <v>33</v>
      </c>
      <c r="F160" s="27">
        <v>400</v>
      </c>
      <c r="G160" s="19">
        <v>364.02</v>
      </c>
      <c r="H160" s="19">
        <v>364.02</v>
      </c>
      <c r="I160" s="50">
        <v>0</v>
      </c>
      <c r="J160" s="50"/>
      <c r="K160" s="51">
        <f t="shared" si="4"/>
        <v>91.005</v>
      </c>
      <c r="L160" s="51"/>
    </row>
    <row r="161" spans="2:12" ht="15" customHeight="1">
      <c r="B161" s="3"/>
      <c r="C161" s="3" t="s">
        <v>136</v>
      </c>
      <c r="D161" s="3"/>
      <c r="E161" s="4" t="s">
        <v>137</v>
      </c>
      <c r="F161" s="26">
        <f>SUM(F162)</f>
        <v>12000</v>
      </c>
      <c r="G161" s="17">
        <f>SUM(G162)</f>
        <v>12000</v>
      </c>
      <c r="H161" s="17">
        <f>SUM(H162)</f>
        <v>12000</v>
      </c>
      <c r="I161" s="48">
        <f>SUM(I162)</f>
        <v>0</v>
      </c>
      <c r="J161" s="48"/>
      <c r="K161" s="69">
        <f t="shared" si="4"/>
        <v>100</v>
      </c>
      <c r="L161" s="69"/>
    </row>
    <row r="162" spans="2:12" ht="69.75" customHeight="1">
      <c r="B162" s="5"/>
      <c r="C162" s="5"/>
      <c r="D162" s="5" t="s">
        <v>134</v>
      </c>
      <c r="E162" s="6" t="s">
        <v>135</v>
      </c>
      <c r="F162" s="27">
        <v>12000</v>
      </c>
      <c r="G162" s="19">
        <v>12000</v>
      </c>
      <c r="H162" s="19">
        <v>12000</v>
      </c>
      <c r="I162" s="50">
        <v>0</v>
      </c>
      <c r="J162" s="50"/>
      <c r="K162" s="51">
        <f t="shared" si="4"/>
        <v>100</v>
      </c>
      <c r="L162" s="51"/>
    </row>
    <row r="163" spans="2:12" ht="15" customHeight="1">
      <c r="B163" s="3"/>
      <c r="C163" s="3" t="s">
        <v>138</v>
      </c>
      <c r="D163" s="3"/>
      <c r="E163" s="4" t="s">
        <v>139</v>
      </c>
      <c r="F163" s="26">
        <f>SUM(F164:F184)</f>
        <v>839351</v>
      </c>
      <c r="G163" s="17">
        <f>SUM(G164:G184)</f>
        <v>809215.7100000001</v>
      </c>
      <c r="H163" s="17">
        <f>SUM(H164:H184)</f>
        <v>809215.7100000001</v>
      </c>
      <c r="I163" s="48">
        <f>SUM(I164:J184)</f>
        <v>0</v>
      </c>
      <c r="J163" s="48"/>
      <c r="K163" s="69">
        <f t="shared" si="4"/>
        <v>96.40969153548397</v>
      </c>
      <c r="L163" s="69"/>
    </row>
    <row r="164" spans="2:12" ht="25.5" customHeight="1">
      <c r="B164" s="5"/>
      <c r="C164" s="5"/>
      <c r="D164" s="5" t="s">
        <v>80</v>
      </c>
      <c r="E164" s="6" t="s">
        <v>81</v>
      </c>
      <c r="F164" s="27">
        <v>41700</v>
      </c>
      <c r="G164" s="19">
        <v>40738.8</v>
      </c>
      <c r="H164" s="19">
        <v>40738.8</v>
      </c>
      <c r="I164" s="50">
        <v>0</v>
      </c>
      <c r="J164" s="50"/>
      <c r="K164" s="51">
        <f t="shared" si="4"/>
        <v>97.694964028777</v>
      </c>
      <c r="L164" s="51"/>
    </row>
    <row r="165" spans="2:12" ht="15" customHeight="1">
      <c r="B165" s="5"/>
      <c r="C165" s="5"/>
      <c r="D165" s="5" t="s">
        <v>128</v>
      </c>
      <c r="E165" s="6" t="s">
        <v>129</v>
      </c>
      <c r="F165" s="27">
        <v>1500</v>
      </c>
      <c r="G165" s="19">
        <v>1500</v>
      </c>
      <c r="H165" s="19">
        <v>1500</v>
      </c>
      <c r="I165" s="50">
        <v>0</v>
      </c>
      <c r="J165" s="50"/>
      <c r="K165" s="51">
        <f t="shared" si="4"/>
        <v>100</v>
      </c>
      <c r="L165" s="51"/>
    </row>
    <row r="166" spans="2:12" ht="25.5" customHeight="1">
      <c r="B166" s="5"/>
      <c r="C166" s="5"/>
      <c r="D166" s="5" t="s">
        <v>62</v>
      </c>
      <c r="E166" s="6" t="s">
        <v>63</v>
      </c>
      <c r="F166" s="27">
        <v>529698</v>
      </c>
      <c r="G166" s="19">
        <v>526586.28</v>
      </c>
      <c r="H166" s="19">
        <v>526586.28</v>
      </c>
      <c r="I166" s="50">
        <v>0</v>
      </c>
      <c r="J166" s="50"/>
      <c r="K166" s="51">
        <f t="shared" si="4"/>
        <v>99.41254828222876</v>
      </c>
      <c r="L166" s="51"/>
    </row>
    <row r="167" spans="2:12" ht="25.5" customHeight="1">
      <c r="B167" s="5"/>
      <c r="C167" s="5"/>
      <c r="D167" s="5" t="s">
        <v>64</v>
      </c>
      <c r="E167" s="6" t="s">
        <v>65</v>
      </c>
      <c r="F167" s="27">
        <v>33920</v>
      </c>
      <c r="G167" s="19">
        <v>33889.28</v>
      </c>
      <c r="H167" s="19">
        <v>33889.28</v>
      </c>
      <c r="I167" s="50">
        <v>0</v>
      </c>
      <c r="J167" s="50"/>
      <c r="K167" s="51">
        <f t="shared" si="4"/>
        <v>99.90943396226415</v>
      </c>
      <c r="L167" s="51"/>
    </row>
    <row r="168" spans="2:12" ht="25.5" customHeight="1">
      <c r="B168" s="5"/>
      <c r="C168" s="5"/>
      <c r="D168" s="5" t="s">
        <v>66</v>
      </c>
      <c r="E168" s="6" t="s">
        <v>67</v>
      </c>
      <c r="F168" s="27">
        <v>92619</v>
      </c>
      <c r="G168" s="19">
        <v>91207.93</v>
      </c>
      <c r="H168" s="19">
        <v>91207.93</v>
      </c>
      <c r="I168" s="50">
        <v>0</v>
      </c>
      <c r="J168" s="50"/>
      <c r="K168" s="51">
        <f t="shared" si="4"/>
        <v>98.47647890821537</v>
      </c>
      <c r="L168" s="51"/>
    </row>
    <row r="169" spans="2:12" ht="15" customHeight="1">
      <c r="B169" s="5"/>
      <c r="C169" s="5"/>
      <c r="D169" s="5" t="s">
        <v>68</v>
      </c>
      <c r="E169" s="6" t="s">
        <v>69</v>
      </c>
      <c r="F169" s="27">
        <v>14374</v>
      </c>
      <c r="G169" s="19">
        <v>13950.36</v>
      </c>
      <c r="H169" s="19">
        <v>13950.36</v>
      </c>
      <c r="I169" s="50">
        <v>0</v>
      </c>
      <c r="J169" s="50"/>
      <c r="K169" s="51">
        <f t="shared" si="4"/>
        <v>97.05273410324196</v>
      </c>
      <c r="L169" s="51"/>
    </row>
    <row r="170" spans="2:12" ht="15" customHeight="1">
      <c r="B170" s="5"/>
      <c r="C170" s="5"/>
      <c r="D170" s="5" t="s">
        <v>52</v>
      </c>
      <c r="E170" s="6" t="s">
        <v>53</v>
      </c>
      <c r="F170" s="27">
        <v>2000</v>
      </c>
      <c r="G170" s="19">
        <v>820</v>
      </c>
      <c r="H170" s="19">
        <v>820</v>
      </c>
      <c r="I170" s="50">
        <v>0</v>
      </c>
      <c r="J170" s="50"/>
      <c r="K170" s="51">
        <f t="shared" si="4"/>
        <v>41</v>
      </c>
      <c r="L170" s="51"/>
    </row>
    <row r="171" spans="2:12" ht="15" customHeight="1">
      <c r="B171" s="5"/>
      <c r="C171" s="5"/>
      <c r="D171" s="5" t="s">
        <v>28</v>
      </c>
      <c r="E171" s="6" t="s">
        <v>29</v>
      </c>
      <c r="F171" s="27">
        <v>48700</v>
      </c>
      <c r="G171" s="19">
        <v>37646.92</v>
      </c>
      <c r="H171" s="19">
        <v>37646.92</v>
      </c>
      <c r="I171" s="50">
        <v>0</v>
      </c>
      <c r="J171" s="50"/>
      <c r="K171" s="51">
        <f t="shared" si="4"/>
        <v>77.30373716632442</v>
      </c>
      <c r="L171" s="51"/>
    </row>
    <row r="172" spans="2:12" ht="25.5" customHeight="1">
      <c r="B172" s="5"/>
      <c r="C172" s="5"/>
      <c r="D172" s="5" t="s">
        <v>130</v>
      </c>
      <c r="E172" s="6" t="s">
        <v>131</v>
      </c>
      <c r="F172" s="27">
        <v>4000</v>
      </c>
      <c r="G172" s="19">
        <v>3567.93</v>
      </c>
      <c r="H172" s="19">
        <v>3567.93</v>
      </c>
      <c r="I172" s="50">
        <v>0</v>
      </c>
      <c r="J172" s="50"/>
      <c r="K172" s="51">
        <f t="shared" si="4"/>
        <v>89.19825</v>
      </c>
      <c r="L172" s="51"/>
    </row>
    <row r="173" spans="2:12" ht="15" customHeight="1">
      <c r="B173" s="5"/>
      <c r="C173" s="5"/>
      <c r="D173" s="5" t="s">
        <v>82</v>
      </c>
      <c r="E173" s="6" t="s">
        <v>83</v>
      </c>
      <c r="F173" s="27">
        <v>8400</v>
      </c>
      <c r="G173" s="19">
        <v>6046.17</v>
      </c>
      <c r="H173" s="19">
        <v>6046.17</v>
      </c>
      <c r="I173" s="50">
        <v>0</v>
      </c>
      <c r="J173" s="50"/>
      <c r="K173" s="51">
        <f t="shared" si="4"/>
        <v>71.97821428571429</v>
      </c>
      <c r="L173" s="51"/>
    </row>
    <row r="174" spans="2:12" ht="15" customHeight="1">
      <c r="B174" s="5"/>
      <c r="C174" s="5"/>
      <c r="D174" s="5" t="s">
        <v>44</v>
      </c>
      <c r="E174" s="6" t="s">
        <v>45</v>
      </c>
      <c r="F174" s="27">
        <v>3500</v>
      </c>
      <c r="G174" s="19">
        <v>1478.3</v>
      </c>
      <c r="H174" s="19">
        <v>1478.3</v>
      </c>
      <c r="I174" s="50">
        <v>0</v>
      </c>
      <c r="J174" s="50"/>
      <c r="K174" s="51">
        <f t="shared" si="4"/>
        <v>42.23714285714286</v>
      </c>
      <c r="L174" s="51"/>
    </row>
    <row r="175" spans="2:12" ht="15" customHeight="1">
      <c r="B175" s="5"/>
      <c r="C175" s="5"/>
      <c r="D175" s="5" t="s">
        <v>84</v>
      </c>
      <c r="E175" s="6" t="s">
        <v>85</v>
      </c>
      <c r="F175" s="27">
        <v>1400</v>
      </c>
      <c r="G175" s="19">
        <v>215</v>
      </c>
      <c r="H175" s="19">
        <v>215</v>
      </c>
      <c r="I175" s="50">
        <v>0</v>
      </c>
      <c r="J175" s="50"/>
      <c r="K175" s="51">
        <f t="shared" si="4"/>
        <v>15.357142857142858</v>
      </c>
      <c r="L175" s="51"/>
    </row>
    <row r="176" spans="2:12" ht="15" customHeight="1">
      <c r="B176" s="5"/>
      <c r="C176" s="5"/>
      <c r="D176" s="5" t="s">
        <v>18</v>
      </c>
      <c r="E176" s="6" t="s">
        <v>19</v>
      </c>
      <c r="F176" s="27">
        <v>11000</v>
      </c>
      <c r="G176" s="19">
        <v>8704.12</v>
      </c>
      <c r="H176" s="19">
        <v>8704.12</v>
      </c>
      <c r="I176" s="50">
        <v>0</v>
      </c>
      <c r="J176" s="50"/>
      <c r="K176" s="51">
        <f t="shared" si="4"/>
        <v>79.12836363636364</v>
      </c>
      <c r="L176" s="51"/>
    </row>
    <row r="177" spans="2:12" ht="25.5" customHeight="1">
      <c r="B177" s="5"/>
      <c r="C177" s="5"/>
      <c r="D177" s="5" t="s">
        <v>86</v>
      </c>
      <c r="E177" s="6" t="s">
        <v>87</v>
      </c>
      <c r="F177" s="27">
        <v>720</v>
      </c>
      <c r="G177" s="19">
        <v>652.7</v>
      </c>
      <c r="H177" s="19">
        <v>652.7</v>
      </c>
      <c r="I177" s="50">
        <v>0</v>
      </c>
      <c r="J177" s="50"/>
      <c r="K177" s="51">
        <f t="shared" si="4"/>
        <v>90.65277777777779</v>
      </c>
      <c r="L177" s="51"/>
    </row>
    <row r="178" spans="2:12" ht="34.5" customHeight="1">
      <c r="B178" s="5"/>
      <c r="C178" s="5"/>
      <c r="D178" s="5" t="s">
        <v>90</v>
      </c>
      <c r="E178" s="6" t="s">
        <v>91</v>
      </c>
      <c r="F178" s="27">
        <v>3000</v>
      </c>
      <c r="G178" s="19">
        <v>1721.84</v>
      </c>
      <c r="H178" s="19">
        <v>1721.84</v>
      </c>
      <c r="I178" s="50">
        <v>0</v>
      </c>
      <c r="J178" s="50"/>
      <c r="K178" s="51">
        <f t="shared" si="4"/>
        <v>57.39466666666666</v>
      </c>
      <c r="L178" s="51"/>
    </row>
    <row r="179" spans="2:12" ht="15" customHeight="1">
      <c r="B179" s="5"/>
      <c r="C179" s="5"/>
      <c r="D179" s="5" t="s">
        <v>76</v>
      </c>
      <c r="E179" s="6" t="s">
        <v>77</v>
      </c>
      <c r="F179" s="27">
        <v>1100</v>
      </c>
      <c r="G179" s="19">
        <v>902.46</v>
      </c>
      <c r="H179" s="19">
        <v>902.46</v>
      </c>
      <c r="I179" s="50">
        <v>0</v>
      </c>
      <c r="J179" s="50"/>
      <c r="K179" s="51">
        <f t="shared" si="4"/>
        <v>82.04181818181819</v>
      </c>
      <c r="L179" s="51"/>
    </row>
    <row r="180" spans="2:12" ht="15" customHeight="1">
      <c r="B180" s="5"/>
      <c r="C180" s="5"/>
      <c r="D180" s="5" t="s">
        <v>30</v>
      </c>
      <c r="E180" s="6" t="s">
        <v>31</v>
      </c>
      <c r="F180" s="27">
        <v>1500</v>
      </c>
      <c r="G180" s="19">
        <v>1314.53</v>
      </c>
      <c r="H180" s="19">
        <v>1314.53</v>
      </c>
      <c r="I180" s="50">
        <v>0</v>
      </c>
      <c r="J180" s="50"/>
      <c r="K180" s="51">
        <f t="shared" si="4"/>
        <v>87.63533333333334</v>
      </c>
      <c r="L180" s="51"/>
    </row>
    <row r="181" spans="2:12" ht="25.5" customHeight="1">
      <c r="B181" s="5"/>
      <c r="C181" s="5"/>
      <c r="D181" s="5" t="s">
        <v>70</v>
      </c>
      <c r="E181" s="6" t="s">
        <v>71</v>
      </c>
      <c r="F181" s="27">
        <v>33120</v>
      </c>
      <c r="G181" s="19">
        <v>33120</v>
      </c>
      <c r="H181" s="19">
        <v>33120</v>
      </c>
      <c r="I181" s="50">
        <v>0</v>
      </c>
      <c r="J181" s="50"/>
      <c r="K181" s="51">
        <f t="shared" si="4"/>
        <v>100</v>
      </c>
      <c r="L181" s="51"/>
    </row>
    <row r="182" spans="2:12" ht="34.5" customHeight="1">
      <c r="B182" s="5"/>
      <c r="C182" s="5"/>
      <c r="D182" s="5" t="s">
        <v>96</v>
      </c>
      <c r="E182" s="6" t="s">
        <v>97</v>
      </c>
      <c r="F182" s="27">
        <v>1500</v>
      </c>
      <c r="G182" s="19">
        <v>857.34</v>
      </c>
      <c r="H182" s="19">
        <v>857.34</v>
      </c>
      <c r="I182" s="50">
        <v>0</v>
      </c>
      <c r="J182" s="50"/>
      <c r="K182" s="51">
        <f t="shared" si="4"/>
        <v>57.156000000000006</v>
      </c>
      <c r="L182" s="51"/>
    </row>
    <row r="183" spans="2:12" ht="34.5" customHeight="1">
      <c r="B183" s="5"/>
      <c r="C183" s="5"/>
      <c r="D183" s="5" t="s">
        <v>32</v>
      </c>
      <c r="E183" s="6" t="s">
        <v>33</v>
      </c>
      <c r="F183" s="27">
        <v>2000</v>
      </c>
      <c r="G183" s="19">
        <v>1215.47</v>
      </c>
      <c r="H183" s="19">
        <v>1215.47</v>
      </c>
      <c r="I183" s="50">
        <v>0</v>
      </c>
      <c r="J183" s="50"/>
      <c r="K183" s="51">
        <f t="shared" si="4"/>
        <v>60.773500000000006</v>
      </c>
      <c r="L183" s="51"/>
    </row>
    <row r="184" spans="2:12" ht="34.5" customHeight="1">
      <c r="B184" s="5"/>
      <c r="C184" s="5"/>
      <c r="D184" s="5" t="s">
        <v>34</v>
      </c>
      <c r="E184" s="6" t="s">
        <v>35</v>
      </c>
      <c r="F184" s="27">
        <v>3600</v>
      </c>
      <c r="G184" s="19">
        <v>3080.28</v>
      </c>
      <c r="H184" s="19">
        <v>3080.28</v>
      </c>
      <c r="I184" s="50">
        <v>0</v>
      </c>
      <c r="J184" s="50"/>
      <c r="K184" s="51">
        <f t="shared" si="4"/>
        <v>85.56333333333333</v>
      </c>
      <c r="L184" s="51"/>
    </row>
    <row r="185" spans="2:12" ht="15" customHeight="1">
      <c r="B185" s="3"/>
      <c r="C185" s="3" t="s">
        <v>140</v>
      </c>
      <c r="D185" s="3"/>
      <c r="E185" s="4" t="s">
        <v>141</v>
      </c>
      <c r="F185" s="26">
        <f>SUM(F186:F198)</f>
        <v>254773</v>
      </c>
      <c r="G185" s="17">
        <f>SUM(G186:G198)</f>
        <v>243484.36</v>
      </c>
      <c r="H185" s="17">
        <f>SUM(H186:H198)</f>
        <v>243484.36</v>
      </c>
      <c r="I185" s="48">
        <f>SUM(I186:J198)</f>
        <v>0</v>
      </c>
      <c r="J185" s="48"/>
      <c r="K185" s="69">
        <f t="shared" si="4"/>
        <v>95.56913801697982</v>
      </c>
      <c r="L185" s="69"/>
    </row>
    <row r="186" spans="2:12" ht="25.5" customHeight="1">
      <c r="B186" s="5"/>
      <c r="C186" s="5"/>
      <c r="D186" s="5" t="s">
        <v>80</v>
      </c>
      <c r="E186" s="6" t="s">
        <v>81</v>
      </c>
      <c r="F186" s="27">
        <v>900</v>
      </c>
      <c r="G186" s="19">
        <v>868.63</v>
      </c>
      <c r="H186" s="19">
        <v>868.63</v>
      </c>
      <c r="I186" s="50">
        <v>0</v>
      </c>
      <c r="J186" s="50"/>
      <c r="K186" s="51">
        <f t="shared" si="4"/>
        <v>96.51444444444445</v>
      </c>
      <c r="L186" s="51"/>
    </row>
    <row r="187" spans="2:12" ht="25.5" customHeight="1">
      <c r="B187" s="5"/>
      <c r="C187" s="5"/>
      <c r="D187" s="5" t="s">
        <v>62</v>
      </c>
      <c r="E187" s="6" t="s">
        <v>63</v>
      </c>
      <c r="F187" s="27">
        <v>88637</v>
      </c>
      <c r="G187" s="19">
        <v>87917.65</v>
      </c>
      <c r="H187" s="19">
        <v>87917.65</v>
      </c>
      <c r="I187" s="50">
        <v>0</v>
      </c>
      <c r="J187" s="50"/>
      <c r="K187" s="51">
        <f t="shared" si="4"/>
        <v>99.1884314676715</v>
      </c>
      <c r="L187" s="51"/>
    </row>
    <row r="188" spans="2:12" ht="25.5" customHeight="1">
      <c r="B188" s="5"/>
      <c r="C188" s="5"/>
      <c r="D188" s="5" t="s">
        <v>64</v>
      </c>
      <c r="E188" s="6" t="s">
        <v>65</v>
      </c>
      <c r="F188" s="27">
        <v>4612</v>
      </c>
      <c r="G188" s="19">
        <v>4610.7</v>
      </c>
      <c r="H188" s="19">
        <v>4610.7</v>
      </c>
      <c r="I188" s="50">
        <v>0</v>
      </c>
      <c r="J188" s="50"/>
      <c r="K188" s="51">
        <f t="shared" si="4"/>
        <v>99.97181266261926</v>
      </c>
      <c r="L188" s="51"/>
    </row>
    <row r="189" spans="2:12" ht="25.5" customHeight="1">
      <c r="B189" s="5"/>
      <c r="C189" s="5"/>
      <c r="D189" s="5" t="s">
        <v>66</v>
      </c>
      <c r="E189" s="6" t="s">
        <v>67</v>
      </c>
      <c r="F189" s="27">
        <v>12393</v>
      </c>
      <c r="G189" s="19">
        <v>11905</v>
      </c>
      <c r="H189" s="19">
        <v>11905</v>
      </c>
      <c r="I189" s="50">
        <v>0</v>
      </c>
      <c r="J189" s="50"/>
      <c r="K189" s="51">
        <f t="shared" si="4"/>
        <v>96.06229323004922</v>
      </c>
      <c r="L189" s="51"/>
    </row>
    <row r="190" spans="2:12" ht="15" customHeight="1">
      <c r="B190" s="5"/>
      <c r="C190" s="5"/>
      <c r="D190" s="5" t="s">
        <v>68</v>
      </c>
      <c r="E190" s="6" t="s">
        <v>69</v>
      </c>
      <c r="F190" s="27">
        <v>2011</v>
      </c>
      <c r="G190" s="19">
        <v>1975.53</v>
      </c>
      <c r="H190" s="19">
        <v>1975.53</v>
      </c>
      <c r="I190" s="50">
        <v>0</v>
      </c>
      <c r="J190" s="50"/>
      <c r="K190" s="51">
        <f t="shared" si="4"/>
        <v>98.23620089507708</v>
      </c>
      <c r="L190" s="51"/>
    </row>
    <row r="191" spans="2:12" ht="15" customHeight="1">
      <c r="B191" s="5"/>
      <c r="C191" s="5"/>
      <c r="D191" s="5" t="s">
        <v>28</v>
      </c>
      <c r="E191" s="6" t="s">
        <v>29</v>
      </c>
      <c r="F191" s="27">
        <v>87320</v>
      </c>
      <c r="G191" s="19">
        <v>80682.69</v>
      </c>
      <c r="H191" s="19">
        <v>80682.69</v>
      </c>
      <c r="I191" s="50">
        <v>0</v>
      </c>
      <c r="J191" s="50"/>
      <c r="K191" s="51">
        <f t="shared" si="4"/>
        <v>92.39886623912048</v>
      </c>
      <c r="L191" s="51"/>
    </row>
    <row r="192" spans="2:12" ht="15" customHeight="1">
      <c r="B192" s="5"/>
      <c r="C192" s="5"/>
      <c r="D192" s="5" t="s">
        <v>44</v>
      </c>
      <c r="E192" s="6" t="s">
        <v>45</v>
      </c>
      <c r="F192" s="27">
        <v>3000</v>
      </c>
      <c r="G192" s="19">
        <v>2431.09</v>
      </c>
      <c r="H192" s="19">
        <v>2431.09</v>
      </c>
      <c r="I192" s="50">
        <v>0</v>
      </c>
      <c r="J192" s="50"/>
      <c r="K192" s="51">
        <f t="shared" si="4"/>
        <v>81.03633333333335</v>
      </c>
      <c r="L192" s="51"/>
    </row>
    <row r="193" spans="2:12" ht="15" customHeight="1">
      <c r="B193" s="5"/>
      <c r="C193" s="5"/>
      <c r="D193" s="5" t="s">
        <v>84</v>
      </c>
      <c r="E193" s="6" t="s">
        <v>85</v>
      </c>
      <c r="F193" s="27">
        <v>500</v>
      </c>
      <c r="G193" s="19">
        <v>256</v>
      </c>
      <c r="H193" s="19">
        <v>256</v>
      </c>
      <c r="I193" s="50">
        <v>0</v>
      </c>
      <c r="J193" s="50"/>
      <c r="K193" s="51">
        <f t="shared" si="4"/>
        <v>51.2</v>
      </c>
      <c r="L193" s="51"/>
    </row>
    <row r="194" spans="2:12" ht="15" customHeight="1">
      <c r="B194" s="5"/>
      <c r="C194" s="5"/>
      <c r="D194" s="5" t="s">
        <v>18</v>
      </c>
      <c r="E194" s="6" t="s">
        <v>19</v>
      </c>
      <c r="F194" s="27">
        <v>41800</v>
      </c>
      <c r="G194" s="19">
        <v>39846.74</v>
      </c>
      <c r="H194" s="19">
        <v>39846.74</v>
      </c>
      <c r="I194" s="50">
        <v>0</v>
      </c>
      <c r="J194" s="50"/>
      <c r="K194" s="51">
        <f t="shared" si="4"/>
        <v>95.32712918660286</v>
      </c>
      <c r="L194" s="51"/>
    </row>
    <row r="195" spans="2:12" ht="34.5" customHeight="1">
      <c r="B195" s="5"/>
      <c r="C195" s="5"/>
      <c r="D195" s="5" t="s">
        <v>88</v>
      </c>
      <c r="E195" s="6" t="s">
        <v>89</v>
      </c>
      <c r="F195" s="27">
        <v>600</v>
      </c>
      <c r="G195" s="19">
        <v>600</v>
      </c>
      <c r="H195" s="19">
        <v>600</v>
      </c>
      <c r="I195" s="50">
        <v>0</v>
      </c>
      <c r="J195" s="50"/>
      <c r="K195" s="51">
        <f t="shared" si="4"/>
        <v>100</v>
      </c>
      <c r="L195" s="51"/>
    </row>
    <row r="196" spans="2:12" ht="15" customHeight="1">
      <c r="B196" s="5"/>
      <c r="C196" s="5"/>
      <c r="D196" s="5" t="s">
        <v>76</v>
      </c>
      <c r="E196" s="6" t="s">
        <v>77</v>
      </c>
      <c r="F196" s="27">
        <v>166</v>
      </c>
      <c r="G196" s="19">
        <v>40</v>
      </c>
      <c r="H196" s="19">
        <v>40</v>
      </c>
      <c r="I196" s="50">
        <v>0</v>
      </c>
      <c r="J196" s="50"/>
      <c r="K196" s="51">
        <f t="shared" si="4"/>
        <v>24.096385542168676</v>
      </c>
      <c r="L196" s="51"/>
    </row>
    <row r="197" spans="2:12" ht="15" customHeight="1">
      <c r="B197" s="5"/>
      <c r="C197" s="5"/>
      <c r="D197" s="5" t="s">
        <v>30</v>
      </c>
      <c r="E197" s="6" t="s">
        <v>31</v>
      </c>
      <c r="F197" s="27">
        <v>9500</v>
      </c>
      <c r="G197" s="19">
        <v>9217</v>
      </c>
      <c r="H197" s="19">
        <v>9217</v>
      </c>
      <c r="I197" s="50">
        <v>0</v>
      </c>
      <c r="J197" s="50"/>
      <c r="K197" s="51">
        <f t="shared" si="4"/>
        <v>97.02105263157895</v>
      </c>
      <c r="L197" s="51"/>
    </row>
    <row r="198" spans="2:12" ht="25.5" customHeight="1">
      <c r="B198" s="5"/>
      <c r="C198" s="5"/>
      <c r="D198" s="5" t="s">
        <v>70</v>
      </c>
      <c r="E198" s="6" t="s">
        <v>71</v>
      </c>
      <c r="F198" s="27">
        <v>3334</v>
      </c>
      <c r="G198" s="19">
        <v>3133.33</v>
      </c>
      <c r="H198" s="19">
        <v>3133.33</v>
      </c>
      <c r="I198" s="50">
        <v>0</v>
      </c>
      <c r="J198" s="50"/>
      <c r="K198" s="51">
        <f t="shared" si="4"/>
        <v>93.98110377924415</v>
      </c>
      <c r="L198" s="51"/>
    </row>
    <row r="199" spans="2:12" ht="25.5" customHeight="1">
      <c r="B199" s="3"/>
      <c r="C199" s="3" t="s">
        <v>142</v>
      </c>
      <c r="D199" s="3"/>
      <c r="E199" s="4" t="s">
        <v>143</v>
      </c>
      <c r="F199" s="26">
        <f>SUM(F200:F203)</f>
        <v>13202</v>
      </c>
      <c r="G199" s="17">
        <f>SUM(G200:G203)</f>
        <v>10063.7</v>
      </c>
      <c r="H199" s="17">
        <f>SUM(H200:H203)</f>
        <v>10063.7</v>
      </c>
      <c r="I199" s="48">
        <f>SUM(I200:J203)</f>
        <v>0</v>
      </c>
      <c r="J199" s="48"/>
      <c r="K199" s="69">
        <f t="shared" si="4"/>
        <v>76.22860172701107</v>
      </c>
      <c r="L199" s="69"/>
    </row>
    <row r="200" spans="2:12" ht="15" customHeight="1">
      <c r="B200" s="5"/>
      <c r="C200" s="5"/>
      <c r="D200" s="5" t="s">
        <v>28</v>
      </c>
      <c r="E200" s="6" t="s">
        <v>29</v>
      </c>
      <c r="F200" s="27">
        <v>3000</v>
      </c>
      <c r="G200" s="19">
        <v>2996.52</v>
      </c>
      <c r="H200" s="19">
        <v>2996.52</v>
      </c>
      <c r="I200" s="50">
        <v>0</v>
      </c>
      <c r="J200" s="50"/>
      <c r="K200" s="51">
        <f aca="true" t="shared" si="5" ref="K200:K263">G200/F200*100</f>
        <v>99.884</v>
      </c>
      <c r="L200" s="51"/>
    </row>
    <row r="201" spans="2:12" ht="15" customHeight="1">
      <c r="B201" s="5"/>
      <c r="C201" s="5"/>
      <c r="D201" s="5" t="s">
        <v>18</v>
      </c>
      <c r="E201" s="6" t="s">
        <v>19</v>
      </c>
      <c r="F201" s="27">
        <v>100</v>
      </c>
      <c r="G201" s="19">
        <v>29.22</v>
      </c>
      <c r="H201" s="19">
        <v>29.22</v>
      </c>
      <c r="I201" s="50">
        <v>0</v>
      </c>
      <c r="J201" s="50"/>
      <c r="K201" s="51">
        <f t="shared" si="5"/>
        <v>29.220000000000002</v>
      </c>
      <c r="L201" s="51"/>
    </row>
    <row r="202" spans="2:12" ht="15" customHeight="1">
      <c r="B202" s="5"/>
      <c r="C202" s="5"/>
      <c r="D202" s="5" t="s">
        <v>76</v>
      </c>
      <c r="E202" s="6" t="s">
        <v>77</v>
      </c>
      <c r="F202" s="27">
        <v>1630</v>
      </c>
      <c r="G202" s="19">
        <v>1035.86</v>
      </c>
      <c r="H202" s="19">
        <v>1035.86</v>
      </c>
      <c r="I202" s="50">
        <v>0</v>
      </c>
      <c r="J202" s="50"/>
      <c r="K202" s="51">
        <f t="shared" si="5"/>
        <v>63.54969325153373</v>
      </c>
      <c r="L202" s="51"/>
    </row>
    <row r="203" spans="2:12" ht="34.5" customHeight="1">
      <c r="B203" s="5"/>
      <c r="C203" s="5"/>
      <c r="D203" s="5" t="s">
        <v>96</v>
      </c>
      <c r="E203" s="6" t="s">
        <v>97</v>
      </c>
      <c r="F203" s="27">
        <v>8472</v>
      </c>
      <c r="G203" s="19">
        <v>6002.1</v>
      </c>
      <c r="H203" s="19">
        <v>6002.1</v>
      </c>
      <c r="I203" s="50">
        <v>0</v>
      </c>
      <c r="J203" s="50"/>
      <c r="K203" s="51">
        <f t="shared" si="5"/>
        <v>70.84631728045326</v>
      </c>
      <c r="L203" s="51"/>
    </row>
    <row r="204" spans="2:12" ht="15" customHeight="1">
      <c r="B204" s="3"/>
      <c r="C204" s="3" t="s">
        <v>144</v>
      </c>
      <c r="D204" s="3"/>
      <c r="E204" s="4" t="s">
        <v>27</v>
      </c>
      <c r="F204" s="26">
        <f>SUM(F205:F220)</f>
        <v>177727</v>
      </c>
      <c r="G204" s="17">
        <f>SUM(G205:G220)</f>
        <v>139844.09000000003</v>
      </c>
      <c r="H204" s="17">
        <f>SUM(H205:H220)</f>
        <v>130694.09000000001</v>
      </c>
      <c r="I204" s="48">
        <f>SUM(I205:J220)</f>
        <v>9150</v>
      </c>
      <c r="J204" s="48"/>
      <c r="K204" s="69">
        <f t="shared" si="5"/>
        <v>78.68477496384907</v>
      </c>
      <c r="L204" s="69"/>
    </row>
    <row r="205" spans="2:12" ht="42.75" customHeight="1">
      <c r="B205" s="5"/>
      <c r="C205" s="5"/>
      <c r="D205" s="5" t="s">
        <v>234</v>
      </c>
      <c r="E205" s="6" t="s">
        <v>235</v>
      </c>
      <c r="F205" s="27">
        <v>1733</v>
      </c>
      <c r="G205" s="19">
        <v>1732.46</v>
      </c>
      <c r="H205" s="19">
        <v>1732.46</v>
      </c>
      <c r="I205" s="50">
        <v>0</v>
      </c>
      <c r="J205" s="50"/>
      <c r="K205" s="51">
        <f t="shared" si="5"/>
        <v>99.96884016156955</v>
      </c>
      <c r="L205" s="51"/>
    </row>
    <row r="206" spans="2:12" ht="25.5" customHeight="1">
      <c r="B206" s="5"/>
      <c r="C206" s="5"/>
      <c r="D206" s="5" t="s">
        <v>66</v>
      </c>
      <c r="E206" s="6" t="s">
        <v>67</v>
      </c>
      <c r="F206" s="27">
        <v>1787</v>
      </c>
      <c r="G206" s="19">
        <v>1089.93</v>
      </c>
      <c r="H206" s="19">
        <v>1089.93</v>
      </c>
      <c r="I206" s="50">
        <v>0</v>
      </c>
      <c r="J206" s="50"/>
      <c r="K206" s="51">
        <f t="shared" si="5"/>
        <v>60.99216564073867</v>
      </c>
      <c r="L206" s="51"/>
    </row>
    <row r="207" spans="2:12" ht="15" customHeight="1">
      <c r="B207" s="5"/>
      <c r="C207" s="5"/>
      <c r="D207" s="5" t="s">
        <v>68</v>
      </c>
      <c r="E207" s="6" t="s">
        <v>69</v>
      </c>
      <c r="F207" s="27">
        <v>283</v>
      </c>
      <c r="G207" s="19">
        <v>157.3</v>
      </c>
      <c r="H207" s="19">
        <v>157.3</v>
      </c>
      <c r="I207" s="50">
        <v>0</v>
      </c>
      <c r="J207" s="50"/>
      <c r="K207" s="51">
        <f t="shared" si="5"/>
        <v>55.58303886925795</v>
      </c>
      <c r="L207" s="51"/>
    </row>
    <row r="208" spans="2:12" ht="15" customHeight="1">
      <c r="B208" s="5"/>
      <c r="C208" s="5"/>
      <c r="D208" s="5" t="s">
        <v>52</v>
      </c>
      <c r="E208" s="6" t="s">
        <v>53</v>
      </c>
      <c r="F208" s="27">
        <v>16200</v>
      </c>
      <c r="G208" s="19">
        <v>16200</v>
      </c>
      <c r="H208" s="19">
        <v>16200</v>
      </c>
      <c r="I208" s="50">
        <v>0</v>
      </c>
      <c r="J208" s="50"/>
      <c r="K208" s="51">
        <f t="shared" si="5"/>
        <v>100</v>
      </c>
      <c r="L208" s="51"/>
    </row>
    <row r="209" spans="2:12" ht="15" customHeight="1">
      <c r="B209" s="5"/>
      <c r="C209" s="5"/>
      <c r="D209" s="5" t="s">
        <v>28</v>
      </c>
      <c r="E209" s="6" t="s">
        <v>29</v>
      </c>
      <c r="F209" s="27">
        <v>2077</v>
      </c>
      <c r="G209" s="19">
        <v>1944.36</v>
      </c>
      <c r="H209" s="19">
        <v>1944.36</v>
      </c>
      <c r="I209" s="50">
        <v>0</v>
      </c>
      <c r="J209" s="50"/>
      <c r="K209" s="51">
        <f t="shared" si="5"/>
        <v>93.61386615310543</v>
      </c>
      <c r="L209" s="51"/>
    </row>
    <row r="210" spans="2:12" ht="15" customHeight="1">
      <c r="B210" s="5"/>
      <c r="C210" s="5"/>
      <c r="D210" s="5" t="s">
        <v>82</v>
      </c>
      <c r="E210" s="6" t="s">
        <v>83</v>
      </c>
      <c r="F210" s="27">
        <v>27450</v>
      </c>
      <c r="G210" s="19">
        <v>20337.65</v>
      </c>
      <c r="H210" s="19">
        <v>20337.65</v>
      </c>
      <c r="I210" s="50">
        <v>0</v>
      </c>
      <c r="J210" s="50"/>
      <c r="K210" s="51">
        <f t="shared" si="5"/>
        <v>74.08979963570128</v>
      </c>
      <c r="L210" s="51"/>
    </row>
    <row r="211" spans="2:12" ht="15" customHeight="1">
      <c r="B211" s="5"/>
      <c r="C211" s="5"/>
      <c r="D211" s="5" t="s">
        <v>44</v>
      </c>
      <c r="E211" s="6" t="s">
        <v>45</v>
      </c>
      <c r="F211" s="27">
        <v>6000</v>
      </c>
      <c r="G211" s="19">
        <v>5999.96</v>
      </c>
      <c r="H211" s="19">
        <v>5999.96</v>
      </c>
      <c r="I211" s="50">
        <v>0</v>
      </c>
      <c r="J211" s="50"/>
      <c r="K211" s="51">
        <f t="shared" si="5"/>
        <v>99.99933333333333</v>
      </c>
      <c r="L211" s="51"/>
    </row>
    <row r="212" spans="2:12" ht="15" customHeight="1">
      <c r="B212" s="5"/>
      <c r="C212" s="5"/>
      <c r="D212" s="5" t="s">
        <v>18</v>
      </c>
      <c r="E212" s="6" t="s">
        <v>19</v>
      </c>
      <c r="F212" s="27">
        <v>107344</v>
      </c>
      <c r="G212" s="19">
        <v>79124.98</v>
      </c>
      <c r="H212" s="19">
        <v>79124.98</v>
      </c>
      <c r="I212" s="50">
        <v>0</v>
      </c>
      <c r="J212" s="50"/>
      <c r="K212" s="51">
        <f t="shared" si="5"/>
        <v>73.71160008943211</v>
      </c>
      <c r="L212" s="51"/>
    </row>
    <row r="213" spans="2:12" ht="25.5" customHeight="1">
      <c r="B213" s="5"/>
      <c r="C213" s="5"/>
      <c r="D213" s="5" t="s">
        <v>86</v>
      </c>
      <c r="E213" s="6" t="s">
        <v>87</v>
      </c>
      <c r="F213" s="27">
        <v>2500</v>
      </c>
      <c r="G213" s="19">
        <v>2423.06</v>
      </c>
      <c r="H213" s="19">
        <v>2423.06</v>
      </c>
      <c r="I213" s="50">
        <v>0</v>
      </c>
      <c r="J213" s="50"/>
      <c r="K213" s="51">
        <f t="shared" si="5"/>
        <v>96.9224</v>
      </c>
      <c r="L213" s="51"/>
    </row>
    <row r="214" spans="2:12" ht="34.5" customHeight="1">
      <c r="B214" s="5"/>
      <c r="C214" s="5"/>
      <c r="D214" s="5" t="s">
        <v>88</v>
      </c>
      <c r="E214" s="6" t="s">
        <v>89</v>
      </c>
      <c r="F214" s="27">
        <v>1000</v>
      </c>
      <c r="G214" s="19">
        <v>686.41</v>
      </c>
      <c r="H214" s="19">
        <v>686.41</v>
      </c>
      <c r="I214" s="50">
        <v>0</v>
      </c>
      <c r="J214" s="50"/>
      <c r="K214" s="51">
        <f t="shared" si="5"/>
        <v>68.64099999999999</v>
      </c>
      <c r="L214" s="51"/>
    </row>
    <row r="215" spans="2:12" ht="34.5" customHeight="1">
      <c r="B215" s="5"/>
      <c r="C215" s="5"/>
      <c r="D215" s="5" t="s">
        <v>90</v>
      </c>
      <c r="E215" s="6" t="s">
        <v>91</v>
      </c>
      <c r="F215" s="27">
        <v>400</v>
      </c>
      <c r="G215" s="19">
        <v>228.38</v>
      </c>
      <c r="H215" s="19">
        <v>228.38</v>
      </c>
      <c r="I215" s="50">
        <v>0</v>
      </c>
      <c r="J215" s="50"/>
      <c r="K215" s="51">
        <f t="shared" si="5"/>
        <v>57.095</v>
      </c>
      <c r="L215" s="51"/>
    </row>
    <row r="216" spans="2:12" ht="15" customHeight="1">
      <c r="B216" s="5"/>
      <c r="C216" s="5"/>
      <c r="D216" s="5" t="s">
        <v>30</v>
      </c>
      <c r="E216" s="6" t="s">
        <v>31</v>
      </c>
      <c r="F216" s="27">
        <v>500</v>
      </c>
      <c r="G216" s="19">
        <v>499</v>
      </c>
      <c r="H216" s="19">
        <v>499</v>
      </c>
      <c r="I216" s="50">
        <v>0</v>
      </c>
      <c r="J216" s="50"/>
      <c r="K216" s="51">
        <f t="shared" si="5"/>
        <v>99.8</v>
      </c>
      <c r="L216" s="51"/>
    </row>
    <row r="217" spans="2:12" ht="12.75">
      <c r="B217" s="5"/>
      <c r="C217" s="5"/>
      <c r="D217" s="21" t="s">
        <v>228</v>
      </c>
      <c r="E217" s="22" t="s">
        <v>95</v>
      </c>
      <c r="F217" s="29">
        <v>3</v>
      </c>
      <c r="G217" s="19">
        <v>2.5</v>
      </c>
      <c r="H217" s="19">
        <v>2.5</v>
      </c>
      <c r="I217" s="46">
        <v>0</v>
      </c>
      <c r="J217" s="47"/>
      <c r="K217" s="51">
        <f t="shared" si="5"/>
        <v>83.33333333333334</v>
      </c>
      <c r="L217" s="51"/>
    </row>
    <row r="218" spans="2:12" ht="34.5" customHeight="1">
      <c r="B218" s="5"/>
      <c r="C218" s="5"/>
      <c r="D218" s="5" t="s">
        <v>96</v>
      </c>
      <c r="E218" s="6" t="s">
        <v>97</v>
      </c>
      <c r="F218" s="27">
        <v>400</v>
      </c>
      <c r="G218" s="19">
        <v>0</v>
      </c>
      <c r="H218" s="19">
        <v>0</v>
      </c>
      <c r="I218" s="50">
        <v>0</v>
      </c>
      <c r="J218" s="50"/>
      <c r="K218" s="51">
        <f t="shared" si="5"/>
        <v>0</v>
      </c>
      <c r="L218" s="51"/>
    </row>
    <row r="219" spans="2:12" ht="34.5" customHeight="1">
      <c r="B219" s="5"/>
      <c r="C219" s="5"/>
      <c r="D219" s="5" t="s">
        <v>32</v>
      </c>
      <c r="E219" s="6" t="s">
        <v>33</v>
      </c>
      <c r="F219" s="27">
        <v>900</v>
      </c>
      <c r="G219" s="19">
        <v>268.1</v>
      </c>
      <c r="H219" s="19">
        <v>268.1</v>
      </c>
      <c r="I219" s="50">
        <v>0</v>
      </c>
      <c r="J219" s="50"/>
      <c r="K219" s="51">
        <f t="shared" si="5"/>
        <v>29.78888888888889</v>
      </c>
      <c r="L219" s="51"/>
    </row>
    <row r="220" spans="2:12" ht="27" customHeight="1">
      <c r="B220" s="5"/>
      <c r="C220" s="5"/>
      <c r="D220" s="5" t="s">
        <v>233</v>
      </c>
      <c r="E220" s="6" t="s">
        <v>179</v>
      </c>
      <c r="F220" s="27">
        <v>9150</v>
      </c>
      <c r="G220" s="19">
        <v>9150</v>
      </c>
      <c r="H220" s="19">
        <v>0</v>
      </c>
      <c r="I220" s="46">
        <v>9150</v>
      </c>
      <c r="J220" s="47"/>
      <c r="K220" s="51">
        <f t="shared" si="5"/>
        <v>100</v>
      </c>
      <c r="L220" s="51"/>
    </row>
    <row r="221" spans="2:12" ht="15" customHeight="1">
      <c r="B221" s="1" t="s">
        <v>147</v>
      </c>
      <c r="C221" s="1"/>
      <c r="D221" s="1"/>
      <c r="E221" s="2" t="s">
        <v>148</v>
      </c>
      <c r="F221" s="25">
        <f>SUM(F222+F225)</f>
        <v>41153</v>
      </c>
      <c r="G221" s="9">
        <f>SUM(G222+G225)</f>
        <v>34590.28</v>
      </c>
      <c r="H221" s="9">
        <f>SUM(H222+H225)</f>
        <v>30338.58</v>
      </c>
      <c r="I221" s="52">
        <f>SUM(I222+I225)</f>
        <v>4251.7</v>
      </c>
      <c r="J221" s="52"/>
      <c r="K221" s="53">
        <f t="shared" si="5"/>
        <v>84.05287585352222</v>
      </c>
      <c r="L221" s="53"/>
    </row>
    <row r="222" spans="2:12" ht="15" customHeight="1">
      <c r="B222" s="3"/>
      <c r="C222" s="3" t="s">
        <v>149</v>
      </c>
      <c r="D222" s="3"/>
      <c r="E222" s="4" t="s">
        <v>150</v>
      </c>
      <c r="F222" s="26">
        <f>SUM(F223:F224)</f>
        <v>1000</v>
      </c>
      <c r="G222" s="17">
        <f>SUM(G223:G224)</f>
        <v>899.81</v>
      </c>
      <c r="H222" s="17">
        <f>SUM(H223:H224)</f>
        <v>899.81</v>
      </c>
      <c r="I222" s="48">
        <f>SUM(I223:J224)</f>
        <v>0</v>
      </c>
      <c r="J222" s="48"/>
      <c r="K222" s="69">
        <f t="shared" si="5"/>
        <v>89.981</v>
      </c>
      <c r="L222" s="69"/>
    </row>
    <row r="223" spans="2:12" ht="15" customHeight="1">
      <c r="B223" s="5"/>
      <c r="C223" s="5"/>
      <c r="D223" s="5" t="s">
        <v>28</v>
      </c>
      <c r="E223" s="6" t="s">
        <v>29</v>
      </c>
      <c r="F223" s="27">
        <v>500</v>
      </c>
      <c r="G223" s="19">
        <v>399.81</v>
      </c>
      <c r="H223" s="19">
        <v>399.81</v>
      </c>
      <c r="I223" s="50">
        <v>0</v>
      </c>
      <c r="J223" s="50"/>
      <c r="K223" s="51">
        <f t="shared" si="5"/>
        <v>79.962</v>
      </c>
      <c r="L223" s="51"/>
    </row>
    <row r="224" spans="2:12" ht="25.5" customHeight="1">
      <c r="B224" s="5"/>
      <c r="C224" s="5"/>
      <c r="D224" s="5" t="s">
        <v>130</v>
      </c>
      <c r="E224" s="6" t="s">
        <v>131</v>
      </c>
      <c r="F224" s="27">
        <v>500</v>
      </c>
      <c r="G224" s="19">
        <v>500</v>
      </c>
      <c r="H224" s="19">
        <v>500</v>
      </c>
      <c r="I224" s="50">
        <v>0</v>
      </c>
      <c r="J224" s="50"/>
      <c r="K224" s="51">
        <f t="shared" si="5"/>
        <v>100</v>
      </c>
      <c r="L224" s="51"/>
    </row>
    <row r="225" spans="2:12" ht="15" customHeight="1">
      <c r="B225" s="3"/>
      <c r="C225" s="3" t="s">
        <v>151</v>
      </c>
      <c r="D225" s="3"/>
      <c r="E225" s="4" t="s">
        <v>152</v>
      </c>
      <c r="F225" s="26">
        <f>SUM(F226:F235)</f>
        <v>40153</v>
      </c>
      <c r="G225" s="17">
        <f>SUM(G226:G235)</f>
        <v>33690.47</v>
      </c>
      <c r="H225" s="17">
        <f>SUM(H226:H235)</f>
        <v>29438.77</v>
      </c>
      <c r="I225" s="48">
        <f>SUM(I226:J235)</f>
        <v>4251.7</v>
      </c>
      <c r="J225" s="48"/>
      <c r="K225" s="69">
        <f t="shared" si="5"/>
        <v>83.90523746668993</v>
      </c>
      <c r="L225" s="69"/>
    </row>
    <row r="226" spans="2:12" ht="15" customHeight="1">
      <c r="B226" s="5"/>
      <c r="C226" s="5"/>
      <c r="D226" s="5" t="s">
        <v>145</v>
      </c>
      <c r="E226" s="6" t="s">
        <v>146</v>
      </c>
      <c r="F226" s="27">
        <v>10000</v>
      </c>
      <c r="G226" s="19">
        <v>10000</v>
      </c>
      <c r="H226" s="19">
        <v>10000</v>
      </c>
      <c r="I226" s="50">
        <v>0</v>
      </c>
      <c r="J226" s="50"/>
      <c r="K226" s="51">
        <f t="shared" si="5"/>
        <v>100</v>
      </c>
      <c r="L226" s="51"/>
    </row>
    <row r="227" spans="2:12" ht="15" customHeight="1">
      <c r="B227" s="5"/>
      <c r="C227" s="5"/>
      <c r="D227" s="5" t="s">
        <v>52</v>
      </c>
      <c r="E227" s="6" t="s">
        <v>53</v>
      </c>
      <c r="F227" s="27">
        <v>16725</v>
      </c>
      <c r="G227" s="19">
        <v>12217.52</v>
      </c>
      <c r="H227" s="19">
        <v>12217.52</v>
      </c>
      <c r="I227" s="50">
        <v>0</v>
      </c>
      <c r="J227" s="50"/>
      <c r="K227" s="51">
        <f t="shared" si="5"/>
        <v>73.04944693572496</v>
      </c>
      <c r="L227" s="51"/>
    </row>
    <row r="228" spans="2:12" ht="15" customHeight="1">
      <c r="B228" s="5"/>
      <c r="C228" s="5"/>
      <c r="D228" s="5" t="s">
        <v>28</v>
      </c>
      <c r="E228" s="6" t="s">
        <v>29</v>
      </c>
      <c r="F228" s="27">
        <v>5678</v>
      </c>
      <c r="G228" s="19">
        <v>5270.1</v>
      </c>
      <c r="H228" s="19">
        <v>5270.1</v>
      </c>
      <c r="I228" s="50">
        <v>0</v>
      </c>
      <c r="J228" s="50"/>
      <c r="K228" s="51">
        <f t="shared" si="5"/>
        <v>92.81613244100035</v>
      </c>
      <c r="L228" s="51"/>
    </row>
    <row r="229" spans="2:12" ht="27" customHeight="1">
      <c r="B229" s="5"/>
      <c r="C229" s="5"/>
      <c r="D229" s="5" t="s">
        <v>130</v>
      </c>
      <c r="E229" s="6" t="s">
        <v>131</v>
      </c>
      <c r="F229" s="27">
        <v>500</v>
      </c>
      <c r="G229" s="19">
        <v>432.8</v>
      </c>
      <c r="H229" s="19">
        <v>432.8</v>
      </c>
      <c r="I229" s="46">
        <v>0</v>
      </c>
      <c r="J229" s="47"/>
      <c r="K229" s="51">
        <f t="shared" si="5"/>
        <v>86.56</v>
      </c>
      <c r="L229" s="51"/>
    </row>
    <row r="230" spans="2:12" ht="15" customHeight="1">
      <c r="B230" s="5"/>
      <c r="C230" s="5"/>
      <c r="D230" s="5" t="s">
        <v>84</v>
      </c>
      <c r="E230" s="6" t="s">
        <v>85</v>
      </c>
      <c r="F230" s="27">
        <v>300</v>
      </c>
      <c r="G230" s="19">
        <v>0</v>
      </c>
      <c r="H230" s="19">
        <v>0</v>
      </c>
      <c r="I230" s="50">
        <v>0</v>
      </c>
      <c r="J230" s="50"/>
      <c r="K230" s="51">
        <f t="shared" si="5"/>
        <v>0</v>
      </c>
      <c r="L230" s="51"/>
    </row>
    <row r="231" spans="2:12" ht="15" customHeight="1">
      <c r="B231" s="5"/>
      <c r="C231" s="5"/>
      <c r="D231" s="5" t="s">
        <v>18</v>
      </c>
      <c r="E231" s="6" t="s">
        <v>19</v>
      </c>
      <c r="F231" s="27">
        <v>1550</v>
      </c>
      <c r="G231" s="19">
        <v>961.75</v>
      </c>
      <c r="H231" s="19">
        <v>961.75</v>
      </c>
      <c r="I231" s="50">
        <v>0</v>
      </c>
      <c r="J231" s="50"/>
      <c r="K231" s="51">
        <f t="shared" si="5"/>
        <v>62.04838709677419</v>
      </c>
      <c r="L231" s="51"/>
    </row>
    <row r="232" spans="2:12" ht="15" customHeight="1">
      <c r="B232" s="5"/>
      <c r="C232" s="5"/>
      <c r="D232" s="5" t="s">
        <v>76</v>
      </c>
      <c r="E232" s="6" t="s">
        <v>77</v>
      </c>
      <c r="F232" s="27">
        <v>300</v>
      </c>
      <c r="G232" s="19">
        <v>85.6</v>
      </c>
      <c r="H232" s="19">
        <v>85.6</v>
      </c>
      <c r="I232" s="50">
        <v>0</v>
      </c>
      <c r="J232" s="50"/>
      <c r="K232" s="51">
        <f t="shared" si="5"/>
        <v>28.53333333333333</v>
      </c>
      <c r="L232" s="51"/>
    </row>
    <row r="233" spans="2:12" ht="34.5" customHeight="1">
      <c r="B233" s="5"/>
      <c r="C233" s="5"/>
      <c r="D233" s="5" t="s">
        <v>96</v>
      </c>
      <c r="E233" s="6" t="s">
        <v>97</v>
      </c>
      <c r="F233" s="27">
        <v>400</v>
      </c>
      <c r="G233" s="19">
        <v>200</v>
      </c>
      <c r="H233" s="19">
        <v>200</v>
      </c>
      <c r="I233" s="50">
        <v>0</v>
      </c>
      <c r="J233" s="50"/>
      <c r="K233" s="51">
        <f t="shared" si="5"/>
        <v>50</v>
      </c>
      <c r="L233" s="51"/>
    </row>
    <row r="234" spans="2:12" ht="34.5" customHeight="1">
      <c r="B234" s="5"/>
      <c r="C234" s="5"/>
      <c r="D234" s="5" t="s">
        <v>34</v>
      </c>
      <c r="E234" s="6" t="s">
        <v>35</v>
      </c>
      <c r="F234" s="27">
        <v>300</v>
      </c>
      <c r="G234" s="19">
        <v>271</v>
      </c>
      <c r="H234" s="19">
        <v>271</v>
      </c>
      <c r="I234" s="46">
        <v>0</v>
      </c>
      <c r="J234" s="47"/>
      <c r="K234" s="51">
        <f t="shared" si="5"/>
        <v>90.33333333333333</v>
      </c>
      <c r="L234" s="51"/>
    </row>
    <row r="235" spans="2:12" ht="34.5" customHeight="1">
      <c r="B235" s="5"/>
      <c r="C235" s="5"/>
      <c r="D235" s="5" t="s">
        <v>233</v>
      </c>
      <c r="E235" s="6" t="s">
        <v>179</v>
      </c>
      <c r="F235" s="27">
        <v>4400</v>
      </c>
      <c r="G235" s="19">
        <v>4251.7</v>
      </c>
      <c r="H235" s="19">
        <v>0</v>
      </c>
      <c r="I235" s="46">
        <v>4251.7</v>
      </c>
      <c r="J235" s="47"/>
      <c r="K235" s="51">
        <f t="shared" si="5"/>
        <v>96.62954545454545</v>
      </c>
      <c r="L235" s="51"/>
    </row>
    <row r="236" spans="2:12" ht="15" customHeight="1">
      <c r="B236" s="1" t="s">
        <v>153</v>
      </c>
      <c r="C236" s="1"/>
      <c r="D236" s="1"/>
      <c r="E236" s="2" t="s">
        <v>154</v>
      </c>
      <c r="F236" s="25">
        <f>SUM(F237+F253+F255+F257+F259+F276+F279)</f>
        <v>1739652</v>
      </c>
      <c r="G236" s="9">
        <f>SUM(G237+G253+G255+G257+G259+G276+G279)</f>
        <v>1703129.2700000003</v>
      </c>
      <c r="H236" s="9">
        <f>SUM(H237+H253+H255+H257+H259+H276+H279)</f>
        <v>1703129.2700000003</v>
      </c>
      <c r="I236" s="52">
        <f>SUM(I237+I253+I255+I257+I259)</f>
        <v>0</v>
      </c>
      <c r="J236" s="52"/>
      <c r="K236" s="53">
        <f t="shared" si="5"/>
        <v>97.9005726432643</v>
      </c>
      <c r="L236" s="53"/>
    </row>
    <row r="237" spans="2:12" ht="69.75" customHeight="1">
      <c r="B237" s="3"/>
      <c r="C237" s="3" t="s">
        <v>155</v>
      </c>
      <c r="D237" s="3"/>
      <c r="E237" s="4" t="s">
        <v>156</v>
      </c>
      <c r="F237" s="26">
        <f>SUM(F238:F252)</f>
        <v>1231931</v>
      </c>
      <c r="G237" s="17">
        <f>SUM(G238:G252)</f>
        <v>1222514.7200000004</v>
      </c>
      <c r="H237" s="17">
        <f>SUM(H238:H252)</f>
        <v>1222514.7200000004</v>
      </c>
      <c r="I237" s="48">
        <f>SUM(I238:J252)</f>
        <v>0</v>
      </c>
      <c r="J237" s="48"/>
      <c r="K237" s="69">
        <f t="shared" si="5"/>
        <v>99.23564874980826</v>
      </c>
      <c r="L237" s="69"/>
    </row>
    <row r="238" spans="2:12" ht="15" customHeight="1">
      <c r="B238" s="5"/>
      <c r="C238" s="5"/>
      <c r="D238" s="5" t="s">
        <v>145</v>
      </c>
      <c r="E238" s="6" t="s">
        <v>146</v>
      </c>
      <c r="F238" s="27">
        <v>1164189</v>
      </c>
      <c r="G238" s="19">
        <v>1164188.6</v>
      </c>
      <c r="H238" s="19">
        <v>1164188.6</v>
      </c>
      <c r="I238" s="50">
        <v>0</v>
      </c>
      <c r="J238" s="50"/>
      <c r="K238" s="51">
        <f t="shared" si="5"/>
        <v>99.9999656413177</v>
      </c>
      <c r="L238" s="51"/>
    </row>
    <row r="239" spans="2:12" ht="25.5" customHeight="1">
      <c r="B239" s="5"/>
      <c r="C239" s="5"/>
      <c r="D239" s="5" t="s">
        <v>62</v>
      </c>
      <c r="E239" s="6" t="s">
        <v>63</v>
      </c>
      <c r="F239" s="27">
        <v>49173</v>
      </c>
      <c r="G239" s="19">
        <v>41836</v>
      </c>
      <c r="H239" s="19">
        <v>41836</v>
      </c>
      <c r="I239" s="50">
        <v>0</v>
      </c>
      <c r="J239" s="50"/>
      <c r="K239" s="51">
        <f t="shared" si="5"/>
        <v>85.07921013564355</v>
      </c>
      <c r="L239" s="51"/>
    </row>
    <row r="240" spans="2:12" ht="25.5" customHeight="1">
      <c r="B240" s="5"/>
      <c r="C240" s="5"/>
      <c r="D240" s="5" t="s">
        <v>64</v>
      </c>
      <c r="E240" s="6" t="s">
        <v>65</v>
      </c>
      <c r="F240" s="27">
        <v>2150</v>
      </c>
      <c r="G240" s="19">
        <v>2139.71</v>
      </c>
      <c r="H240" s="19">
        <v>2139.71</v>
      </c>
      <c r="I240" s="50">
        <v>0</v>
      </c>
      <c r="J240" s="50"/>
      <c r="K240" s="51">
        <f t="shared" si="5"/>
        <v>99.52139534883722</v>
      </c>
      <c r="L240" s="51"/>
    </row>
    <row r="241" spans="2:12" ht="25.5" customHeight="1">
      <c r="B241" s="5"/>
      <c r="C241" s="5"/>
      <c r="D241" s="5" t="s">
        <v>66</v>
      </c>
      <c r="E241" s="6" t="s">
        <v>67</v>
      </c>
      <c r="F241" s="27">
        <v>7810</v>
      </c>
      <c r="G241" s="19">
        <v>7138.59</v>
      </c>
      <c r="H241" s="19">
        <v>7138.59</v>
      </c>
      <c r="I241" s="50">
        <v>0</v>
      </c>
      <c r="J241" s="50"/>
      <c r="K241" s="51">
        <f t="shared" si="5"/>
        <v>91.40320102432779</v>
      </c>
      <c r="L241" s="51"/>
    </row>
    <row r="242" spans="2:12" ht="15" customHeight="1">
      <c r="B242" s="5"/>
      <c r="C242" s="5"/>
      <c r="D242" s="5" t="s">
        <v>68</v>
      </c>
      <c r="E242" s="6" t="s">
        <v>69</v>
      </c>
      <c r="F242" s="27">
        <v>1047</v>
      </c>
      <c r="G242" s="19">
        <v>941.28</v>
      </c>
      <c r="H242" s="19">
        <v>941.28</v>
      </c>
      <c r="I242" s="50">
        <v>0</v>
      </c>
      <c r="J242" s="50"/>
      <c r="K242" s="51">
        <f t="shared" si="5"/>
        <v>89.9025787965616</v>
      </c>
      <c r="L242" s="51"/>
    </row>
    <row r="243" spans="2:12" ht="15" customHeight="1">
      <c r="B243" s="5"/>
      <c r="C243" s="5"/>
      <c r="D243" s="5" t="s">
        <v>28</v>
      </c>
      <c r="E243" s="6" t="s">
        <v>29</v>
      </c>
      <c r="F243" s="27">
        <v>1549</v>
      </c>
      <c r="G243" s="19">
        <v>698.59</v>
      </c>
      <c r="H243" s="19">
        <v>698.59</v>
      </c>
      <c r="I243" s="50">
        <v>0</v>
      </c>
      <c r="J243" s="50"/>
      <c r="K243" s="51">
        <f t="shared" si="5"/>
        <v>45.099418979987085</v>
      </c>
      <c r="L243" s="51"/>
    </row>
    <row r="244" spans="2:12" ht="15" customHeight="1">
      <c r="B244" s="5"/>
      <c r="C244" s="5"/>
      <c r="D244" s="5" t="s">
        <v>84</v>
      </c>
      <c r="E244" s="6" t="s">
        <v>85</v>
      </c>
      <c r="F244" s="27">
        <v>35</v>
      </c>
      <c r="G244" s="19">
        <v>35</v>
      </c>
      <c r="H244" s="19">
        <v>35</v>
      </c>
      <c r="I244" s="50">
        <v>0</v>
      </c>
      <c r="J244" s="50"/>
      <c r="K244" s="51">
        <f t="shared" si="5"/>
        <v>100</v>
      </c>
      <c r="L244" s="51"/>
    </row>
    <row r="245" spans="2:12" ht="15" customHeight="1">
      <c r="B245" s="5"/>
      <c r="C245" s="5"/>
      <c r="D245" s="5" t="s">
        <v>18</v>
      </c>
      <c r="E245" s="6" t="s">
        <v>19</v>
      </c>
      <c r="F245" s="27">
        <v>989</v>
      </c>
      <c r="G245" s="19">
        <v>988.99</v>
      </c>
      <c r="H245" s="19">
        <v>988.99</v>
      </c>
      <c r="I245" s="50">
        <v>0</v>
      </c>
      <c r="J245" s="50"/>
      <c r="K245" s="51">
        <f t="shared" si="5"/>
        <v>99.9989888776542</v>
      </c>
      <c r="L245" s="51"/>
    </row>
    <row r="246" spans="2:12" ht="34.5" customHeight="1">
      <c r="B246" s="5"/>
      <c r="C246" s="5"/>
      <c r="D246" s="5" t="s">
        <v>88</v>
      </c>
      <c r="E246" s="6" t="s">
        <v>89</v>
      </c>
      <c r="F246" s="27">
        <v>600</v>
      </c>
      <c r="G246" s="19">
        <v>165</v>
      </c>
      <c r="H246" s="19">
        <v>165</v>
      </c>
      <c r="I246" s="50">
        <v>0</v>
      </c>
      <c r="J246" s="50"/>
      <c r="K246" s="51">
        <f t="shared" si="5"/>
        <v>27.500000000000004</v>
      </c>
      <c r="L246" s="51"/>
    </row>
    <row r="247" spans="2:12" ht="34.5" customHeight="1">
      <c r="B247" s="5"/>
      <c r="C247" s="5"/>
      <c r="D247" s="5" t="s">
        <v>90</v>
      </c>
      <c r="E247" s="6" t="s">
        <v>91</v>
      </c>
      <c r="F247" s="27">
        <v>85</v>
      </c>
      <c r="G247" s="19">
        <v>85</v>
      </c>
      <c r="H247" s="19">
        <v>85</v>
      </c>
      <c r="I247" s="50">
        <v>0</v>
      </c>
      <c r="J247" s="50"/>
      <c r="K247" s="51">
        <f t="shared" si="5"/>
        <v>100</v>
      </c>
      <c r="L247" s="51"/>
    </row>
    <row r="248" spans="2:12" ht="15" customHeight="1">
      <c r="B248" s="5"/>
      <c r="C248" s="5"/>
      <c r="D248" s="5" t="s">
        <v>76</v>
      </c>
      <c r="E248" s="6" t="s">
        <v>77</v>
      </c>
      <c r="F248" s="27">
        <v>244</v>
      </c>
      <c r="G248" s="19">
        <v>243.81</v>
      </c>
      <c r="H248" s="19">
        <v>243.81</v>
      </c>
      <c r="I248" s="50">
        <v>0</v>
      </c>
      <c r="J248" s="50"/>
      <c r="K248" s="51">
        <f t="shared" si="5"/>
        <v>99.92213114754098</v>
      </c>
      <c r="L248" s="51"/>
    </row>
    <row r="249" spans="2:12" ht="25.5" customHeight="1">
      <c r="B249" s="5"/>
      <c r="C249" s="5"/>
      <c r="D249" s="5" t="s">
        <v>70</v>
      </c>
      <c r="E249" s="6" t="s">
        <v>71</v>
      </c>
      <c r="F249" s="27">
        <v>1005</v>
      </c>
      <c r="G249" s="19">
        <v>1000.04</v>
      </c>
      <c r="H249" s="19">
        <v>1000.04</v>
      </c>
      <c r="I249" s="50">
        <v>0</v>
      </c>
      <c r="J249" s="50"/>
      <c r="K249" s="51">
        <f t="shared" si="5"/>
        <v>99.50646766169153</v>
      </c>
      <c r="L249" s="51"/>
    </row>
    <row r="250" spans="2:12" ht="34.5" customHeight="1">
      <c r="B250" s="5"/>
      <c r="C250" s="5"/>
      <c r="D250" s="5" t="s">
        <v>96</v>
      </c>
      <c r="E250" s="6" t="s">
        <v>97</v>
      </c>
      <c r="F250" s="27">
        <v>652</v>
      </c>
      <c r="G250" s="19">
        <v>652</v>
      </c>
      <c r="H250" s="19">
        <v>652</v>
      </c>
      <c r="I250" s="50">
        <v>0</v>
      </c>
      <c r="J250" s="50"/>
      <c r="K250" s="51">
        <f t="shared" si="5"/>
        <v>100</v>
      </c>
      <c r="L250" s="51"/>
    </row>
    <row r="251" spans="2:12" ht="34.5" customHeight="1">
      <c r="B251" s="5"/>
      <c r="C251" s="5"/>
      <c r="D251" s="5" t="s">
        <v>32</v>
      </c>
      <c r="E251" s="6" t="s">
        <v>33</v>
      </c>
      <c r="F251" s="27">
        <v>50</v>
      </c>
      <c r="G251" s="19">
        <v>50</v>
      </c>
      <c r="H251" s="19">
        <v>50</v>
      </c>
      <c r="I251" s="50">
        <v>0</v>
      </c>
      <c r="J251" s="50"/>
      <c r="K251" s="51">
        <f t="shared" si="5"/>
        <v>100</v>
      </c>
      <c r="L251" s="51"/>
    </row>
    <row r="252" spans="2:12" ht="34.5" customHeight="1">
      <c r="B252" s="5"/>
      <c r="C252" s="5"/>
      <c r="D252" s="5" t="s">
        <v>34</v>
      </c>
      <c r="E252" s="6" t="s">
        <v>35</v>
      </c>
      <c r="F252" s="27">
        <v>2353</v>
      </c>
      <c r="G252" s="19">
        <v>2352.11</v>
      </c>
      <c r="H252" s="19">
        <v>2352.11</v>
      </c>
      <c r="I252" s="50">
        <v>0</v>
      </c>
      <c r="J252" s="50"/>
      <c r="K252" s="51">
        <f t="shared" si="5"/>
        <v>99.96217594560136</v>
      </c>
      <c r="L252" s="51"/>
    </row>
    <row r="253" spans="2:12" ht="92.25" customHeight="1">
      <c r="B253" s="3"/>
      <c r="C253" s="3" t="s">
        <v>157</v>
      </c>
      <c r="D253" s="3"/>
      <c r="E253" s="4" t="s">
        <v>158</v>
      </c>
      <c r="F253" s="26">
        <f>SUM(F254)</f>
        <v>2490</v>
      </c>
      <c r="G253" s="17">
        <f>SUM(G254)</f>
        <v>2329.92</v>
      </c>
      <c r="H253" s="17">
        <f>SUM(H254)</f>
        <v>2329.92</v>
      </c>
      <c r="I253" s="48">
        <f>SUM(I254)</f>
        <v>0</v>
      </c>
      <c r="J253" s="48"/>
      <c r="K253" s="69">
        <f t="shared" si="5"/>
        <v>93.57108433734939</v>
      </c>
      <c r="L253" s="69"/>
    </row>
    <row r="254" spans="2:12" ht="25.5" customHeight="1">
      <c r="B254" s="5"/>
      <c r="C254" s="5"/>
      <c r="D254" s="5" t="s">
        <v>159</v>
      </c>
      <c r="E254" s="6" t="s">
        <v>160</v>
      </c>
      <c r="F254" s="27">
        <v>2490</v>
      </c>
      <c r="G254" s="19">
        <v>2329.92</v>
      </c>
      <c r="H254" s="19">
        <v>2329.92</v>
      </c>
      <c r="I254" s="46">
        <v>0</v>
      </c>
      <c r="J254" s="47"/>
      <c r="K254" s="51">
        <f t="shared" si="5"/>
        <v>93.57108433734939</v>
      </c>
      <c r="L254" s="51"/>
    </row>
    <row r="255" spans="2:12" ht="34.5" customHeight="1">
      <c r="B255" s="3"/>
      <c r="C255" s="3" t="s">
        <v>161</v>
      </c>
      <c r="D255" s="3"/>
      <c r="E255" s="4" t="s">
        <v>162</v>
      </c>
      <c r="F255" s="26">
        <f>SUM(F256)</f>
        <v>182569</v>
      </c>
      <c r="G255" s="17">
        <f>SUM(G256)</f>
        <v>182335.99</v>
      </c>
      <c r="H255" s="17">
        <f>SUM(H256)</f>
        <v>182335.99</v>
      </c>
      <c r="I255" s="63">
        <f>SUM(I256)</f>
        <v>0</v>
      </c>
      <c r="J255" s="39"/>
      <c r="K255" s="69">
        <f t="shared" si="5"/>
        <v>99.87237154171846</v>
      </c>
      <c r="L255" s="69"/>
    </row>
    <row r="256" spans="2:12" ht="15" customHeight="1">
      <c r="B256" s="5"/>
      <c r="C256" s="5"/>
      <c r="D256" s="5" t="s">
        <v>145</v>
      </c>
      <c r="E256" s="6" t="s">
        <v>146</v>
      </c>
      <c r="F256" s="27">
        <v>182569</v>
      </c>
      <c r="G256" s="19">
        <v>182335.99</v>
      </c>
      <c r="H256" s="19">
        <v>182335.99</v>
      </c>
      <c r="I256" s="50">
        <v>0</v>
      </c>
      <c r="J256" s="50"/>
      <c r="K256" s="51">
        <f t="shared" si="5"/>
        <v>99.87237154171846</v>
      </c>
      <c r="L256" s="51"/>
    </row>
    <row r="257" spans="2:12" ht="15" customHeight="1">
      <c r="B257" s="3"/>
      <c r="C257" s="3" t="s">
        <v>163</v>
      </c>
      <c r="D257" s="3"/>
      <c r="E257" s="4" t="s">
        <v>164</v>
      </c>
      <c r="F257" s="26">
        <f>SUM(F258)</f>
        <v>20000</v>
      </c>
      <c r="G257" s="17">
        <f>SUM(G258)</f>
        <v>17848.64</v>
      </c>
      <c r="H257" s="17">
        <f>SUM(H258)</f>
        <v>17848.64</v>
      </c>
      <c r="I257" s="48">
        <f>SUM(I258)</f>
        <v>0</v>
      </c>
      <c r="J257" s="48"/>
      <c r="K257" s="69">
        <f t="shared" si="5"/>
        <v>89.2432</v>
      </c>
      <c r="L257" s="69"/>
    </row>
    <row r="258" spans="2:12" ht="15" customHeight="1">
      <c r="B258" s="5"/>
      <c r="C258" s="5"/>
      <c r="D258" s="5" t="s">
        <v>145</v>
      </c>
      <c r="E258" s="6" t="s">
        <v>146</v>
      </c>
      <c r="F258" s="27">
        <v>20000</v>
      </c>
      <c r="G258" s="19">
        <v>17848.64</v>
      </c>
      <c r="H258" s="19">
        <v>17848.64</v>
      </c>
      <c r="I258" s="50">
        <v>0</v>
      </c>
      <c r="J258" s="50"/>
      <c r="K258" s="51">
        <f t="shared" si="5"/>
        <v>89.2432</v>
      </c>
      <c r="L258" s="51"/>
    </row>
    <row r="259" spans="2:12" ht="15" customHeight="1">
      <c r="B259" s="3"/>
      <c r="C259" s="3" t="s">
        <v>165</v>
      </c>
      <c r="D259" s="3"/>
      <c r="E259" s="4" t="s">
        <v>166</v>
      </c>
      <c r="F259" s="26">
        <f>SUM(F260:F275)</f>
        <v>126827</v>
      </c>
      <c r="G259" s="17">
        <f>SUM(G260:G275)</f>
        <v>107178.57999999999</v>
      </c>
      <c r="H259" s="17">
        <f>SUM(H260:H275)</f>
        <v>107178.57999999999</v>
      </c>
      <c r="I259" s="48">
        <f>SUM(I260:J275)</f>
        <v>0</v>
      </c>
      <c r="J259" s="48"/>
      <c r="K259" s="69">
        <f t="shared" si="5"/>
        <v>84.50769946462503</v>
      </c>
      <c r="L259" s="69"/>
    </row>
    <row r="260" spans="2:12" ht="25.5" customHeight="1">
      <c r="B260" s="5"/>
      <c r="C260" s="5"/>
      <c r="D260" s="5" t="s">
        <v>62</v>
      </c>
      <c r="E260" s="6" t="s">
        <v>63</v>
      </c>
      <c r="F260" s="27">
        <v>76273</v>
      </c>
      <c r="G260" s="19">
        <v>64010.96</v>
      </c>
      <c r="H260" s="19">
        <v>64010.96</v>
      </c>
      <c r="I260" s="50">
        <v>0</v>
      </c>
      <c r="J260" s="50"/>
      <c r="K260" s="51">
        <f t="shared" si="5"/>
        <v>83.92348537490331</v>
      </c>
      <c r="L260" s="51"/>
    </row>
    <row r="261" spans="2:12" ht="25.5" customHeight="1">
      <c r="B261" s="5"/>
      <c r="C261" s="5"/>
      <c r="D261" s="5" t="s">
        <v>64</v>
      </c>
      <c r="E261" s="6" t="s">
        <v>65</v>
      </c>
      <c r="F261" s="27">
        <v>6551</v>
      </c>
      <c r="G261" s="19">
        <v>6549.43</v>
      </c>
      <c r="H261" s="19">
        <v>6549.43</v>
      </c>
      <c r="I261" s="50">
        <v>0</v>
      </c>
      <c r="J261" s="50"/>
      <c r="K261" s="51">
        <f t="shared" si="5"/>
        <v>99.97603419325294</v>
      </c>
      <c r="L261" s="51"/>
    </row>
    <row r="262" spans="2:12" ht="25.5" customHeight="1">
      <c r="B262" s="5"/>
      <c r="C262" s="5"/>
      <c r="D262" s="5" t="s">
        <v>66</v>
      </c>
      <c r="E262" s="6" t="s">
        <v>67</v>
      </c>
      <c r="F262" s="27">
        <v>15160</v>
      </c>
      <c r="G262" s="19">
        <v>12796.85</v>
      </c>
      <c r="H262" s="19">
        <v>12796.85</v>
      </c>
      <c r="I262" s="50">
        <v>0</v>
      </c>
      <c r="J262" s="50"/>
      <c r="K262" s="51">
        <f t="shared" si="5"/>
        <v>84.41193931398418</v>
      </c>
      <c r="L262" s="51"/>
    </row>
    <row r="263" spans="2:12" ht="15" customHeight="1">
      <c r="B263" s="5"/>
      <c r="C263" s="5"/>
      <c r="D263" s="5" t="s">
        <v>68</v>
      </c>
      <c r="E263" s="6" t="s">
        <v>69</v>
      </c>
      <c r="F263" s="27">
        <v>2310</v>
      </c>
      <c r="G263" s="19">
        <v>2018.95</v>
      </c>
      <c r="H263" s="19">
        <v>2018.95</v>
      </c>
      <c r="I263" s="50">
        <v>0</v>
      </c>
      <c r="J263" s="50"/>
      <c r="K263" s="51">
        <f t="shared" si="5"/>
        <v>87.4004329004329</v>
      </c>
      <c r="L263" s="51"/>
    </row>
    <row r="264" spans="2:12" ht="15" customHeight="1">
      <c r="B264" s="5"/>
      <c r="C264" s="5"/>
      <c r="D264" s="5" t="s">
        <v>28</v>
      </c>
      <c r="E264" s="6" t="s">
        <v>29</v>
      </c>
      <c r="F264" s="27">
        <v>5600</v>
      </c>
      <c r="G264" s="19">
        <v>4893.09</v>
      </c>
      <c r="H264" s="19">
        <v>4893.09</v>
      </c>
      <c r="I264" s="50">
        <v>0</v>
      </c>
      <c r="J264" s="50"/>
      <c r="K264" s="51">
        <f aca="true" t="shared" si="6" ref="K264:K327">G264/F264*100</f>
        <v>87.37660714285714</v>
      </c>
      <c r="L264" s="51"/>
    </row>
    <row r="265" spans="2:12" ht="15" customHeight="1">
      <c r="B265" s="5"/>
      <c r="C265" s="5"/>
      <c r="D265" s="5" t="s">
        <v>82</v>
      </c>
      <c r="E265" s="6" t="s">
        <v>83</v>
      </c>
      <c r="F265" s="27">
        <v>800</v>
      </c>
      <c r="G265" s="19">
        <v>113.98</v>
      </c>
      <c r="H265" s="19">
        <v>113.98</v>
      </c>
      <c r="I265" s="50">
        <v>0</v>
      </c>
      <c r="J265" s="50"/>
      <c r="K265" s="51">
        <f t="shared" si="6"/>
        <v>14.247500000000002</v>
      </c>
      <c r="L265" s="51"/>
    </row>
    <row r="266" spans="2:12" ht="15" customHeight="1">
      <c r="B266" s="5"/>
      <c r="C266" s="5"/>
      <c r="D266" s="5" t="s">
        <v>84</v>
      </c>
      <c r="E266" s="6" t="s">
        <v>85</v>
      </c>
      <c r="F266" s="27">
        <v>105</v>
      </c>
      <c r="G266" s="19">
        <v>105</v>
      </c>
      <c r="H266" s="19">
        <v>105</v>
      </c>
      <c r="I266" s="50">
        <v>0</v>
      </c>
      <c r="J266" s="50"/>
      <c r="K266" s="51">
        <f t="shared" si="6"/>
        <v>100</v>
      </c>
      <c r="L266" s="51"/>
    </row>
    <row r="267" spans="2:12" ht="15" customHeight="1">
      <c r="B267" s="5"/>
      <c r="C267" s="5"/>
      <c r="D267" s="5" t="s">
        <v>18</v>
      </c>
      <c r="E267" s="6" t="s">
        <v>19</v>
      </c>
      <c r="F267" s="27">
        <v>6409</v>
      </c>
      <c r="G267" s="19">
        <v>5105.8</v>
      </c>
      <c r="H267" s="19">
        <v>5105.8</v>
      </c>
      <c r="I267" s="50">
        <v>0</v>
      </c>
      <c r="J267" s="50"/>
      <c r="K267" s="51">
        <f t="shared" si="6"/>
        <v>79.66609455453269</v>
      </c>
      <c r="L267" s="51"/>
    </row>
    <row r="268" spans="2:12" ht="25.5" customHeight="1">
      <c r="B268" s="5"/>
      <c r="C268" s="5"/>
      <c r="D268" s="5" t="s">
        <v>86</v>
      </c>
      <c r="E268" s="6" t="s">
        <v>87</v>
      </c>
      <c r="F268" s="27">
        <v>600</v>
      </c>
      <c r="G268" s="19">
        <v>516.47</v>
      </c>
      <c r="H268" s="19">
        <v>516.47</v>
      </c>
      <c r="I268" s="50">
        <v>0</v>
      </c>
      <c r="J268" s="50"/>
      <c r="K268" s="51">
        <f t="shared" si="6"/>
        <v>86.07833333333333</v>
      </c>
      <c r="L268" s="51"/>
    </row>
    <row r="269" spans="2:12" ht="34.5" customHeight="1">
      <c r="B269" s="5"/>
      <c r="C269" s="5"/>
      <c r="D269" s="5" t="s">
        <v>88</v>
      </c>
      <c r="E269" s="6" t="s">
        <v>89</v>
      </c>
      <c r="F269" s="27">
        <v>760</v>
      </c>
      <c r="G269" s="19">
        <v>494</v>
      </c>
      <c r="H269" s="19">
        <v>494</v>
      </c>
      <c r="I269" s="50">
        <v>0</v>
      </c>
      <c r="J269" s="50"/>
      <c r="K269" s="51">
        <f t="shared" si="6"/>
        <v>65</v>
      </c>
      <c r="L269" s="51"/>
    </row>
    <row r="270" spans="2:12" ht="34.5" customHeight="1">
      <c r="B270" s="5"/>
      <c r="C270" s="5"/>
      <c r="D270" s="5" t="s">
        <v>90</v>
      </c>
      <c r="E270" s="6" t="s">
        <v>91</v>
      </c>
      <c r="F270" s="27">
        <v>980</v>
      </c>
      <c r="G270" s="19">
        <v>893.43</v>
      </c>
      <c r="H270" s="19">
        <v>893.43</v>
      </c>
      <c r="I270" s="50">
        <v>0</v>
      </c>
      <c r="J270" s="50"/>
      <c r="K270" s="51">
        <f t="shared" si="6"/>
        <v>91.16632653061224</v>
      </c>
      <c r="L270" s="51"/>
    </row>
    <row r="271" spans="2:12" ht="15" customHeight="1">
      <c r="B271" s="5"/>
      <c r="C271" s="5"/>
      <c r="D271" s="5" t="s">
        <v>76</v>
      </c>
      <c r="E271" s="6" t="s">
        <v>77</v>
      </c>
      <c r="F271" s="27">
        <v>2700</v>
      </c>
      <c r="G271" s="19">
        <v>2436.02</v>
      </c>
      <c r="H271" s="19">
        <v>2436.02</v>
      </c>
      <c r="I271" s="50">
        <v>0</v>
      </c>
      <c r="J271" s="50"/>
      <c r="K271" s="51">
        <f t="shared" si="6"/>
        <v>90.22296296296297</v>
      </c>
      <c r="L271" s="51"/>
    </row>
    <row r="272" spans="2:12" ht="25.5" customHeight="1">
      <c r="B272" s="5"/>
      <c r="C272" s="5"/>
      <c r="D272" s="5" t="s">
        <v>70</v>
      </c>
      <c r="E272" s="6" t="s">
        <v>71</v>
      </c>
      <c r="F272" s="27">
        <v>3760</v>
      </c>
      <c r="G272" s="19">
        <v>3750.18</v>
      </c>
      <c r="H272" s="19">
        <v>3750.18</v>
      </c>
      <c r="I272" s="50">
        <v>0</v>
      </c>
      <c r="J272" s="50"/>
      <c r="K272" s="51">
        <f t="shared" si="6"/>
        <v>99.73882978723404</v>
      </c>
      <c r="L272" s="51"/>
    </row>
    <row r="273" spans="2:12" ht="34.5" customHeight="1">
      <c r="B273" s="5"/>
      <c r="C273" s="5"/>
      <c r="D273" s="5" t="s">
        <v>96</v>
      </c>
      <c r="E273" s="6" t="s">
        <v>97</v>
      </c>
      <c r="F273" s="27">
        <v>800</v>
      </c>
      <c r="G273" s="19">
        <v>474</v>
      </c>
      <c r="H273" s="19">
        <v>474</v>
      </c>
      <c r="I273" s="50">
        <v>0</v>
      </c>
      <c r="J273" s="50"/>
      <c r="K273" s="51">
        <f t="shared" si="6"/>
        <v>59.25</v>
      </c>
      <c r="L273" s="51"/>
    </row>
    <row r="274" spans="2:12" ht="34.5" customHeight="1">
      <c r="B274" s="5"/>
      <c r="C274" s="5"/>
      <c r="D274" s="5" t="s">
        <v>32</v>
      </c>
      <c r="E274" s="6" t="s">
        <v>33</v>
      </c>
      <c r="F274" s="27">
        <v>1100</v>
      </c>
      <c r="G274" s="19">
        <v>441.34</v>
      </c>
      <c r="H274" s="19">
        <v>441.34</v>
      </c>
      <c r="I274" s="50">
        <v>0</v>
      </c>
      <c r="J274" s="50"/>
      <c r="K274" s="51">
        <f t="shared" si="6"/>
        <v>40.12181818181818</v>
      </c>
      <c r="L274" s="51"/>
    </row>
    <row r="275" spans="2:12" ht="34.5" customHeight="1">
      <c r="B275" s="5"/>
      <c r="C275" s="5"/>
      <c r="D275" s="5" t="s">
        <v>34</v>
      </c>
      <c r="E275" s="6" t="s">
        <v>35</v>
      </c>
      <c r="F275" s="27">
        <v>2919</v>
      </c>
      <c r="G275" s="19">
        <v>2579.08</v>
      </c>
      <c r="H275" s="19">
        <v>2579.08</v>
      </c>
      <c r="I275" s="50">
        <v>0</v>
      </c>
      <c r="J275" s="50"/>
      <c r="K275" s="51">
        <f t="shared" si="6"/>
        <v>88.35491606714628</v>
      </c>
      <c r="L275" s="51"/>
    </row>
    <row r="276" spans="2:12" ht="29.25" customHeight="1">
      <c r="B276" s="31"/>
      <c r="C276" s="31" t="s">
        <v>239</v>
      </c>
      <c r="D276" s="31"/>
      <c r="E276" s="32" t="s">
        <v>240</v>
      </c>
      <c r="F276" s="33">
        <f>SUM(F277:F278)</f>
        <v>835</v>
      </c>
      <c r="G276" s="34">
        <f>SUM(G277:G278)</f>
        <v>834.7</v>
      </c>
      <c r="H276" s="34">
        <f>SUM(H277:H278)</f>
        <v>834.7</v>
      </c>
      <c r="I276" s="62">
        <f>SUM(I277:J278)</f>
        <v>0</v>
      </c>
      <c r="J276" s="61"/>
      <c r="K276" s="69">
        <f t="shared" si="6"/>
        <v>99.96407185628743</v>
      </c>
      <c r="L276" s="69"/>
    </row>
    <row r="277" spans="2:12" ht="24.75" customHeight="1">
      <c r="B277" s="5"/>
      <c r="C277" s="5"/>
      <c r="D277" s="5" t="s">
        <v>66</v>
      </c>
      <c r="E277" s="6" t="s">
        <v>67</v>
      </c>
      <c r="F277" s="27">
        <v>115</v>
      </c>
      <c r="G277" s="19">
        <v>114.7</v>
      </c>
      <c r="H277" s="19">
        <v>114.7</v>
      </c>
      <c r="I277" s="46">
        <v>0</v>
      </c>
      <c r="J277" s="61"/>
      <c r="K277" s="51">
        <f t="shared" si="6"/>
        <v>99.73913043478261</v>
      </c>
      <c r="L277" s="51"/>
    </row>
    <row r="278" spans="2:12" ht="17.25" customHeight="1">
      <c r="B278" s="5"/>
      <c r="C278" s="5"/>
      <c r="D278" s="5" t="s">
        <v>52</v>
      </c>
      <c r="E278" s="6" t="s">
        <v>53</v>
      </c>
      <c r="F278" s="27">
        <v>720</v>
      </c>
      <c r="G278" s="19">
        <v>720</v>
      </c>
      <c r="H278" s="19">
        <v>720</v>
      </c>
      <c r="I278" s="46">
        <v>0</v>
      </c>
      <c r="J278" s="61"/>
      <c r="K278" s="51">
        <f t="shared" si="6"/>
        <v>100</v>
      </c>
      <c r="L278" s="51"/>
    </row>
    <row r="279" spans="2:12" ht="18.75" customHeight="1">
      <c r="B279" s="31"/>
      <c r="C279" s="31" t="s">
        <v>167</v>
      </c>
      <c r="D279" s="31"/>
      <c r="E279" s="4" t="s">
        <v>27</v>
      </c>
      <c r="F279" s="33">
        <f>SUM(F280:F281)</f>
        <v>175000</v>
      </c>
      <c r="G279" s="34">
        <f>SUM(G280:G281)</f>
        <v>170086.72</v>
      </c>
      <c r="H279" s="34">
        <f>SUM(H280:H281)</f>
        <v>170086.72</v>
      </c>
      <c r="I279" s="62">
        <f>SUM(I280:J281)</f>
        <v>0</v>
      </c>
      <c r="J279" s="40"/>
      <c r="K279" s="69">
        <f t="shared" si="6"/>
        <v>97.19241142857143</v>
      </c>
      <c r="L279" s="69"/>
    </row>
    <row r="280" spans="2:12" ht="17.25" customHeight="1">
      <c r="B280" s="5"/>
      <c r="C280" s="5"/>
      <c r="D280" s="5" t="s">
        <v>145</v>
      </c>
      <c r="E280" s="6" t="s">
        <v>146</v>
      </c>
      <c r="F280" s="27">
        <v>171000</v>
      </c>
      <c r="G280" s="19">
        <v>170086.72</v>
      </c>
      <c r="H280" s="19">
        <v>170086.72</v>
      </c>
      <c r="I280" s="46">
        <v>0</v>
      </c>
      <c r="J280" s="47"/>
      <c r="K280" s="51">
        <f t="shared" si="6"/>
        <v>99.46591812865498</v>
      </c>
      <c r="L280" s="51"/>
    </row>
    <row r="281" spans="2:12" ht="18" customHeight="1">
      <c r="B281" s="5"/>
      <c r="C281" s="5"/>
      <c r="D281" s="5" t="s">
        <v>18</v>
      </c>
      <c r="E281" s="6" t="s">
        <v>19</v>
      </c>
      <c r="F281" s="27">
        <v>4000</v>
      </c>
      <c r="G281" s="19">
        <v>0</v>
      </c>
      <c r="H281" s="19">
        <v>0</v>
      </c>
      <c r="I281" s="46">
        <v>0</v>
      </c>
      <c r="J281" s="47"/>
      <c r="K281" s="51">
        <f t="shared" si="6"/>
        <v>0</v>
      </c>
      <c r="L281" s="51"/>
    </row>
    <row r="282" spans="2:12" ht="23.25" customHeight="1">
      <c r="B282" s="35" t="s">
        <v>236</v>
      </c>
      <c r="C282" s="35"/>
      <c r="D282" s="35"/>
      <c r="E282" s="36" t="s">
        <v>237</v>
      </c>
      <c r="F282" s="37">
        <f>SUM(F283)</f>
        <v>49040</v>
      </c>
      <c r="G282" s="38">
        <f>SUM(G283)</f>
        <v>48807.479999999996</v>
      </c>
      <c r="H282" s="38">
        <f>SUM(H283)</f>
        <v>44657.479999999996</v>
      </c>
      <c r="I282" s="41">
        <f>SUM(I283)</f>
        <v>4150</v>
      </c>
      <c r="J282" s="42"/>
      <c r="K282" s="53">
        <f t="shared" si="6"/>
        <v>99.5258564437194</v>
      </c>
      <c r="L282" s="53"/>
    </row>
    <row r="283" spans="2:12" ht="15" customHeight="1">
      <c r="B283" s="3"/>
      <c r="C283" s="3" t="s">
        <v>238</v>
      </c>
      <c r="D283" s="3"/>
      <c r="E283" s="4" t="s">
        <v>27</v>
      </c>
      <c r="F283" s="26">
        <f>SUM(F284:F302)</f>
        <v>49040</v>
      </c>
      <c r="G283" s="17">
        <f>SUM(G284:G302)</f>
        <v>48807.479999999996</v>
      </c>
      <c r="H283" s="17">
        <f>SUM(H284:H302)</f>
        <v>44657.479999999996</v>
      </c>
      <c r="I283" s="48">
        <f>SUM(I284:J302)</f>
        <v>4150</v>
      </c>
      <c r="J283" s="48"/>
      <c r="K283" s="69">
        <f t="shared" si="6"/>
        <v>99.5258564437194</v>
      </c>
      <c r="L283" s="69"/>
    </row>
    <row r="284" spans="2:12" ht="15" customHeight="1">
      <c r="B284" s="5"/>
      <c r="C284" s="5"/>
      <c r="D284" s="5" t="s">
        <v>168</v>
      </c>
      <c r="E284" s="6" t="s">
        <v>146</v>
      </c>
      <c r="F284" s="27">
        <v>4000</v>
      </c>
      <c r="G284" s="19">
        <v>3999.96</v>
      </c>
      <c r="H284" s="19">
        <v>3999.96</v>
      </c>
      <c r="I284" s="50">
        <v>0</v>
      </c>
      <c r="J284" s="50"/>
      <c r="K284" s="51">
        <f t="shared" si="6"/>
        <v>99.99900000000001</v>
      </c>
      <c r="L284" s="51"/>
    </row>
    <row r="285" spans="2:12" ht="25.5" customHeight="1">
      <c r="B285" s="5"/>
      <c r="C285" s="5"/>
      <c r="D285" s="5" t="s">
        <v>169</v>
      </c>
      <c r="E285" s="6" t="s">
        <v>63</v>
      </c>
      <c r="F285" s="27">
        <v>7984</v>
      </c>
      <c r="G285" s="19">
        <v>7984.12</v>
      </c>
      <c r="H285" s="19">
        <v>7984.12</v>
      </c>
      <c r="I285" s="50">
        <v>0</v>
      </c>
      <c r="J285" s="50"/>
      <c r="K285" s="51">
        <f t="shared" si="6"/>
        <v>100.00150300601203</v>
      </c>
      <c r="L285" s="51"/>
    </row>
    <row r="286" spans="2:12" ht="25.5" customHeight="1">
      <c r="B286" s="5"/>
      <c r="C286" s="5"/>
      <c r="D286" s="5" t="s">
        <v>170</v>
      </c>
      <c r="E286" s="6" t="s">
        <v>63</v>
      </c>
      <c r="F286" s="27">
        <v>1736</v>
      </c>
      <c r="G286" s="19">
        <v>1735.88</v>
      </c>
      <c r="H286" s="19">
        <v>1735.88</v>
      </c>
      <c r="I286" s="50">
        <v>0</v>
      </c>
      <c r="J286" s="50"/>
      <c r="K286" s="51">
        <f t="shared" si="6"/>
        <v>99.99308755760369</v>
      </c>
      <c r="L286" s="51"/>
    </row>
    <row r="287" spans="2:12" ht="25.5" customHeight="1">
      <c r="B287" s="5"/>
      <c r="C287" s="5"/>
      <c r="D287" s="5" t="s">
        <v>171</v>
      </c>
      <c r="E287" s="6" t="s">
        <v>160</v>
      </c>
      <c r="F287" s="27">
        <v>687</v>
      </c>
      <c r="G287" s="19">
        <v>686.28</v>
      </c>
      <c r="H287" s="19">
        <v>686.28</v>
      </c>
      <c r="I287" s="50">
        <v>0</v>
      </c>
      <c r="J287" s="50"/>
      <c r="K287" s="51">
        <f t="shared" si="6"/>
        <v>99.8951965065502</v>
      </c>
      <c r="L287" s="51"/>
    </row>
    <row r="288" spans="2:12" ht="25.5" customHeight="1">
      <c r="B288" s="5"/>
      <c r="C288" s="5"/>
      <c r="D288" s="5" t="s">
        <v>241</v>
      </c>
      <c r="E288" s="6" t="s">
        <v>160</v>
      </c>
      <c r="F288" s="27">
        <v>33</v>
      </c>
      <c r="G288" s="19">
        <v>33</v>
      </c>
      <c r="H288" s="19">
        <v>33</v>
      </c>
      <c r="I288" s="46">
        <v>0</v>
      </c>
      <c r="J288" s="47"/>
      <c r="K288" s="51">
        <f t="shared" si="6"/>
        <v>100</v>
      </c>
      <c r="L288" s="51"/>
    </row>
    <row r="289" spans="2:12" ht="15" customHeight="1">
      <c r="B289" s="5"/>
      <c r="C289" s="5"/>
      <c r="D289" s="5" t="s">
        <v>172</v>
      </c>
      <c r="E289" s="6" t="s">
        <v>53</v>
      </c>
      <c r="F289" s="27">
        <v>10877</v>
      </c>
      <c r="G289" s="19">
        <v>10877.06</v>
      </c>
      <c r="H289" s="19">
        <v>10877.06</v>
      </c>
      <c r="I289" s="50">
        <v>0</v>
      </c>
      <c r="J289" s="50"/>
      <c r="K289" s="51">
        <f t="shared" si="6"/>
        <v>100.00055162269008</v>
      </c>
      <c r="L289" s="51"/>
    </row>
    <row r="290" spans="2:12" ht="15" customHeight="1">
      <c r="B290" s="5"/>
      <c r="C290" s="5"/>
      <c r="D290" s="5" t="s">
        <v>242</v>
      </c>
      <c r="E290" s="6" t="s">
        <v>53</v>
      </c>
      <c r="F290" s="27">
        <v>523</v>
      </c>
      <c r="G290" s="19">
        <v>522.94</v>
      </c>
      <c r="H290" s="19">
        <v>522.94</v>
      </c>
      <c r="I290" s="46">
        <v>0</v>
      </c>
      <c r="J290" s="47"/>
      <c r="K290" s="51">
        <f t="shared" si="6"/>
        <v>99.9885277246654</v>
      </c>
      <c r="L290" s="51"/>
    </row>
    <row r="291" spans="2:12" ht="15" customHeight="1">
      <c r="B291" s="5"/>
      <c r="C291" s="5"/>
      <c r="D291" s="5" t="s">
        <v>173</v>
      </c>
      <c r="E291" s="6" t="s">
        <v>29</v>
      </c>
      <c r="F291" s="27">
        <v>1246</v>
      </c>
      <c r="G291" s="19">
        <v>1245.88</v>
      </c>
      <c r="H291" s="19">
        <v>1245.88</v>
      </c>
      <c r="I291" s="50">
        <v>0</v>
      </c>
      <c r="J291" s="50"/>
      <c r="K291" s="51">
        <f t="shared" si="6"/>
        <v>99.99036918138043</v>
      </c>
      <c r="L291" s="51"/>
    </row>
    <row r="292" spans="2:12" ht="15" customHeight="1">
      <c r="B292" s="5"/>
      <c r="C292" s="5"/>
      <c r="D292" s="5" t="s">
        <v>243</v>
      </c>
      <c r="E292" s="6" t="s">
        <v>29</v>
      </c>
      <c r="F292" s="27">
        <v>60</v>
      </c>
      <c r="G292" s="19">
        <v>59.89</v>
      </c>
      <c r="H292" s="19">
        <v>59.89</v>
      </c>
      <c r="I292" s="46">
        <v>0</v>
      </c>
      <c r="J292" s="47"/>
      <c r="K292" s="51">
        <f t="shared" si="6"/>
        <v>99.81666666666666</v>
      </c>
      <c r="L292" s="51"/>
    </row>
    <row r="293" spans="2:12" ht="15" customHeight="1">
      <c r="B293" s="5"/>
      <c r="C293" s="5"/>
      <c r="D293" s="5" t="s">
        <v>174</v>
      </c>
      <c r="E293" s="6" t="s">
        <v>19</v>
      </c>
      <c r="F293" s="27">
        <v>15991</v>
      </c>
      <c r="G293" s="19">
        <v>15846.51</v>
      </c>
      <c r="H293" s="19">
        <v>15846.51</v>
      </c>
      <c r="I293" s="50">
        <v>0</v>
      </c>
      <c r="J293" s="50"/>
      <c r="K293" s="51">
        <f t="shared" si="6"/>
        <v>99.09642924144832</v>
      </c>
      <c r="L293" s="51"/>
    </row>
    <row r="294" spans="2:12" ht="15" customHeight="1">
      <c r="B294" s="5"/>
      <c r="C294" s="5"/>
      <c r="D294" s="5" t="s">
        <v>244</v>
      </c>
      <c r="E294" s="6" t="s">
        <v>19</v>
      </c>
      <c r="F294" s="27">
        <v>769</v>
      </c>
      <c r="G294" s="19">
        <v>761.82</v>
      </c>
      <c r="H294" s="19">
        <v>761.82</v>
      </c>
      <c r="I294" s="50">
        <v>0</v>
      </c>
      <c r="J294" s="50"/>
      <c r="K294" s="51">
        <f t="shared" si="6"/>
        <v>99.0663198959688</v>
      </c>
      <c r="L294" s="51"/>
    </row>
    <row r="295" spans="2:12" ht="15" customHeight="1">
      <c r="B295" s="5"/>
      <c r="C295" s="5"/>
      <c r="D295" s="5" t="s">
        <v>175</v>
      </c>
      <c r="E295" s="6" t="s">
        <v>77</v>
      </c>
      <c r="F295" s="27">
        <v>401</v>
      </c>
      <c r="G295" s="19">
        <v>353.25</v>
      </c>
      <c r="H295" s="19">
        <v>353.25</v>
      </c>
      <c r="I295" s="50">
        <v>0</v>
      </c>
      <c r="J295" s="50"/>
      <c r="K295" s="51">
        <f t="shared" si="6"/>
        <v>88.0922693266833</v>
      </c>
      <c r="L295" s="51"/>
    </row>
    <row r="296" spans="2:12" ht="15" customHeight="1">
      <c r="B296" s="5"/>
      <c r="C296" s="5"/>
      <c r="D296" s="5" t="s">
        <v>245</v>
      </c>
      <c r="E296" s="6" t="s">
        <v>77</v>
      </c>
      <c r="F296" s="27">
        <v>19</v>
      </c>
      <c r="G296" s="19">
        <v>16.97</v>
      </c>
      <c r="H296" s="19">
        <v>16.97</v>
      </c>
      <c r="I296" s="46">
        <v>0</v>
      </c>
      <c r="J296" s="47"/>
      <c r="K296" s="51">
        <f t="shared" si="6"/>
        <v>89.3157894736842</v>
      </c>
      <c r="L296" s="51"/>
    </row>
    <row r="297" spans="2:12" ht="39.75" customHeight="1">
      <c r="B297" s="5"/>
      <c r="C297" s="5"/>
      <c r="D297" s="5" t="s">
        <v>176</v>
      </c>
      <c r="E297" s="6" t="s">
        <v>33</v>
      </c>
      <c r="F297" s="27">
        <v>61</v>
      </c>
      <c r="G297" s="19">
        <v>61</v>
      </c>
      <c r="H297" s="19">
        <v>61</v>
      </c>
      <c r="I297" s="46">
        <v>0</v>
      </c>
      <c r="J297" s="61"/>
      <c r="K297" s="51">
        <f t="shared" si="6"/>
        <v>100</v>
      </c>
      <c r="L297" s="51"/>
    </row>
    <row r="298" spans="2:12" ht="34.5" customHeight="1">
      <c r="B298" s="5"/>
      <c r="C298" s="5"/>
      <c r="D298" s="5" t="s">
        <v>246</v>
      </c>
      <c r="E298" s="6" t="s">
        <v>33</v>
      </c>
      <c r="F298" s="27">
        <v>2</v>
      </c>
      <c r="G298" s="19">
        <v>2.93</v>
      </c>
      <c r="H298" s="19">
        <v>2.93</v>
      </c>
      <c r="I298" s="50">
        <v>0</v>
      </c>
      <c r="J298" s="50"/>
      <c r="K298" s="51">
        <f t="shared" si="6"/>
        <v>146.5</v>
      </c>
      <c r="L298" s="51"/>
    </row>
    <row r="299" spans="2:12" ht="34.5" customHeight="1">
      <c r="B299" s="5"/>
      <c r="C299" s="5"/>
      <c r="D299" s="5" t="s">
        <v>177</v>
      </c>
      <c r="E299" s="6" t="s">
        <v>35</v>
      </c>
      <c r="F299" s="27">
        <v>477</v>
      </c>
      <c r="G299" s="19">
        <v>448.43</v>
      </c>
      <c r="H299" s="19">
        <v>448.43</v>
      </c>
      <c r="I299" s="46">
        <v>0</v>
      </c>
      <c r="J299" s="47"/>
      <c r="K299" s="51">
        <f t="shared" si="6"/>
        <v>94.0104821802935</v>
      </c>
      <c r="L299" s="51"/>
    </row>
    <row r="300" spans="2:12" ht="34.5" customHeight="1">
      <c r="B300" s="5"/>
      <c r="C300" s="5"/>
      <c r="D300" s="5" t="s">
        <v>247</v>
      </c>
      <c r="E300" s="6" t="s">
        <v>35</v>
      </c>
      <c r="F300" s="27">
        <v>24</v>
      </c>
      <c r="G300" s="19">
        <v>21.56</v>
      </c>
      <c r="H300" s="19">
        <v>21.56</v>
      </c>
      <c r="I300" s="50">
        <v>0</v>
      </c>
      <c r="J300" s="50"/>
      <c r="K300" s="51">
        <f t="shared" si="6"/>
        <v>89.83333333333333</v>
      </c>
      <c r="L300" s="51"/>
    </row>
    <row r="301" spans="2:12" ht="34.5" customHeight="1">
      <c r="B301" s="5"/>
      <c r="C301" s="5"/>
      <c r="D301" s="5" t="s">
        <v>178</v>
      </c>
      <c r="E301" s="6" t="s">
        <v>179</v>
      </c>
      <c r="F301" s="27">
        <v>3960</v>
      </c>
      <c r="G301" s="19">
        <v>3959.63</v>
      </c>
      <c r="H301" s="19">
        <v>0</v>
      </c>
      <c r="I301" s="46">
        <v>3959.63</v>
      </c>
      <c r="J301" s="47"/>
      <c r="K301" s="51">
        <f t="shared" si="6"/>
        <v>99.99065656565656</v>
      </c>
      <c r="L301" s="51"/>
    </row>
    <row r="302" spans="2:12" ht="25.5" customHeight="1">
      <c r="B302" s="5"/>
      <c r="C302" s="5"/>
      <c r="D302" s="5" t="s">
        <v>248</v>
      </c>
      <c r="E302" s="6" t="s">
        <v>179</v>
      </c>
      <c r="F302" s="27">
        <v>190</v>
      </c>
      <c r="G302" s="19">
        <v>190.37</v>
      </c>
      <c r="H302" s="19">
        <v>0</v>
      </c>
      <c r="I302" s="50">
        <v>190.37</v>
      </c>
      <c r="J302" s="50"/>
      <c r="K302" s="51">
        <f t="shared" si="6"/>
        <v>100.19473684210527</v>
      </c>
      <c r="L302" s="51"/>
    </row>
    <row r="303" spans="2:12" ht="25.5" customHeight="1">
      <c r="B303" s="1" t="s">
        <v>180</v>
      </c>
      <c r="C303" s="1"/>
      <c r="D303" s="1"/>
      <c r="E303" s="2" t="s">
        <v>181</v>
      </c>
      <c r="F303" s="25">
        <f>SUM(F304+F318+F321+F324)</f>
        <v>178147</v>
      </c>
      <c r="G303" s="9">
        <f>SUM(G304+G318+G321+G324)</f>
        <v>168303.88999999998</v>
      </c>
      <c r="H303" s="9">
        <f>SUM(H304+H318+H321+H324)</f>
        <v>168303.88999999998</v>
      </c>
      <c r="I303" s="52">
        <f>SUM(I304+I318+I321+I324)</f>
        <v>0</v>
      </c>
      <c r="J303" s="52"/>
      <c r="K303" s="53">
        <f t="shared" si="6"/>
        <v>94.47472592858705</v>
      </c>
      <c r="L303" s="53"/>
    </row>
    <row r="304" spans="2:12" ht="15" customHeight="1">
      <c r="B304" s="3"/>
      <c r="C304" s="3" t="s">
        <v>182</v>
      </c>
      <c r="D304" s="3"/>
      <c r="E304" s="4" t="s">
        <v>183</v>
      </c>
      <c r="F304" s="26">
        <f>SUM(F305:F317)</f>
        <v>57133</v>
      </c>
      <c r="G304" s="17">
        <f>SUM(G305:G317)</f>
        <v>47895.79</v>
      </c>
      <c r="H304" s="17">
        <f>SUM(H305:H317)</f>
        <v>47895.79</v>
      </c>
      <c r="I304" s="48">
        <f>SUM(I305:J317)</f>
        <v>0</v>
      </c>
      <c r="J304" s="48"/>
      <c r="K304" s="69">
        <f t="shared" si="6"/>
        <v>83.83209353613499</v>
      </c>
      <c r="L304" s="69"/>
    </row>
    <row r="305" spans="2:12" ht="25.5" customHeight="1">
      <c r="B305" s="5"/>
      <c r="C305" s="5"/>
      <c r="D305" s="5" t="s">
        <v>80</v>
      </c>
      <c r="E305" s="6" t="s">
        <v>81</v>
      </c>
      <c r="F305" s="27">
        <v>2670</v>
      </c>
      <c r="G305" s="19">
        <v>1802</v>
      </c>
      <c r="H305" s="19">
        <v>1802</v>
      </c>
      <c r="I305" s="50">
        <v>0</v>
      </c>
      <c r="J305" s="50"/>
      <c r="K305" s="51">
        <f t="shared" si="6"/>
        <v>67.49063670411985</v>
      </c>
      <c r="L305" s="51"/>
    </row>
    <row r="306" spans="2:12" ht="25.5" customHeight="1">
      <c r="B306" s="5"/>
      <c r="C306" s="5"/>
      <c r="D306" s="5" t="s">
        <v>62</v>
      </c>
      <c r="E306" s="6" t="s">
        <v>63</v>
      </c>
      <c r="F306" s="27">
        <v>35500</v>
      </c>
      <c r="G306" s="19">
        <v>30948.6</v>
      </c>
      <c r="H306" s="19">
        <v>30948.6</v>
      </c>
      <c r="I306" s="50">
        <v>0</v>
      </c>
      <c r="J306" s="50"/>
      <c r="K306" s="51">
        <f t="shared" si="6"/>
        <v>87.17915492957746</v>
      </c>
      <c r="L306" s="51"/>
    </row>
    <row r="307" spans="2:12" ht="25.5" customHeight="1">
      <c r="B307" s="5"/>
      <c r="C307" s="5"/>
      <c r="D307" s="5" t="s">
        <v>64</v>
      </c>
      <c r="E307" s="6" t="s">
        <v>65</v>
      </c>
      <c r="F307" s="27">
        <v>2253</v>
      </c>
      <c r="G307" s="19">
        <v>2180</v>
      </c>
      <c r="H307" s="19">
        <v>2180</v>
      </c>
      <c r="I307" s="50">
        <v>0</v>
      </c>
      <c r="J307" s="50"/>
      <c r="K307" s="51">
        <f t="shared" si="6"/>
        <v>96.75987572126054</v>
      </c>
      <c r="L307" s="51"/>
    </row>
    <row r="308" spans="2:12" ht="25.5" customHeight="1">
      <c r="B308" s="5"/>
      <c r="C308" s="5"/>
      <c r="D308" s="5" t="s">
        <v>66</v>
      </c>
      <c r="E308" s="6" t="s">
        <v>67</v>
      </c>
      <c r="F308" s="27">
        <v>6200</v>
      </c>
      <c r="G308" s="19">
        <v>5091.22</v>
      </c>
      <c r="H308" s="19">
        <v>5091.22</v>
      </c>
      <c r="I308" s="50">
        <v>0</v>
      </c>
      <c r="J308" s="50"/>
      <c r="K308" s="51">
        <f t="shared" si="6"/>
        <v>82.11645161290323</v>
      </c>
      <c r="L308" s="51"/>
    </row>
    <row r="309" spans="2:12" ht="15" customHeight="1">
      <c r="B309" s="5"/>
      <c r="C309" s="5"/>
      <c r="D309" s="5" t="s">
        <v>68</v>
      </c>
      <c r="E309" s="6" t="s">
        <v>69</v>
      </c>
      <c r="F309" s="27">
        <v>900</v>
      </c>
      <c r="G309" s="19">
        <v>806.82</v>
      </c>
      <c r="H309" s="19">
        <v>806.82</v>
      </c>
      <c r="I309" s="50">
        <v>0</v>
      </c>
      <c r="J309" s="50"/>
      <c r="K309" s="51">
        <f t="shared" si="6"/>
        <v>89.64666666666668</v>
      </c>
      <c r="L309" s="51"/>
    </row>
    <row r="310" spans="2:12" ht="15" customHeight="1">
      <c r="B310" s="5"/>
      <c r="C310" s="5"/>
      <c r="D310" s="5" t="s">
        <v>28</v>
      </c>
      <c r="E310" s="6" t="s">
        <v>29</v>
      </c>
      <c r="F310" s="27">
        <v>3833</v>
      </c>
      <c r="G310" s="19">
        <v>2997.28</v>
      </c>
      <c r="H310" s="19">
        <v>2997.28</v>
      </c>
      <c r="I310" s="50">
        <v>0</v>
      </c>
      <c r="J310" s="50"/>
      <c r="K310" s="51">
        <f t="shared" si="6"/>
        <v>78.1967127576311</v>
      </c>
      <c r="L310" s="51"/>
    </row>
    <row r="311" spans="2:12" ht="25.5" customHeight="1">
      <c r="B311" s="5"/>
      <c r="C311" s="5"/>
      <c r="D311" s="5" t="s">
        <v>130</v>
      </c>
      <c r="E311" s="6" t="s">
        <v>131</v>
      </c>
      <c r="F311" s="27">
        <v>500</v>
      </c>
      <c r="G311" s="19">
        <v>439.5</v>
      </c>
      <c r="H311" s="19">
        <v>439.5</v>
      </c>
      <c r="I311" s="50">
        <v>0</v>
      </c>
      <c r="J311" s="50"/>
      <c r="K311" s="51">
        <f t="shared" si="6"/>
        <v>87.9</v>
      </c>
      <c r="L311" s="51"/>
    </row>
    <row r="312" spans="2:12" ht="15" customHeight="1">
      <c r="B312" s="5"/>
      <c r="C312" s="5"/>
      <c r="D312" s="5" t="s">
        <v>82</v>
      </c>
      <c r="E312" s="6" t="s">
        <v>83</v>
      </c>
      <c r="F312" s="27">
        <v>1400</v>
      </c>
      <c r="G312" s="19">
        <v>1028.55</v>
      </c>
      <c r="H312" s="19">
        <v>1028.55</v>
      </c>
      <c r="I312" s="50">
        <v>0</v>
      </c>
      <c r="J312" s="50"/>
      <c r="K312" s="51">
        <f t="shared" si="6"/>
        <v>73.46785714285714</v>
      </c>
      <c r="L312" s="51"/>
    </row>
    <row r="313" spans="2:12" ht="15" customHeight="1">
      <c r="B313" s="5"/>
      <c r="C313" s="5"/>
      <c r="D313" s="5" t="s">
        <v>44</v>
      </c>
      <c r="E313" s="6" t="s">
        <v>45</v>
      </c>
      <c r="F313" s="27">
        <v>600</v>
      </c>
      <c r="G313" s="19">
        <v>142</v>
      </c>
      <c r="H313" s="19">
        <v>142</v>
      </c>
      <c r="I313" s="50">
        <v>0</v>
      </c>
      <c r="J313" s="50"/>
      <c r="K313" s="51">
        <f t="shared" si="6"/>
        <v>23.666666666666668</v>
      </c>
      <c r="L313" s="51"/>
    </row>
    <row r="314" spans="2:12" ht="15" customHeight="1">
      <c r="B314" s="5"/>
      <c r="C314" s="5"/>
      <c r="D314" s="5" t="s">
        <v>84</v>
      </c>
      <c r="E314" s="6" t="s">
        <v>85</v>
      </c>
      <c r="F314" s="27">
        <v>200</v>
      </c>
      <c r="G314" s="19">
        <v>0</v>
      </c>
      <c r="H314" s="19">
        <v>0</v>
      </c>
      <c r="I314" s="50">
        <v>0</v>
      </c>
      <c r="J314" s="50"/>
      <c r="K314" s="51">
        <f t="shared" si="6"/>
        <v>0</v>
      </c>
      <c r="L314" s="51"/>
    </row>
    <row r="315" spans="2:12" ht="15" customHeight="1">
      <c r="B315" s="5"/>
      <c r="C315" s="5"/>
      <c r="D315" s="5" t="s">
        <v>18</v>
      </c>
      <c r="E315" s="6" t="s">
        <v>19</v>
      </c>
      <c r="F315" s="27">
        <v>1000</v>
      </c>
      <c r="G315" s="19">
        <v>756.81</v>
      </c>
      <c r="H315" s="19">
        <v>756.81</v>
      </c>
      <c r="I315" s="50">
        <v>0</v>
      </c>
      <c r="J315" s="50"/>
      <c r="K315" s="51">
        <f t="shared" si="6"/>
        <v>75.681</v>
      </c>
      <c r="L315" s="51"/>
    </row>
    <row r="316" spans="2:12" ht="25.5" customHeight="1">
      <c r="B316" s="5"/>
      <c r="C316" s="5"/>
      <c r="D316" s="5" t="s">
        <v>70</v>
      </c>
      <c r="E316" s="6" t="s">
        <v>71</v>
      </c>
      <c r="F316" s="27">
        <v>1677</v>
      </c>
      <c r="G316" s="19">
        <v>1677</v>
      </c>
      <c r="H316" s="19">
        <v>1677</v>
      </c>
      <c r="I316" s="50">
        <v>0</v>
      </c>
      <c r="J316" s="50"/>
      <c r="K316" s="51">
        <f t="shared" si="6"/>
        <v>100</v>
      </c>
      <c r="L316" s="51"/>
    </row>
    <row r="317" spans="2:12" ht="34.5" customHeight="1">
      <c r="B317" s="5"/>
      <c r="C317" s="5"/>
      <c r="D317" s="5" t="s">
        <v>32</v>
      </c>
      <c r="E317" s="6" t="s">
        <v>33</v>
      </c>
      <c r="F317" s="27">
        <v>400</v>
      </c>
      <c r="G317" s="19">
        <v>26.01</v>
      </c>
      <c r="H317" s="19">
        <v>26.01</v>
      </c>
      <c r="I317" s="50">
        <v>0</v>
      </c>
      <c r="J317" s="50"/>
      <c r="K317" s="51">
        <f t="shared" si="6"/>
        <v>6.5024999999999995</v>
      </c>
      <c r="L317" s="51"/>
    </row>
    <row r="318" spans="2:12" ht="43.5" customHeight="1">
      <c r="B318" s="3"/>
      <c r="C318" s="3" t="s">
        <v>184</v>
      </c>
      <c r="D318" s="3"/>
      <c r="E318" s="4" t="s">
        <v>185</v>
      </c>
      <c r="F318" s="26">
        <f>SUM(F319:F320)</f>
        <v>2912</v>
      </c>
      <c r="G318" s="17">
        <f>SUM(G319:G320)</f>
        <v>2911.99</v>
      </c>
      <c r="H318" s="17">
        <f>SUM(H319:H320)</f>
        <v>2911.99</v>
      </c>
      <c r="I318" s="48">
        <f>SUM(I319:J320)</f>
        <v>0</v>
      </c>
      <c r="J318" s="48"/>
      <c r="K318" s="69">
        <f t="shared" si="6"/>
        <v>99.99965659340658</v>
      </c>
      <c r="L318" s="69"/>
    </row>
    <row r="319" spans="2:12" ht="15" customHeight="1">
      <c r="B319" s="5"/>
      <c r="C319" s="5"/>
      <c r="D319" s="5" t="s">
        <v>186</v>
      </c>
      <c r="E319" s="6" t="s">
        <v>187</v>
      </c>
      <c r="F319" s="27">
        <v>1088</v>
      </c>
      <c r="G319" s="19">
        <v>1088</v>
      </c>
      <c r="H319" s="19">
        <v>1088</v>
      </c>
      <c r="I319" s="50">
        <v>0</v>
      </c>
      <c r="J319" s="50"/>
      <c r="K319" s="51">
        <f t="shared" si="6"/>
        <v>100</v>
      </c>
      <c r="L319" s="51"/>
    </row>
    <row r="320" spans="2:12" ht="15" customHeight="1">
      <c r="B320" s="5"/>
      <c r="C320" s="5"/>
      <c r="D320" s="5" t="s">
        <v>18</v>
      </c>
      <c r="E320" s="6" t="s">
        <v>19</v>
      </c>
      <c r="F320" s="27">
        <v>1824</v>
      </c>
      <c r="G320" s="19">
        <v>1823.99</v>
      </c>
      <c r="H320" s="19">
        <v>1823.99</v>
      </c>
      <c r="I320" s="50">
        <v>0</v>
      </c>
      <c r="J320" s="50"/>
      <c r="K320" s="51">
        <f t="shared" si="6"/>
        <v>99.99945175438597</v>
      </c>
      <c r="L320" s="51"/>
    </row>
    <row r="321" spans="2:12" ht="15" customHeight="1">
      <c r="B321" s="3"/>
      <c r="C321" s="3" t="s">
        <v>188</v>
      </c>
      <c r="D321" s="3"/>
      <c r="E321" s="4" t="s">
        <v>189</v>
      </c>
      <c r="F321" s="26">
        <f>SUM(F322:F323)</f>
        <v>112955</v>
      </c>
      <c r="G321" s="17">
        <f>SUM(G322:G323)</f>
        <v>112955</v>
      </c>
      <c r="H321" s="17">
        <f>SUM(H322:H323)</f>
        <v>112955</v>
      </c>
      <c r="I321" s="48">
        <f>SUM(I322:J323)</f>
        <v>0</v>
      </c>
      <c r="J321" s="48"/>
      <c r="K321" s="51">
        <f t="shared" si="6"/>
        <v>100</v>
      </c>
      <c r="L321" s="51"/>
    </row>
    <row r="322" spans="2:12" ht="15" customHeight="1">
      <c r="B322" s="5"/>
      <c r="C322" s="5"/>
      <c r="D322" s="5" t="s">
        <v>128</v>
      </c>
      <c r="E322" s="6" t="s">
        <v>129</v>
      </c>
      <c r="F322" s="27">
        <v>98715</v>
      </c>
      <c r="G322" s="19">
        <v>98715</v>
      </c>
      <c r="H322" s="19">
        <v>98715</v>
      </c>
      <c r="I322" s="50">
        <v>0</v>
      </c>
      <c r="J322" s="50"/>
      <c r="K322" s="51">
        <f t="shared" si="6"/>
        <v>100</v>
      </c>
      <c r="L322" s="51"/>
    </row>
    <row r="323" spans="2:12" ht="15" customHeight="1">
      <c r="B323" s="5"/>
      <c r="C323" s="5"/>
      <c r="D323" s="5" t="s">
        <v>190</v>
      </c>
      <c r="E323" s="6" t="s">
        <v>191</v>
      </c>
      <c r="F323" s="27">
        <v>14240</v>
      </c>
      <c r="G323" s="19">
        <v>14240</v>
      </c>
      <c r="H323" s="19">
        <v>14240</v>
      </c>
      <c r="I323" s="50">
        <v>0</v>
      </c>
      <c r="J323" s="50"/>
      <c r="K323" s="51">
        <f t="shared" si="6"/>
        <v>100</v>
      </c>
      <c r="L323" s="51"/>
    </row>
    <row r="324" spans="2:12" ht="25.5" customHeight="1">
      <c r="B324" s="3"/>
      <c r="C324" s="3" t="s">
        <v>192</v>
      </c>
      <c r="D324" s="3"/>
      <c r="E324" s="4" t="s">
        <v>193</v>
      </c>
      <c r="F324" s="26">
        <f>SUM(F325:F328)</f>
        <v>5147</v>
      </c>
      <c r="G324" s="17">
        <f>SUM(G325:G328)</f>
        <v>4541.11</v>
      </c>
      <c r="H324" s="17">
        <f>SUM(H325:H328)</f>
        <v>4541.11</v>
      </c>
      <c r="I324" s="48">
        <f>SUM(I325:J327)</f>
        <v>0</v>
      </c>
      <c r="J324" s="48"/>
      <c r="K324" s="69">
        <f t="shared" si="6"/>
        <v>88.22828832329512</v>
      </c>
      <c r="L324" s="69"/>
    </row>
    <row r="325" spans="2:12" ht="15" customHeight="1">
      <c r="B325" s="5"/>
      <c r="C325" s="5"/>
      <c r="D325" s="5" t="s">
        <v>52</v>
      </c>
      <c r="E325" s="6" t="s">
        <v>53</v>
      </c>
      <c r="F325" s="27">
        <v>3200</v>
      </c>
      <c r="G325" s="19">
        <v>2800</v>
      </c>
      <c r="H325" s="19">
        <v>2800</v>
      </c>
      <c r="I325" s="50">
        <v>0</v>
      </c>
      <c r="J325" s="50"/>
      <c r="K325" s="51">
        <f t="shared" si="6"/>
        <v>87.5</v>
      </c>
      <c r="L325" s="51"/>
    </row>
    <row r="326" spans="2:12" ht="15" customHeight="1">
      <c r="B326" s="5"/>
      <c r="C326" s="5"/>
      <c r="D326" s="5" t="s">
        <v>82</v>
      </c>
      <c r="E326" s="6" t="s">
        <v>83</v>
      </c>
      <c r="F326" s="27">
        <v>600</v>
      </c>
      <c r="G326" s="19">
        <v>599.37</v>
      </c>
      <c r="H326" s="19">
        <v>599.37</v>
      </c>
      <c r="I326" s="50">
        <v>0</v>
      </c>
      <c r="J326" s="50"/>
      <c r="K326" s="51">
        <f t="shared" si="6"/>
        <v>99.895</v>
      </c>
      <c r="L326" s="51"/>
    </row>
    <row r="327" spans="2:12" ht="15" customHeight="1">
      <c r="B327" s="5"/>
      <c r="C327" s="5"/>
      <c r="D327" s="5" t="s">
        <v>18</v>
      </c>
      <c r="E327" s="6" t="s">
        <v>19</v>
      </c>
      <c r="F327" s="27">
        <v>400</v>
      </c>
      <c r="G327" s="19">
        <v>194.74</v>
      </c>
      <c r="H327" s="19">
        <v>194.74</v>
      </c>
      <c r="I327" s="50">
        <v>0</v>
      </c>
      <c r="J327" s="50"/>
      <c r="K327" s="51">
        <f t="shared" si="6"/>
        <v>48.685</v>
      </c>
      <c r="L327" s="51"/>
    </row>
    <row r="328" spans="2:12" ht="15" customHeight="1">
      <c r="B328" s="5"/>
      <c r="C328" s="5"/>
      <c r="D328" s="5" t="s">
        <v>30</v>
      </c>
      <c r="E328" s="6" t="s">
        <v>31</v>
      </c>
      <c r="F328" s="27">
        <v>947</v>
      </c>
      <c r="G328" s="19">
        <v>947</v>
      </c>
      <c r="H328" s="19">
        <v>947</v>
      </c>
      <c r="I328" s="46">
        <v>0</v>
      </c>
      <c r="J328" s="47"/>
      <c r="K328" s="51">
        <f aca="true" t="shared" si="7" ref="K328:K350">G328/F328*100</f>
        <v>100</v>
      </c>
      <c r="L328" s="51"/>
    </row>
    <row r="329" spans="2:12" ht="25.5" customHeight="1">
      <c r="B329" s="1" t="s">
        <v>194</v>
      </c>
      <c r="C329" s="1"/>
      <c r="D329" s="1"/>
      <c r="E329" s="2" t="s">
        <v>195</v>
      </c>
      <c r="F329" s="25">
        <f>SUM(F330+F332+F334+F336+F339)</f>
        <v>292149</v>
      </c>
      <c r="G329" s="9">
        <f>SUM(G330+G332+G334+G336+G339)</f>
        <v>251176.27000000002</v>
      </c>
      <c r="H329" s="9">
        <f>SUM(H330+H332+H334+H336+H339)</f>
        <v>184167.58000000002</v>
      </c>
      <c r="I329" s="52">
        <f>SUM(I330+I332+I334+I336+I339)</f>
        <v>67008.69</v>
      </c>
      <c r="J329" s="52"/>
      <c r="K329" s="53">
        <f t="shared" si="7"/>
        <v>85.9753995392762</v>
      </c>
      <c r="L329" s="53"/>
    </row>
    <row r="330" spans="2:12" ht="25.5" customHeight="1">
      <c r="B330" s="3"/>
      <c r="C330" s="3" t="s">
        <v>196</v>
      </c>
      <c r="D330" s="3"/>
      <c r="E330" s="4" t="s">
        <v>197</v>
      </c>
      <c r="F330" s="26">
        <f>SUM(F331)</f>
        <v>58560</v>
      </c>
      <c r="G330" s="17">
        <f>SUM(G331)</f>
        <v>58560</v>
      </c>
      <c r="H330" s="17">
        <f>SUM(H331)</f>
        <v>0</v>
      </c>
      <c r="I330" s="48">
        <f>SUM(I331)</f>
        <v>58560</v>
      </c>
      <c r="J330" s="48"/>
      <c r="K330" s="69">
        <f t="shared" si="7"/>
        <v>100</v>
      </c>
      <c r="L330" s="69"/>
    </row>
    <row r="331" spans="2:12" ht="25.5" customHeight="1">
      <c r="B331" s="5"/>
      <c r="C331" s="5"/>
      <c r="D331" s="5" t="s">
        <v>20</v>
      </c>
      <c r="E331" s="6" t="s">
        <v>21</v>
      </c>
      <c r="F331" s="27">
        <v>58560</v>
      </c>
      <c r="G331" s="19">
        <v>58560</v>
      </c>
      <c r="H331" s="19">
        <v>0</v>
      </c>
      <c r="I331" s="50">
        <v>58560</v>
      </c>
      <c r="J331" s="50"/>
      <c r="K331" s="51">
        <f t="shared" si="7"/>
        <v>100</v>
      </c>
      <c r="L331" s="51"/>
    </row>
    <row r="332" spans="2:12" ht="15" customHeight="1">
      <c r="B332" s="3"/>
      <c r="C332" s="3" t="s">
        <v>198</v>
      </c>
      <c r="D332" s="3"/>
      <c r="E332" s="4" t="s">
        <v>199</v>
      </c>
      <c r="F332" s="26">
        <f>SUM(F333)</f>
        <v>1000</v>
      </c>
      <c r="G332" s="17">
        <f>SUM(G333)</f>
        <v>778.01</v>
      </c>
      <c r="H332" s="17">
        <f>SUM(H333)</f>
        <v>778.01</v>
      </c>
      <c r="I332" s="48">
        <v>0</v>
      </c>
      <c r="J332" s="48"/>
      <c r="K332" s="69">
        <f t="shared" si="7"/>
        <v>77.801</v>
      </c>
      <c r="L332" s="69"/>
    </row>
    <row r="333" spans="2:12" ht="15" customHeight="1">
      <c r="B333" s="5"/>
      <c r="C333" s="5"/>
      <c r="D333" s="5" t="s">
        <v>18</v>
      </c>
      <c r="E333" s="6" t="s">
        <v>19</v>
      </c>
      <c r="F333" s="27">
        <v>1000</v>
      </c>
      <c r="G333" s="19">
        <v>778.01</v>
      </c>
      <c r="H333" s="19">
        <v>778.01</v>
      </c>
      <c r="I333" s="50">
        <v>0</v>
      </c>
      <c r="J333" s="50"/>
      <c r="K333" s="51">
        <f t="shared" si="7"/>
        <v>77.801</v>
      </c>
      <c r="L333" s="51"/>
    </row>
    <row r="334" spans="2:12" ht="15" customHeight="1">
      <c r="B334" s="3"/>
      <c r="C334" s="3" t="s">
        <v>200</v>
      </c>
      <c r="D334" s="3"/>
      <c r="E334" s="4" t="s">
        <v>201</v>
      </c>
      <c r="F334" s="26">
        <f>SUM(F335)</f>
        <v>5800</v>
      </c>
      <c r="G334" s="17">
        <f>SUM(G335)</f>
        <v>4415.18</v>
      </c>
      <c r="H334" s="17">
        <f>SUM(H335)</f>
        <v>4415.18</v>
      </c>
      <c r="I334" s="48">
        <f>SUM(I335)</f>
        <v>0</v>
      </c>
      <c r="J334" s="48"/>
      <c r="K334" s="69">
        <f t="shared" si="7"/>
        <v>76.12379310344828</v>
      </c>
      <c r="L334" s="69"/>
    </row>
    <row r="335" spans="2:12" ht="15" customHeight="1">
      <c r="B335" s="5"/>
      <c r="C335" s="5"/>
      <c r="D335" s="5" t="s">
        <v>18</v>
      </c>
      <c r="E335" s="6" t="s">
        <v>19</v>
      </c>
      <c r="F335" s="27">
        <v>5800</v>
      </c>
      <c r="G335" s="19">
        <v>4415.18</v>
      </c>
      <c r="H335" s="19">
        <v>4415.18</v>
      </c>
      <c r="I335" s="50">
        <v>0</v>
      </c>
      <c r="J335" s="50"/>
      <c r="K335" s="51">
        <f t="shared" si="7"/>
        <v>76.12379310344828</v>
      </c>
      <c r="L335" s="51"/>
    </row>
    <row r="336" spans="2:12" ht="15" customHeight="1">
      <c r="B336" s="3"/>
      <c r="C336" s="3" t="s">
        <v>202</v>
      </c>
      <c r="D336" s="3"/>
      <c r="E336" s="4" t="s">
        <v>203</v>
      </c>
      <c r="F336" s="26">
        <f>SUM(F337:F338)</f>
        <v>49200</v>
      </c>
      <c r="G336" s="17">
        <f>SUM(G337:G338)</f>
        <v>41047.39</v>
      </c>
      <c r="H336" s="17">
        <f>SUM(H337:H338)</f>
        <v>41047.39</v>
      </c>
      <c r="I336" s="48">
        <f>SUM(I337:J338)</f>
        <v>0</v>
      </c>
      <c r="J336" s="48"/>
      <c r="K336" s="69">
        <f t="shared" si="7"/>
        <v>83.42965447154471</v>
      </c>
      <c r="L336" s="69"/>
    </row>
    <row r="337" spans="2:12" ht="15" customHeight="1">
      <c r="B337" s="5"/>
      <c r="C337" s="5"/>
      <c r="D337" s="5" t="s">
        <v>82</v>
      </c>
      <c r="E337" s="6" t="s">
        <v>83</v>
      </c>
      <c r="F337" s="27">
        <v>43200</v>
      </c>
      <c r="G337" s="19">
        <v>38103.78</v>
      </c>
      <c r="H337" s="19">
        <v>38103.78</v>
      </c>
      <c r="I337" s="50">
        <v>0</v>
      </c>
      <c r="J337" s="50"/>
      <c r="K337" s="49">
        <f t="shared" si="7"/>
        <v>88.20319444444445</v>
      </c>
      <c r="L337" s="49"/>
    </row>
    <row r="338" spans="2:12" ht="15" customHeight="1">
      <c r="B338" s="5"/>
      <c r="C338" s="5"/>
      <c r="D338" s="5" t="s">
        <v>44</v>
      </c>
      <c r="E338" s="6" t="s">
        <v>45</v>
      </c>
      <c r="F338" s="27">
        <v>6000</v>
      </c>
      <c r="G338" s="19">
        <v>2943.61</v>
      </c>
      <c r="H338" s="19">
        <v>2943.61</v>
      </c>
      <c r="I338" s="50">
        <v>0</v>
      </c>
      <c r="J338" s="50"/>
      <c r="K338" s="49">
        <f t="shared" si="7"/>
        <v>49.060166666666674</v>
      </c>
      <c r="L338" s="49"/>
    </row>
    <row r="339" spans="2:12" ht="15" customHeight="1">
      <c r="B339" s="3"/>
      <c r="C339" s="3" t="s">
        <v>204</v>
      </c>
      <c r="D339" s="3"/>
      <c r="E339" s="4" t="s">
        <v>205</v>
      </c>
      <c r="F339" s="26">
        <f>SUM(F340:F341)</f>
        <v>177589</v>
      </c>
      <c r="G339" s="17">
        <f>SUM(G340:G341)</f>
        <v>146375.69</v>
      </c>
      <c r="H339" s="17">
        <f>SUM(H340:H341)</f>
        <v>137927</v>
      </c>
      <c r="I339" s="48">
        <f>SUM(I340:J341)</f>
        <v>8448.69</v>
      </c>
      <c r="J339" s="48"/>
      <c r="K339" s="69">
        <f t="shared" si="7"/>
        <v>82.42384945013487</v>
      </c>
      <c r="L339" s="69"/>
    </row>
    <row r="340" spans="2:12" ht="34.5" customHeight="1">
      <c r="B340" s="5"/>
      <c r="C340" s="5"/>
      <c r="D340" s="5" t="s">
        <v>206</v>
      </c>
      <c r="E340" s="6" t="s">
        <v>207</v>
      </c>
      <c r="F340" s="27">
        <v>165589</v>
      </c>
      <c r="G340" s="19">
        <v>137927</v>
      </c>
      <c r="H340" s="19">
        <v>137927</v>
      </c>
      <c r="I340" s="50">
        <v>0</v>
      </c>
      <c r="J340" s="50"/>
      <c r="K340" s="51">
        <f t="shared" si="7"/>
        <v>83.29478407382133</v>
      </c>
      <c r="L340" s="51"/>
    </row>
    <row r="341" spans="2:12" ht="63" customHeight="1">
      <c r="B341" s="5"/>
      <c r="C341" s="5"/>
      <c r="D341" s="5" t="s">
        <v>208</v>
      </c>
      <c r="E341" s="6" t="s">
        <v>209</v>
      </c>
      <c r="F341" s="27">
        <v>12000</v>
      </c>
      <c r="G341" s="19">
        <v>8448.69</v>
      </c>
      <c r="H341" s="19">
        <v>0</v>
      </c>
      <c r="I341" s="50">
        <v>8448.69</v>
      </c>
      <c r="J341" s="50"/>
      <c r="K341" s="51">
        <f t="shared" si="7"/>
        <v>70.40575</v>
      </c>
      <c r="L341" s="51"/>
    </row>
    <row r="342" spans="2:12" ht="25.5" customHeight="1">
      <c r="B342" s="1" t="s">
        <v>210</v>
      </c>
      <c r="C342" s="1"/>
      <c r="D342" s="1"/>
      <c r="E342" s="2" t="s">
        <v>211</v>
      </c>
      <c r="F342" s="25">
        <f>SUM(F343+F345)</f>
        <v>138000</v>
      </c>
      <c r="G342" s="9">
        <f>SUM(G343+G345)</f>
        <v>96951.23000000001</v>
      </c>
      <c r="H342" s="9">
        <f>SUM(H343+H345)</f>
        <v>96951.23000000001</v>
      </c>
      <c r="I342" s="52">
        <f>SUM(I343+I345)</f>
        <v>0</v>
      </c>
      <c r="J342" s="52"/>
      <c r="K342" s="53">
        <f t="shared" si="7"/>
        <v>70.25451449275363</v>
      </c>
      <c r="L342" s="53"/>
    </row>
    <row r="343" spans="2:12" ht="25.5" customHeight="1">
      <c r="B343" s="3"/>
      <c r="C343" s="3" t="s">
        <v>212</v>
      </c>
      <c r="D343" s="3"/>
      <c r="E343" s="4" t="s">
        <v>213</v>
      </c>
      <c r="F343" s="26">
        <f>SUM(F344)</f>
        <v>90000</v>
      </c>
      <c r="G343" s="17">
        <f>SUM(G344)</f>
        <v>48951.23</v>
      </c>
      <c r="H343" s="17">
        <f>SUM(H344)</f>
        <v>48951.23</v>
      </c>
      <c r="I343" s="48">
        <f>SUM(I344)</f>
        <v>0</v>
      </c>
      <c r="J343" s="48"/>
      <c r="K343" s="69">
        <f t="shared" si="7"/>
        <v>54.390255555555555</v>
      </c>
      <c r="L343" s="69"/>
    </row>
    <row r="344" spans="2:12" ht="34.5" customHeight="1">
      <c r="B344" s="5"/>
      <c r="C344" s="5"/>
      <c r="D344" s="5" t="s">
        <v>214</v>
      </c>
      <c r="E344" s="6" t="s">
        <v>215</v>
      </c>
      <c r="F344" s="27">
        <v>90000</v>
      </c>
      <c r="G344" s="19">
        <v>48951.23</v>
      </c>
      <c r="H344" s="19">
        <v>48951.23</v>
      </c>
      <c r="I344" s="50">
        <v>0</v>
      </c>
      <c r="J344" s="50"/>
      <c r="K344" s="51">
        <f t="shared" si="7"/>
        <v>54.390255555555555</v>
      </c>
      <c r="L344" s="51"/>
    </row>
    <row r="345" spans="2:12" ht="15" customHeight="1">
      <c r="B345" s="3"/>
      <c r="C345" s="3" t="s">
        <v>216</v>
      </c>
      <c r="D345" s="3"/>
      <c r="E345" s="4" t="s">
        <v>217</v>
      </c>
      <c r="F345" s="26">
        <f>SUM(F346)</f>
        <v>48000</v>
      </c>
      <c r="G345" s="17">
        <f>SUM(G346)</f>
        <v>48000</v>
      </c>
      <c r="H345" s="17">
        <f>SUM(H346)</f>
        <v>48000</v>
      </c>
      <c r="I345" s="48">
        <f>SUM(I346)</f>
        <v>0</v>
      </c>
      <c r="J345" s="48"/>
      <c r="K345" s="69">
        <f t="shared" si="7"/>
        <v>100</v>
      </c>
      <c r="L345" s="69"/>
    </row>
    <row r="346" spans="2:12" ht="34.5" customHeight="1">
      <c r="B346" s="5"/>
      <c r="C346" s="5"/>
      <c r="D346" s="5" t="s">
        <v>214</v>
      </c>
      <c r="E346" s="6" t="s">
        <v>215</v>
      </c>
      <c r="F346" s="27">
        <v>48000</v>
      </c>
      <c r="G346" s="19">
        <v>48000</v>
      </c>
      <c r="H346" s="19">
        <v>48000</v>
      </c>
      <c r="I346" s="50">
        <v>0</v>
      </c>
      <c r="J346" s="50"/>
      <c r="K346" s="51">
        <f t="shared" si="7"/>
        <v>100</v>
      </c>
      <c r="L346" s="51"/>
    </row>
    <row r="347" spans="2:12" ht="15" customHeight="1">
      <c r="B347" s="1" t="s">
        <v>218</v>
      </c>
      <c r="C347" s="1"/>
      <c r="D347" s="1"/>
      <c r="E347" s="2" t="s">
        <v>219</v>
      </c>
      <c r="F347" s="25">
        <f>SUM(F349)</f>
        <v>68200</v>
      </c>
      <c r="G347" s="9">
        <f>SUM(G348)</f>
        <v>55501.95</v>
      </c>
      <c r="H347" s="9">
        <f aca="true" t="shared" si="8" ref="G347:I348">SUM(H348)</f>
        <v>0</v>
      </c>
      <c r="I347" s="52">
        <f t="shared" si="8"/>
        <v>55501.95</v>
      </c>
      <c r="J347" s="52"/>
      <c r="K347" s="53">
        <f t="shared" si="7"/>
        <v>81.38115835777126</v>
      </c>
      <c r="L347" s="53"/>
    </row>
    <row r="348" spans="2:12" ht="15" customHeight="1">
      <c r="B348" s="3"/>
      <c r="C348" s="3" t="s">
        <v>220</v>
      </c>
      <c r="D348" s="3"/>
      <c r="E348" s="4" t="s">
        <v>221</v>
      </c>
      <c r="F348" s="26">
        <f>SUM(F349)</f>
        <v>68200</v>
      </c>
      <c r="G348" s="17">
        <f t="shared" si="8"/>
        <v>55501.95</v>
      </c>
      <c r="H348" s="17">
        <f t="shared" si="8"/>
        <v>0</v>
      </c>
      <c r="I348" s="48">
        <f t="shared" si="8"/>
        <v>55501.95</v>
      </c>
      <c r="J348" s="48"/>
      <c r="K348" s="69">
        <f t="shared" si="7"/>
        <v>81.38115835777126</v>
      </c>
      <c r="L348" s="69"/>
    </row>
    <row r="349" spans="2:12" ht="25.5" customHeight="1">
      <c r="B349" s="5"/>
      <c r="C349" s="5"/>
      <c r="D349" s="5" t="s">
        <v>20</v>
      </c>
      <c r="E349" s="6" t="s">
        <v>21</v>
      </c>
      <c r="F349" s="27">
        <v>68200</v>
      </c>
      <c r="G349" s="19">
        <v>55501.95</v>
      </c>
      <c r="H349" s="19">
        <v>0</v>
      </c>
      <c r="I349" s="50">
        <v>55501.95</v>
      </c>
      <c r="J349" s="50"/>
      <c r="K349" s="51">
        <f t="shared" si="7"/>
        <v>81.38115835777126</v>
      </c>
      <c r="L349" s="51"/>
    </row>
    <row r="350" spans="2:12" ht="15" customHeight="1">
      <c r="B350" s="65" t="s">
        <v>222</v>
      </c>
      <c r="C350" s="65"/>
      <c r="D350" s="65"/>
      <c r="E350" s="65"/>
      <c r="F350" s="30">
        <f>SUM(F7+F19+F29+F34+F37+F81+F95+F118+F121+F221+F236+F282+F303+F329+F342+F347)</f>
        <v>10290718</v>
      </c>
      <c r="G350" s="20">
        <f>SUM(G7+G19+G29+G34+G37+G81+G95+G118+G121+G221+G236+G282+G303+G329+G342+G347)</f>
        <v>9657942.550000003</v>
      </c>
      <c r="H350" s="20">
        <f>SUM(H7+H19+H29+H34+H37+H81+H95+H118+H121+H221+H236+H282+H303+H329+H342+H347)</f>
        <v>6876466.760000001</v>
      </c>
      <c r="I350" s="66">
        <f>SUM(I7+I19+I29+I34+I37+I81+I95+I118+I121+I221+I236+I282+I303+I329+I342+I347)</f>
        <v>2781475.7900000005</v>
      </c>
      <c r="J350" s="66"/>
      <c r="K350" s="51">
        <f t="shared" si="7"/>
        <v>93.85100777224682</v>
      </c>
      <c r="L350" s="51"/>
    </row>
    <row r="351" spans="1:12" ht="30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</row>
    <row r="352" spans="1:11" ht="13.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64" t="s">
        <v>223</v>
      </c>
      <c r="K352" s="64"/>
    </row>
  </sheetData>
  <sheetProtection/>
  <mergeCells count="704">
    <mergeCell ref="I234:J234"/>
    <mergeCell ref="I235:J235"/>
    <mergeCell ref="K234:L234"/>
    <mergeCell ref="K235:L235"/>
    <mergeCell ref="A351:L351"/>
    <mergeCell ref="A352:I352"/>
    <mergeCell ref="J352:K352"/>
    <mergeCell ref="I349:J349"/>
    <mergeCell ref="K349:L349"/>
    <mergeCell ref="B350:E350"/>
    <mergeCell ref="I350:J350"/>
    <mergeCell ref="K350:L350"/>
    <mergeCell ref="K348:L348"/>
    <mergeCell ref="I347:J347"/>
    <mergeCell ref="K347:L347"/>
    <mergeCell ref="I348:J348"/>
    <mergeCell ref="I345:J345"/>
    <mergeCell ref="K345:L345"/>
    <mergeCell ref="I346:J346"/>
    <mergeCell ref="K346:L346"/>
    <mergeCell ref="I341:J341"/>
    <mergeCell ref="K341:L341"/>
    <mergeCell ref="I342:J342"/>
    <mergeCell ref="K342:L342"/>
    <mergeCell ref="I343:J343"/>
    <mergeCell ref="K343:L343"/>
    <mergeCell ref="I344:J344"/>
    <mergeCell ref="K344:L344"/>
    <mergeCell ref="I337:J337"/>
    <mergeCell ref="K337:L337"/>
    <mergeCell ref="I338:J338"/>
    <mergeCell ref="K338:L338"/>
    <mergeCell ref="I339:J339"/>
    <mergeCell ref="K339:L339"/>
    <mergeCell ref="I340:J340"/>
    <mergeCell ref="K340:L340"/>
    <mergeCell ref="I336:J336"/>
    <mergeCell ref="K336:L336"/>
    <mergeCell ref="I332:J332"/>
    <mergeCell ref="K332:L332"/>
    <mergeCell ref="I333:J333"/>
    <mergeCell ref="K333:L333"/>
    <mergeCell ref="I334:J334"/>
    <mergeCell ref="K334:L334"/>
    <mergeCell ref="I335:J335"/>
    <mergeCell ref="K335:L335"/>
    <mergeCell ref="I327:J327"/>
    <mergeCell ref="K327:L327"/>
    <mergeCell ref="I329:J329"/>
    <mergeCell ref="K329:L329"/>
    <mergeCell ref="I328:J328"/>
    <mergeCell ref="K328:L328"/>
    <mergeCell ref="I330:J330"/>
    <mergeCell ref="K330:L330"/>
    <mergeCell ref="I331:J331"/>
    <mergeCell ref="K331:L331"/>
    <mergeCell ref="I324:J324"/>
    <mergeCell ref="K324:L324"/>
    <mergeCell ref="I325:J325"/>
    <mergeCell ref="K325:L325"/>
    <mergeCell ref="I326:J326"/>
    <mergeCell ref="K326:L326"/>
    <mergeCell ref="I320:J320"/>
    <mergeCell ref="K320:L320"/>
    <mergeCell ref="I321:J321"/>
    <mergeCell ref="K321:L321"/>
    <mergeCell ref="I322:J322"/>
    <mergeCell ref="K322:L322"/>
    <mergeCell ref="I323:J323"/>
    <mergeCell ref="K323:L323"/>
    <mergeCell ref="I316:J316"/>
    <mergeCell ref="K316:L316"/>
    <mergeCell ref="I317:J317"/>
    <mergeCell ref="K317:L317"/>
    <mergeCell ref="I318:J318"/>
    <mergeCell ref="K318:L318"/>
    <mergeCell ref="I319:J319"/>
    <mergeCell ref="K319:L319"/>
    <mergeCell ref="I312:J312"/>
    <mergeCell ref="K312:L312"/>
    <mergeCell ref="I313:J313"/>
    <mergeCell ref="K313:L313"/>
    <mergeCell ref="I314:J314"/>
    <mergeCell ref="K314:L314"/>
    <mergeCell ref="I315:J315"/>
    <mergeCell ref="K315:L315"/>
    <mergeCell ref="I308:J308"/>
    <mergeCell ref="K308:L308"/>
    <mergeCell ref="I309:J309"/>
    <mergeCell ref="K309:L309"/>
    <mergeCell ref="I310:J310"/>
    <mergeCell ref="K310:L310"/>
    <mergeCell ref="I311:J311"/>
    <mergeCell ref="K311:L311"/>
    <mergeCell ref="I307:J307"/>
    <mergeCell ref="K307:L307"/>
    <mergeCell ref="I304:J304"/>
    <mergeCell ref="K304:L304"/>
    <mergeCell ref="I305:J305"/>
    <mergeCell ref="K305:L305"/>
    <mergeCell ref="I299:J299"/>
    <mergeCell ref="K299:L299"/>
    <mergeCell ref="I306:J306"/>
    <mergeCell ref="K306:L306"/>
    <mergeCell ref="I302:J302"/>
    <mergeCell ref="K302:L302"/>
    <mergeCell ref="I303:J303"/>
    <mergeCell ref="K303:L303"/>
    <mergeCell ref="I295:J295"/>
    <mergeCell ref="K295:L295"/>
    <mergeCell ref="I291:J291"/>
    <mergeCell ref="K291:L291"/>
    <mergeCell ref="I293:J293"/>
    <mergeCell ref="K293:L293"/>
    <mergeCell ref="I292:J292"/>
    <mergeCell ref="K292:L292"/>
    <mergeCell ref="I290:J290"/>
    <mergeCell ref="K290:L290"/>
    <mergeCell ref="I294:J294"/>
    <mergeCell ref="K294:L294"/>
    <mergeCell ref="I287:J287"/>
    <mergeCell ref="K287:L287"/>
    <mergeCell ref="I289:J289"/>
    <mergeCell ref="K289:L289"/>
    <mergeCell ref="I288:J288"/>
    <mergeCell ref="K288:L288"/>
    <mergeCell ref="I285:J285"/>
    <mergeCell ref="K285:L285"/>
    <mergeCell ref="I286:J286"/>
    <mergeCell ref="K286:L286"/>
    <mergeCell ref="I296:J296"/>
    <mergeCell ref="K296:L296"/>
    <mergeCell ref="I301:J301"/>
    <mergeCell ref="K301:L301"/>
    <mergeCell ref="I297:J297"/>
    <mergeCell ref="K297:L297"/>
    <mergeCell ref="I298:J298"/>
    <mergeCell ref="K298:L298"/>
    <mergeCell ref="I300:J300"/>
    <mergeCell ref="K300:L300"/>
    <mergeCell ref="I275:J275"/>
    <mergeCell ref="K275:L275"/>
    <mergeCell ref="I283:J283"/>
    <mergeCell ref="K283:L283"/>
    <mergeCell ref="I279:J279"/>
    <mergeCell ref="K279:L279"/>
    <mergeCell ref="I280:J280"/>
    <mergeCell ref="I281:J281"/>
    <mergeCell ref="I282:J282"/>
    <mergeCell ref="K280:L280"/>
    <mergeCell ref="I284:J284"/>
    <mergeCell ref="K284:L284"/>
    <mergeCell ref="I271:J271"/>
    <mergeCell ref="K271:L271"/>
    <mergeCell ref="I272:J272"/>
    <mergeCell ref="K272:L272"/>
    <mergeCell ref="I273:J273"/>
    <mergeCell ref="K273:L273"/>
    <mergeCell ref="I274:J274"/>
    <mergeCell ref="K274:L274"/>
    <mergeCell ref="I267:J267"/>
    <mergeCell ref="K267:L267"/>
    <mergeCell ref="I268:J268"/>
    <mergeCell ref="K268:L268"/>
    <mergeCell ref="I269:J269"/>
    <mergeCell ref="K269:L269"/>
    <mergeCell ref="I270:J270"/>
    <mergeCell ref="K270:L270"/>
    <mergeCell ref="I263:J263"/>
    <mergeCell ref="K263:L263"/>
    <mergeCell ref="I264:J264"/>
    <mergeCell ref="K264:L264"/>
    <mergeCell ref="I265:J265"/>
    <mergeCell ref="K265:L265"/>
    <mergeCell ref="I266:J266"/>
    <mergeCell ref="K266:L266"/>
    <mergeCell ref="I259:J259"/>
    <mergeCell ref="K259:L259"/>
    <mergeCell ref="I260:J260"/>
    <mergeCell ref="K260:L260"/>
    <mergeCell ref="I261:J261"/>
    <mergeCell ref="K261:L261"/>
    <mergeCell ref="I262:J262"/>
    <mergeCell ref="K262:L262"/>
    <mergeCell ref="I258:J258"/>
    <mergeCell ref="K258:L258"/>
    <mergeCell ref="I256:J256"/>
    <mergeCell ref="K256:L256"/>
    <mergeCell ref="I257:J257"/>
    <mergeCell ref="K257:L257"/>
    <mergeCell ref="I252:J252"/>
    <mergeCell ref="K252:L252"/>
    <mergeCell ref="I253:J253"/>
    <mergeCell ref="K253:L253"/>
    <mergeCell ref="I254:J254"/>
    <mergeCell ref="K254:L254"/>
    <mergeCell ref="I255:J255"/>
    <mergeCell ref="K255:L255"/>
    <mergeCell ref="I248:J248"/>
    <mergeCell ref="K248:L248"/>
    <mergeCell ref="I249:J249"/>
    <mergeCell ref="K249:L249"/>
    <mergeCell ref="I250:J250"/>
    <mergeCell ref="K250:L250"/>
    <mergeCell ref="I251:J251"/>
    <mergeCell ref="K251:L251"/>
    <mergeCell ref="I244:J244"/>
    <mergeCell ref="K244:L244"/>
    <mergeCell ref="I245:J245"/>
    <mergeCell ref="K245:L245"/>
    <mergeCell ref="I246:J246"/>
    <mergeCell ref="K246:L246"/>
    <mergeCell ref="I247:J247"/>
    <mergeCell ref="K247:L247"/>
    <mergeCell ref="I241:J241"/>
    <mergeCell ref="K241:L241"/>
    <mergeCell ref="I242:J242"/>
    <mergeCell ref="K242:L242"/>
    <mergeCell ref="I243:J243"/>
    <mergeCell ref="K243:L243"/>
    <mergeCell ref="K281:L281"/>
    <mergeCell ref="K282:L282"/>
    <mergeCell ref="I277:J277"/>
    <mergeCell ref="K277:L277"/>
    <mergeCell ref="K276:L276"/>
    <mergeCell ref="I278:J278"/>
    <mergeCell ref="K278:L278"/>
    <mergeCell ref="I276:J276"/>
    <mergeCell ref="I240:J240"/>
    <mergeCell ref="K240:L240"/>
    <mergeCell ref="I238:J238"/>
    <mergeCell ref="K238:L238"/>
    <mergeCell ref="I239:J239"/>
    <mergeCell ref="K239:L239"/>
    <mergeCell ref="I232:J232"/>
    <mergeCell ref="K232:L232"/>
    <mergeCell ref="I233:J233"/>
    <mergeCell ref="K233:L233"/>
    <mergeCell ref="I236:J236"/>
    <mergeCell ref="K236:L236"/>
    <mergeCell ref="I237:J237"/>
    <mergeCell ref="K237:L237"/>
    <mergeCell ref="I227:J227"/>
    <mergeCell ref="K227:L227"/>
    <mergeCell ref="I228:J228"/>
    <mergeCell ref="K228:L228"/>
    <mergeCell ref="I230:J230"/>
    <mergeCell ref="K230:L230"/>
    <mergeCell ref="I231:J231"/>
    <mergeCell ref="K231:L231"/>
    <mergeCell ref="I223:J223"/>
    <mergeCell ref="K223:L223"/>
    <mergeCell ref="I224:J224"/>
    <mergeCell ref="K224:L224"/>
    <mergeCell ref="I225:J225"/>
    <mergeCell ref="K225:L225"/>
    <mergeCell ref="I226:J226"/>
    <mergeCell ref="K226:L226"/>
    <mergeCell ref="I221:J221"/>
    <mergeCell ref="K221:L221"/>
    <mergeCell ref="I222:J222"/>
    <mergeCell ref="K222:L222"/>
    <mergeCell ref="I214:J214"/>
    <mergeCell ref="K214:L214"/>
    <mergeCell ref="I215:J215"/>
    <mergeCell ref="K215:L215"/>
    <mergeCell ref="I216:J216"/>
    <mergeCell ref="K216:L216"/>
    <mergeCell ref="I220:J220"/>
    <mergeCell ref="K220:L220"/>
    <mergeCell ref="I218:J218"/>
    <mergeCell ref="K218:L218"/>
    <mergeCell ref="I219:J219"/>
    <mergeCell ref="K219:L219"/>
    <mergeCell ref="I210:J210"/>
    <mergeCell ref="K210:L210"/>
    <mergeCell ref="I213:J213"/>
    <mergeCell ref="K213:L213"/>
    <mergeCell ref="I211:J211"/>
    <mergeCell ref="K211:L211"/>
    <mergeCell ref="I212:J212"/>
    <mergeCell ref="K212:L212"/>
    <mergeCell ref="I206:J206"/>
    <mergeCell ref="K206:L206"/>
    <mergeCell ref="I207:J207"/>
    <mergeCell ref="K207:L207"/>
    <mergeCell ref="I208:J208"/>
    <mergeCell ref="K208:L208"/>
    <mergeCell ref="I209:J209"/>
    <mergeCell ref="K209:L209"/>
    <mergeCell ref="I202:J202"/>
    <mergeCell ref="K202:L202"/>
    <mergeCell ref="I203:J203"/>
    <mergeCell ref="K203:L203"/>
    <mergeCell ref="I204:J204"/>
    <mergeCell ref="K204:L204"/>
    <mergeCell ref="I205:J205"/>
    <mergeCell ref="K205:L205"/>
    <mergeCell ref="I198:J198"/>
    <mergeCell ref="K198:L198"/>
    <mergeCell ref="I199:J199"/>
    <mergeCell ref="K199:L199"/>
    <mergeCell ref="I195:J195"/>
    <mergeCell ref="K195:L195"/>
    <mergeCell ref="I196:J196"/>
    <mergeCell ref="K196:L196"/>
    <mergeCell ref="I197:J197"/>
    <mergeCell ref="K197:L197"/>
    <mergeCell ref="I229:J229"/>
    <mergeCell ref="K229:L229"/>
    <mergeCell ref="I217:J217"/>
    <mergeCell ref="K217:L217"/>
    <mergeCell ref="I200:J200"/>
    <mergeCell ref="K200:L200"/>
    <mergeCell ref="I201:J201"/>
    <mergeCell ref="K201:L201"/>
    <mergeCell ref="I191:J191"/>
    <mergeCell ref="K191:L191"/>
    <mergeCell ref="I192:J192"/>
    <mergeCell ref="K192:L192"/>
    <mergeCell ref="I193:J193"/>
    <mergeCell ref="K193:L193"/>
    <mergeCell ref="I194:J194"/>
    <mergeCell ref="K194:L194"/>
    <mergeCell ref="I187:J187"/>
    <mergeCell ref="K187:L187"/>
    <mergeCell ref="I188:J188"/>
    <mergeCell ref="K188:L188"/>
    <mergeCell ref="I189:J189"/>
    <mergeCell ref="K189:L189"/>
    <mergeCell ref="I190:J190"/>
    <mergeCell ref="K190:L190"/>
    <mergeCell ref="I183:J183"/>
    <mergeCell ref="K183:L183"/>
    <mergeCell ref="I184:J184"/>
    <mergeCell ref="K184:L184"/>
    <mergeCell ref="I185:J185"/>
    <mergeCell ref="K185:L185"/>
    <mergeCell ref="I186:J186"/>
    <mergeCell ref="K186:L186"/>
    <mergeCell ref="I179:J179"/>
    <mergeCell ref="K179:L179"/>
    <mergeCell ref="I180:J180"/>
    <mergeCell ref="K180:L180"/>
    <mergeCell ref="I181:J181"/>
    <mergeCell ref="K181:L181"/>
    <mergeCell ref="I182:J182"/>
    <mergeCell ref="K182:L182"/>
    <mergeCell ref="I175:J175"/>
    <mergeCell ref="K175:L175"/>
    <mergeCell ref="I176:J176"/>
    <mergeCell ref="K176:L176"/>
    <mergeCell ref="I177:J177"/>
    <mergeCell ref="K177:L177"/>
    <mergeCell ref="I178:J178"/>
    <mergeCell ref="K178:L178"/>
    <mergeCell ref="I171:J171"/>
    <mergeCell ref="K171:L171"/>
    <mergeCell ref="I172:J172"/>
    <mergeCell ref="K172:L172"/>
    <mergeCell ref="I173:J173"/>
    <mergeCell ref="K173:L173"/>
    <mergeCell ref="I174:J174"/>
    <mergeCell ref="K174:L174"/>
    <mergeCell ref="I167:J167"/>
    <mergeCell ref="K167:L167"/>
    <mergeCell ref="I168:J168"/>
    <mergeCell ref="K168:L168"/>
    <mergeCell ref="I169:J169"/>
    <mergeCell ref="K169:L169"/>
    <mergeCell ref="I170:J170"/>
    <mergeCell ref="K170:L170"/>
    <mergeCell ref="I163:J163"/>
    <mergeCell ref="K163:L163"/>
    <mergeCell ref="I164:J164"/>
    <mergeCell ref="K164:L164"/>
    <mergeCell ref="I165:J165"/>
    <mergeCell ref="K165:L165"/>
    <mergeCell ref="I166:J166"/>
    <mergeCell ref="K166:L166"/>
    <mergeCell ref="I159:J159"/>
    <mergeCell ref="K159:L159"/>
    <mergeCell ref="I160:J160"/>
    <mergeCell ref="K160:L160"/>
    <mergeCell ref="I161:J161"/>
    <mergeCell ref="K161:L161"/>
    <mergeCell ref="I162:J162"/>
    <mergeCell ref="K162:L162"/>
    <mergeCell ref="I155:J155"/>
    <mergeCell ref="K155:L155"/>
    <mergeCell ref="I156:J156"/>
    <mergeCell ref="K156:L156"/>
    <mergeCell ref="I157:J157"/>
    <mergeCell ref="K157:L157"/>
    <mergeCell ref="I158:J158"/>
    <mergeCell ref="K158:L158"/>
    <mergeCell ref="I151:J151"/>
    <mergeCell ref="K151:L151"/>
    <mergeCell ref="I152:J152"/>
    <mergeCell ref="K152:L152"/>
    <mergeCell ref="I153:J153"/>
    <mergeCell ref="K153:L153"/>
    <mergeCell ref="I154:J154"/>
    <mergeCell ref="K154:L154"/>
    <mergeCell ref="I150:J150"/>
    <mergeCell ref="K150:L150"/>
    <mergeCell ref="I145:J145"/>
    <mergeCell ref="K145:L145"/>
    <mergeCell ref="I146:J146"/>
    <mergeCell ref="K146:L146"/>
    <mergeCell ref="I147:J147"/>
    <mergeCell ref="K147:L147"/>
    <mergeCell ref="I148:J148"/>
    <mergeCell ref="K148:L148"/>
    <mergeCell ref="I149:J149"/>
    <mergeCell ref="K149:L149"/>
    <mergeCell ref="I144:J144"/>
    <mergeCell ref="K144:L144"/>
    <mergeCell ref="I142:J142"/>
    <mergeCell ref="K142:L142"/>
    <mergeCell ref="I143:J143"/>
    <mergeCell ref="K143:L143"/>
    <mergeCell ref="I138:J138"/>
    <mergeCell ref="K138:L138"/>
    <mergeCell ref="I139:J139"/>
    <mergeCell ref="K139:L139"/>
    <mergeCell ref="I140:J140"/>
    <mergeCell ref="K140:L140"/>
    <mergeCell ref="I141:J141"/>
    <mergeCell ref="K141:L141"/>
    <mergeCell ref="I134:J134"/>
    <mergeCell ref="K134:L134"/>
    <mergeCell ref="I135:J135"/>
    <mergeCell ref="K135:L135"/>
    <mergeCell ref="I136:J136"/>
    <mergeCell ref="K136:L136"/>
    <mergeCell ref="I137:J137"/>
    <mergeCell ref="K137:L137"/>
    <mergeCell ref="I130:J130"/>
    <mergeCell ref="K130:L130"/>
    <mergeCell ref="I131:J131"/>
    <mergeCell ref="K131:L131"/>
    <mergeCell ref="I132:J132"/>
    <mergeCell ref="K132:L132"/>
    <mergeCell ref="I133:J133"/>
    <mergeCell ref="K133:L133"/>
    <mergeCell ref="I129:J129"/>
    <mergeCell ref="K129:L129"/>
    <mergeCell ref="I127:J127"/>
    <mergeCell ref="K127:L127"/>
    <mergeCell ref="I128:J128"/>
    <mergeCell ref="K128:L128"/>
    <mergeCell ref="I123:J123"/>
    <mergeCell ref="K123:L123"/>
    <mergeCell ref="I124:J124"/>
    <mergeCell ref="K124:L124"/>
    <mergeCell ref="I125:J125"/>
    <mergeCell ref="K125:L125"/>
    <mergeCell ref="I126:J126"/>
    <mergeCell ref="K126:L126"/>
    <mergeCell ref="I122:J122"/>
    <mergeCell ref="K122:L122"/>
    <mergeCell ref="I119:J119"/>
    <mergeCell ref="K119:L119"/>
    <mergeCell ref="I120:J120"/>
    <mergeCell ref="K120:L120"/>
    <mergeCell ref="I118:J118"/>
    <mergeCell ref="K118:L118"/>
    <mergeCell ref="I121:J121"/>
    <mergeCell ref="K121:L121"/>
    <mergeCell ref="I113:J113"/>
    <mergeCell ref="K113:L113"/>
    <mergeCell ref="I115:J115"/>
    <mergeCell ref="K115:L115"/>
    <mergeCell ref="I116:J116"/>
    <mergeCell ref="K116:L116"/>
    <mergeCell ref="I117:J117"/>
    <mergeCell ref="K117:L117"/>
    <mergeCell ref="I112:J112"/>
    <mergeCell ref="K112:L112"/>
    <mergeCell ref="I110:J110"/>
    <mergeCell ref="K110:L110"/>
    <mergeCell ref="I111:J111"/>
    <mergeCell ref="K111:L111"/>
    <mergeCell ref="I106:J106"/>
    <mergeCell ref="K106:L106"/>
    <mergeCell ref="I107:J107"/>
    <mergeCell ref="K107:L107"/>
    <mergeCell ref="I108:J108"/>
    <mergeCell ref="K108:L108"/>
    <mergeCell ref="I109:J109"/>
    <mergeCell ref="K109:L109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I94:J94"/>
    <mergeCell ref="K94:L94"/>
    <mergeCell ref="I95:J95"/>
    <mergeCell ref="K95:L95"/>
    <mergeCell ref="I96:J96"/>
    <mergeCell ref="K96:L96"/>
    <mergeCell ref="I97:J97"/>
    <mergeCell ref="K97:L97"/>
    <mergeCell ref="I90:J90"/>
    <mergeCell ref="K90:L90"/>
    <mergeCell ref="I91:J91"/>
    <mergeCell ref="K91:L91"/>
    <mergeCell ref="I92:J92"/>
    <mergeCell ref="K92:L92"/>
    <mergeCell ref="I93:J93"/>
    <mergeCell ref="K93:L93"/>
    <mergeCell ref="I89:J89"/>
    <mergeCell ref="K89:L89"/>
    <mergeCell ref="I86:J86"/>
    <mergeCell ref="K86:L86"/>
    <mergeCell ref="I87:J87"/>
    <mergeCell ref="K87:L87"/>
    <mergeCell ref="I83:J83"/>
    <mergeCell ref="K83:L83"/>
    <mergeCell ref="I88:J88"/>
    <mergeCell ref="K88:L88"/>
    <mergeCell ref="I84:J84"/>
    <mergeCell ref="K84:L84"/>
    <mergeCell ref="I85:J85"/>
    <mergeCell ref="K85:L85"/>
    <mergeCell ref="I82:J82"/>
    <mergeCell ref="K82:L82"/>
    <mergeCell ref="I79:J79"/>
    <mergeCell ref="K79:L79"/>
    <mergeCell ref="I80:J80"/>
    <mergeCell ref="K80:L80"/>
    <mergeCell ref="I74:J74"/>
    <mergeCell ref="K74:L74"/>
    <mergeCell ref="I75:J75"/>
    <mergeCell ref="K75:L75"/>
    <mergeCell ref="I70:J70"/>
    <mergeCell ref="K70:L70"/>
    <mergeCell ref="I71:J71"/>
    <mergeCell ref="K71:L71"/>
    <mergeCell ref="I72:J72"/>
    <mergeCell ref="K72:L72"/>
    <mergeCell ref="I73:J73"/>
    <mergeCell ref="K73:L73"/>
    <mergeCell ref="I66:J66"/>
    <mergeCell ref="K66:L66"/>
    <mergeCell ref="I67:J67"/>
    <mergeCell ref="K67:L67"/>
    <mergeCell ref="I68:J68"/>
    <mergeCell ref="K68:L68"/>
    <mergeCell ref="I69:J69"/>
    <mergeCell ref="K69:L69"/>
    <mergeCell ref="I62:J62"/>
    <mergeCell ref="K62:L62"/>
    <mergeCell ref="I63:J63"/>
    <mergeCell ref="K63:L63"/>
    <mergeCell ref="I64:J64"/>
    <mergeCell ref="K64:L64"/>
    <mergeCell ref="I65:J65"/>
    <mergeCell ref="K65:L65"/>
    <mergeCell ref="I58:J58"/>
    <mergeCell ref="K58:L58"/>
    <mergeCell ref="I59:J59"/>
    <mergeCell ref="K59:L59"/>
    <mergeCell ref="I60:J60"/>
    <mergeCell ref="K60:L60"/>
    <mergeCell ref="I61:J61"/>
    <mergeCell ref="K61:L61"/>
    <mergeCell ref="I57:J57"/>
    <mergeCell ref="K57:L57"/>
    <mergeCell ref="I55:J55"/>
    <mergeCell ref="K55:L55"/>
    <mergeCell ref="I56:J56"/>
    <mergeCell ref="K56:L56"/>
    <mergeCell ref="I51:J51"/>
    <mergeCell ref="K51:L51"/>
    <mergeCell ref="I52:J52"/>
    <mergeCell ref="K52:L52"/>
    <mergeCell ref="I53:J53"/>
    <mergeCell ref="K53:L53"/>
    <mergeCell ref="I54:J54"/>
    <mergeCell ref="K54:L54"/>
    <mergeCell ref="I47:J47"/>
    <mergeCell ref="K47:L47"/>
    <mergeCell ref="I48:J48"/>
    <mergeCell ref="K48:L48"/>
    <mergeCell ref="I49:J49"/>
    <mergeCell ref="K49:L49"/>
    <mergeCell ref="I50:J50"/>
    <mergeCell ref="K50:L50"/>
    <mergeCell ref="I44:J44"/>
    <mergeCell ref="K44:L44"/>
    <mergeCell ref="I42:J42"/>
    <mergeCell ref="K42:L42"/>
    <mergeCell ref="I43:J43"/>
    <mergeCell ref="K43:L43"/>
    <mergeCell ref="I45:J45"/>
    <mergeCell ref="K45:L45"/>
    <mergeCell ref="I46:J46"/>
    <mergeCell ref="K46:L46"/>
    <mergeCell ref="I39:J39"/>
    <mergeCell ref="K39:L39"/>
    <mergeCell ref="I40:J40"/>
    <mergeCell ref="K40:L40"/>
    <mergeCell ref="I41:J41"/>
    <mergeCell ref="K41:L41"/>
    <mergeCell ref="I35:J35"/>
    <mergeCell ref="K35:L35"/>
    <mergeCell ref="I36:J36"/>
    <mergeCell ref="K36:L36"/>
    <mergeCell ref="I37:J37"/>
    <mergeCell ref="K37:L37"/>
    <mergeCell ref="I38:J38"/>
    <mergeCell ref="K38:L38"/>
    <mergeCell ref="I32:J32"/>
    <mergeCell ref="K32:L32"/>
    <mergeCell ref="I34:J34"/>
    <mergeCell ref="K34:L34"/>
    <mergeCell ref="I33:J33"/>
    <mergeCell ref="K33:L33"/>
    <mergeCell ref="I28:J28"/>
    <mergeCell ref="K28:L28"/>
    <mergeCell ref="I29:J29"/>
    <mergeCell ref="K29:L29"/>
    <mergeCell ref="I30:J30"/>
    <mergeCell ref="K30:L30"/>
    <mergeCell ref="I31:J31"/>
    <mergeCell ref="K31:L31"/>
    <mergeCell ref="I24:J24"/>
    <mergeCell ref="K24:L24"/>
    <mergeCell ref="I25:J25"/>
    <mergeCell ref="K25:L25"/>
    <mergeCell ref="I26:J26"/>
    <mergeCell ref="K26:L26"/>
    <mergeCell ref="I27:J27"/>
    <mergeCell ref="K27:L27"/>
    <mergeCell ref="I20:J20"/>
    <mergeCell ref="K20:L20"/>
    <mergeCell ref="I21:J21"/>
    <mergeCell ref="K21:L21"/>
    <mergeCell ref="I22:J22"/>
    <mergeCell ref="K22:L22"/>
    <mergeCell ref="I23:J23"/>
    <mergeCell ref="K23:L23"/>
    <mergeCell ref="I16:J16"/>
    <mergeCell ref="K16:L16"/>
    <mergeCell ref="I17:J17"/>
    <mergeCell ref="K17:L17"/>
    <mergeCell ref="I18:J18"/>
    <mergeCell ref="K18:L18"/>
    <mergeCell ref="I19:J19"/>
    <mergeCell ref="K19:L19"/>
    <mergeCell ref="I12:J12"/>
    <mergeCell ref="K12:L12"/>
    <mergeCell ref="I13:J13"/>
    <mergeCell ref="K13:L13"/>
    <mergeCell ref="I14:J14"/>
    <mergeCell ref="K14:L14"/>
    <mergeCell ref="I15:J15"/>
    <mergeCell ref="K15:L15"/>
    <mergeCell ref="I8:J8"/>
    <mergeCell ref="K8:L8"/>
    <mergeCell ref="I9:J9"/>
    <mergeCell ref="K9:L9"/>
    <mergeCell ref="I10:J10"/>
    <mergeCell ref="K10:L10"/>
    <mergeCell ref="I11:J11"/>
    <mergeCell ref="K11:L11"/>
    <mergeCell ref="I7:J7"/>
    <mergeCell ref="K7:L7"/>
    <mergeCell ref="I6:J6"/>
    <mergeCell ref="K6:L6"/>
    <mergeCell ref="K81:L81"/>
    <mergeCell ref="B2:M2"/>
    <mergeCell ref="B3:B5"/>
    <mergeCell ref="C3:C5"/>
    <mergeCell ref="D3:D5"/>
    <mergeCell ref="E3:E5"/>
    <mergeCell ref="G4:G5"/>
    <mergeCell ref="F3:F5"/>
    <mergeCell ref="G3:L3"/>
    <mergeCell ref="K4:L5"/>
    <mergeCell ref="I1:K1"/>
    <mergeCell ref="I76:J76"/>
    <mergeCell ref="K76:L76"/>
    <mergeCell ref="I114:J114"/>
    <mergeCell ref="K114:L114"/>
    <mergeCell ref="I77:J77"/>
    <mergeCell ref="K77:L77"/>
    <mergeCell ref="I78:J78"/>
    <mergeCell ref="K78:L78"/>
    <mergeCell ref="I81:J81"/>
  </mergeCells>
  <printOptions/>
  <pageMargins left="0.36" right="0.17" top="0.54" bottom="0.5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jagoda</cp:lastModifiedBy>
  <cp:lastPrinted>2010-03-19T12:21:12Z</cp:lastPrinted>
  <dcterms:created xsi:type="dcterms:W3CDTF">2010-01-07T07:25:28Z</dcterms:created>
  <dcterms:modified xsi:type="dcterms:W3CDTF">2010-03-19T12:27:53Z</dcterms:modified>
  <cp:category/>
  <cp:version/>
  <cp:contentType/>
  <cp:contentStatus/>
</cp:coreProperties>
</file>