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 yWindow="0" windowWidth="17400" windowHeight="10596" tabRatio="934" activeTab="0"/>
  </bookViews>
  <sheets>
    <sheet name="Operational KPIs - GROUP (new) " sheetId="1" r:id="rId1"/>
    <sheet name="B2B KPIs (new)" sheetId="2" r:id="rId2"/>
    <sheet name="B2C KPIs (new)" sheetId="3" r:id="rId3"/>
    <sheet name="Revenue generating units" sheetId="4" r:id="rId4"/>
    <sheet name="Key financial figures" sheetId="5" r:id="rId5"/>
    <sheet name="Income Statement" sheetId="6" r:id="rId6"/>
    <sheet name="Balance sheet" sheetId="7" r:id="rId7"/>
    <sheet name="Cash flow statement" sheetId="8" r:id="rId8"/>
    <sheet name="Revenue by access type" sheetId="9" r:id="rId9"/>
    <sheet name="Operational KPIs - GROUP (old)" sheetId="10" r:id="rId10"/>
    <sheet name="B2B KPIs (old)" sheetId="11" r:id="rId11"/>
    <sheet name="B2C KPIs (old)" sheetId="12" r:id="rId12"/>
  </sheets>
  <definedNames>
    <definedName name="_xlnm.Print_Area" localSheetId="10">'B2B KPIs (old)'!$B$2:$L$42</definedName>
    <definedName name="_xlnm.Print_Area" localSheetId="11">'B2C KPIs (old)'!$B$2:$L$42</definedName>
    <definedName name="_xlnm.Print_Area" localSheetId="6">'Balance sheet'!$B$2:$AR$73</definedName>
    <definedName name="_xlnm.Print_Area" localSheetId="7">'Cash flow statement'!$B$2:$AZ$75</definedName>
    <definedName name="_xlnm.Print_Area" localSheetId="5">'Income Statement'!$B$2:$BA$71</definedName>
    <definedName name="_xlnm.Print_Area" localSheetId="4">'Key financial figures'!$B$2:$BB$37</definedName>
    <definedName name="_xlnm.Print_Area" localSheetId="9">'Operational KPIs - GROUP (old)'!$B$2:$AK$103</definedName>
    <definedName name="_xlnm.Print_Area" localSheetId="8">'Revenue by access type'!$A$1:$AQ$37</definedName>
    <definedName name="OLE_LINK1" localSheetId="10">'B2B KPIs (old)'!$D$14</definedName>
    <definedName name="OLE_LINK1" localSheetId="11">'B2C KPIs (old)'!$D$14</definedName>
    <definedName name="OLE_LINK1" localSheetId="9">'Operational KPIs - GROUP (old)'!$AC$15</definedName>
  </definedNames>
  <calcPr fullCalcOnLoad="1"/>
</workbook>
</file>

<file path=xl/sharedStrings.xml><?xml version="1.0" encoding="utf-8"?>
<sst xmlns="http://schemas.openxmlformats.org/spreadsheetml/2006/main" count="1357" uniqueCount="495">
  <si>
    <t>Q1 2008</t>
  </si>
  <si>
    <t>Q2 2008</t>
  </si>
  <si>
    <t>Q3 2008</t>
  </si>
  <si>
    <t>Q4 2008</t>
  </si>
  <si>
    <t>Q1 2009</t>
  </si>
  <si>
    <t>Voice Revenues</t>
  </si>
  <si>
    <t>Data Revenues</t>
  </si>
  <si>
    <t>Other Revenues</t>
  </si>
  <si>
    <t>Total Revenue</t>
  </si>
  <si>
    <t>Broadband data</t>
  </si>
  <si>
    <t xml:space="preserve">WiMAX Internet ports  </t>
  </si>
  <si>
    <t xml:space="preserve">Others   </t>
  </si>
  <si>
    <t xml:space="preserve">Bitstream access ports  </t>
  </si>
  <si>
    <t xml:space="preserve">LLU access ports  </t>
  </si>
  <si>
    <t>-</t>
  </si>
  <si>
    <t xml:space="preserve">Monthly Broadband APRU  (PLN)  </t>
  </si>
  <si>
    <t>(own network and WLR)</t>
  </si>
  <si>
    <t xml:space="preserve">incl. legacy wireless  </t>
  </si>
  <si>
    <t xml:space="preserve">Monthly Voice ARPU in own network (PLN)  </t>
  </si>
  <si>
    <t xml:space="preserve">Monthly Voice ARPU for WLR (PLN)  </t>
  </si>
  <si>
    <t xml:space="preserve">Monthly Voice ARPU blended (PLN)  </t>
  </si>
  <si>
    <t>Indirect voice data</t>
  </si>
  <si>
    <t xml:space="preserve">CPS lines (cumulative)  </t>
  </si>
  <si>
    <t xml:space="preserve">Monthly Voice ARPU for CPS  </t>
  </si>
  <si>
    <t>Network data</t>
  </si>
  <si>
    <t xml:space="preserve">Backbone (km)  </t>
  </si>
  <si>
    <t>Other</t>
  </si>
  <si>
    <t xml:space="preserve">Headcount </t>
  </si>
  <si>
    <t>PLN’000</t>
  </si>
  <si>
    <t xml:space="preserve">Revenues from IVT activities </t>
  </si>
  <si>
    <t xml:space="preserve">Total revenues  </t>
  </si>
  <si>
    <t xml:space="preserve">y-o-y % change  </t>
  </si>
  <si>
    <t xml:space="preserve">EBITDA  </t>
  </si>
  <si>
    <t xml:space="preserve">Margin %  </t>
  </si>
  <si>
    <t xml:space="preserve">y-o-y change %  </t>
  </si>
  <si>
    <t xml:space="preserve">EBIT   </t>
  </si>
  <si>
    <t xml:space="preserve">Cash and cash equivalents  </t>
  </si>
  <si>
    <t xml:space="preserve">Debt  </t>
  </si>
  <si>
    <t xml:space="preserve">Capex related payments  </t>
  </si>
  <si>
    <t xml:space="preserve">Intangible assets  </t>
  </si>
  <si>
    <t xml:space="preserve">Investment property  </t>
  </si>
  <si>
    <t xml:space="preserve">Investments in associates  </t>
  </si>
  <si>
    <t xml:space="preserve">Deferred income tax assets  </t>
  </si>
  <si>
    <t xml:space="preserve">Available for sale financial assets  </t>
  </si>
  <si>
    <t xml:space="preserve">Long-term receivables  </t>
  </si>
  <si>
    <t xml:space="preserve">Prepaid expenses and accrued income </t>
  </si>
  <si>
    <t xml:space="preserve">Inventories </t>
  </si>
  <si>
    <t xml:space="preserve">Trade and other receivables  </t>
  </si>
  <si>
    <t xml:space="preserve">Current income tax receivables  </t>
  </si>
  <si>
    <t xml:space="preserve">Restricted cash  </t>
  </si>
  <si>
    <t xml:space="preserve">Cash and cash equivalents </t>
  </si>
  <si>
    <t xml:space="preserve">Non-current assets classified as held for sale  </t>
  </si>
  <si>
    <t xml:space="preserve">Share capital </t>
  </si>
  <si>
    <t xml:space="preserve">Share premium  </t>
  </si>
  <si>
    <t xml:space="preserve">Retained earnings  </t>
  </si>
  <si>
    <t xml:space="preserve">Provisions </t>
  </si>
  <si>
    <t>Own network</t>
  </si>
  <si>
    <t>Regulated access</t>
  </si>
  <si>
    <t>Subtotal</t>
  </si>
  <si>
    <t>Interconnect</t>
  </si>
  <si>
    <t>Note: Regulated access comprises access regime such as WLR and LLU (voice), BSA and LLU (data)</t>
  </si>
  <si>
    <r>
      <t>incl. ISDN equivalent of lines</t>
    </r>
    <r>
      <rPr>
        <sz val="8"/>
        <rFont val="Arial"/>
        <family val="2"/>
      </rPr>
      <t xml:space="preserve">  </t>
    </r>
  </si>
  <si>
    <t>Source: Company</t>
  </si>
  <si>
    <r>
      <t>Total non-current assets</t>
    </r>
    <r>
      <rPr>
        <sz val="8"/>
        <rFont val="Arial"/>
        <family val="2"/>
      </rPr>
      <t xml:space="preserve"> </t>
    </r>
  </si>
  <si>
    <r>
      <t>Total current assets</t>
    </r>
    <r>
      <rPr>
        <sz val="8"/>
        <rFont val="Arial"/>
        <family val="2"/>
      </rPr>
      <t xml:space="preserve"> </t>
    </r>
  </si>
  <si>
    <r>
      <t>TOTAL ASSETS</t>
    </r>
    <r>
      <rPr>
        <sz val="8"/>
        <rFont val="Arial"/>
        <family val="2"/>
      </rPr>
      <t xml:space="preserve"> </t>
    </r>
  </si>
  <si>
    <r>
      <t xml:space="preserve">TOTAL EQUITY </t>
    </r>
    <r>
      <rPr>
        <sz val="8"/>
        <rFont val="Arial"/>
        <family val="2"/>
      </rPr>
      <t xml:space="preserve"> </t>
    </r>
  </si>
  <si>
    <t xml:space="preserve"> Key Financial Figures of Netia Group (consolidated)</t>
  </si>
  <si>
    <t>Key Operational Indicators (Netia Group)</t>
  </si>
  <si>
    <t>Telecommunications revenue</t>
  </si>
  <si>
    <t>Total telecommunications services revenues</t>
  </si>
  <si>
    <t xml:space="preserve">Revenues from IVT activities  </t>
  </si>
  <si>
    <t xml:space="preserve">Cost of sales </t>
  </si>
  <si>
    <t xml:space="preserve">Interconnection charges </t>
  </si>
  <si>
    <t xml:space="preserve">Network operations and maintenance </t>
  </si>
  <si>
    <t xml:space="preserve">Costs of goods sold </t>
  </si>
  <si>
    <t xml:space="preserve">Salaries and benefits </t>
  </si>
  <si>
    <t xml:space="preserve">Other costs </t>
  </si>
  <si>
    <t xml:space="preserve">Selling and distribution costs  </t>
  </si>
  <si>
    <t xml:space="preserve">Advertising and promotion </t>
  </si>
  <si>
    <t xml:space="preserve">Impairment of receivables  </t>
  </si>
  <si>
    <t xml:space="preserve">General and administration costs  </t>
  </si>
  <si>
    <t xml:space="preserve">Professional services  </t>
  </si>
  <si>
    <t xml:space="preserve">Office and car maintenance  </t>
  </si>
  <si>
    <t xml:space="preserve">Other income </t>
  </si>
  <si>
    <t xml:space="preserve">Other expense </t>
  </si>
  <si>
    <t xml:space="preserve">Other gains/ (losses), net  </t>
  </si>
  <si>
    <t xml:space="preserve">Finance income  </t>
  </si>
  <si>
    <t xml:space="preserve">Finance cost  </t>
  </si>
  <si>
    <t xml:space="preserve">Gain on sale of investment in P4  </t>
  </si>
  <si>
    <t xml:space="preserve">Share of losses of associates  </t>
  </si>
  <si>
    <t xml:space="preserve">Tax benefit / (charge)  </t>
  </si>
  <si>
    <r>
      <t xml:space="preserve">Direct Voice </t>
    </r>
    <r>
      <rPr>
        <sz val="8"/>
        <rFont val="Arial"/>
        <family val="2"/>
      </rPr>
      <t xml:space="preserve"> </t>
    </r>
  </si>
  <si>
    <r>
      <t>Indirect Voice</t>
    </r>
    <r>
      <rPr>
        <sz val="8"/>
        <rFont val="Arial"/>
        <family val="2"/>
      </rPr>
      <t xml:space="preserve"> </t>
    </r>
  </si>
  <si>
    <r>
      <t>Data</t>
    </r>
    <r>
      <rPr>
        <sz val="8"/>
        <rFont val="Arial"/>
        <family val="2"/>
      </rPr>
      <t xml:space="preserve"> </t>
    </r>
  </si>
  <si>
    <r>
      <t>Interconnection revenues</t>
    </r>
    <r>
      <rPr>
        <sz val="8"/>
        <rFont val="Arial"/>
        <family val="2"/>
      </rPr>
      <t xml:space="preserve"> </t>
    </r>
  </si>
  <si>
    <r>
      <t>Wholesale services</t>
    </r>
    <r>
      <rPr>
        <sz val="8"/>
        <rFont val="Arial"/>
        <family val="2"/>
      </rPr>
      <t xml:space="preserve"> </t>
    </r>
  </si>
  <si>
    <r>
      <t>Other telecommunications revenues</t>
    </r>
    <r>
      <rPr>
        <sz val="8"/>
        <rFont val="Arial"/>
        <family val="2"/>
      </rPr>
      <t xml:space="preserve"> </t>
    </r>
  </si>
  <si>
    <r>
      <t xml:space="preserve">Revenues from continuing activities </t>
    </r>
    <r>
      <rPr>
        <sz val="8"/>
        <rFont val="Arial"/>
        <family val="2"/>
      </rPr>
      <t xml:space="preserve"> </t>
    </r>
    <r>
      <rPr>
        <b/>
        <sz val="8"/>
        <rFont val="Arial"/>
        <family val="2"/>
      </rPr>
      <t xml:space="preserve"> </t>
    </r>
  </si>
  <si>
    <r>
      <t>Total revenues</t>
    </r>
    <r>
      <rPr>
        <sz val="8"/>
        <rFont val="Arial"/>
        <family val="2"/>
      </rPr>
      <t xml:space="preserve"> </t>
    </r>
  </si>
  <si>
    <r>
      <t>Gross profit</t>
    </r>
    <r>
      <rPr>
        <sz val="8"/>
        <rFont val="Arial"/>
        <family val="2"/>
      </rPr>
      <t xml:space="preserve"> </t>
    </r>
  </si>
  <si>
    <r>
      <t>Margin (%)</t>
    </r>
    <r>
      <rPr>
        <sz val="8"/>
        <rFont val="Arial"/>
        <family val="2"/>
      </rPr>
      <t xml:space="preserve"> </t>
    </r>
  </si>
  <si>
    <r>
      <t>EBIT</t>
    </r>
    <r>
      <rPr>
        <sz val="8"/>
        <rFont val="Arial"/>
        <family val="2"/>
      </rPr>
      <t xml:space="preserve"> </t>
    </r>
  </si>
  <si>
    <r>
      <t xml:space="preserve">Margin (%) </t>
    </r>
    <r>
      <rPr>
        <sz val="8"/>
        <rFont val="Arial"/>
        <family val="2"/>
      </rPr>
      <t xml:space="preserve"> </t>
    </r>
  </si>
  <si>
    <r>
      <t>Profit / (Loss) before tax</t>
    </r>
    <r>
      <rPr>
        <sz val="8"/>
        <rFont val="Arial"/>
        <family val="2"/>
      </rPr>
      <t xml:space="preserve"> </t>
    </r>
  </si>
  <si>
    <r>
      <t xml:space="preserve">Profit / (Loss) </t>
    </r>
    <r>
      <rPr>
        <sz val="8"/>
        <rFont val="Arial"/>
        <family val="2"/>
      </rPr>
      <t xml:space="preserve"> </t>
    </r>
  </si>
  <si>
    <t xml:space="preserve">Depreciation and amortization   </t>
  </si>
  <si>
    <t xml:space="preserve">Impairment charges for specific individual assets  </t>
  </si>
  <si>
    <t xml:space="preserve">Reversal of impairment charges  </t>
  </si>
  <si>
    <t xml:space="preserve">Share of losses of former associates </t>
  </si>
  <si>
    <t xml:space="preserve">Deferred income tax charge / (benefit)  </t>
  </si>
  <si>
    <t xml:space="preserve">Financial guarantee contract  </t>
  </si>
  <si>
    <t xml:space="preserve">Interest accrued on loans granted  </t>
  </si>
  <si>
    <t xml:space="preserve">Share-based compensation  </t>
  </si>
  <si>
    <t xml:space="preserve">Foreign exchange (gains) / losses  </t>
  </si>
  <si>
    <t xml:space="preserve">Gain on disposal of fixed assets  </t>
  </si>
  <si>
    <t xml:space="preserve">Gain on disposal of group of assets  </t>
  </si>
  <si>
    <t xml:space="preserve">Gain on sale of investments  </t>
  </si>
  <si>
    <t xml:space="preserve">Changes in working capital  </t>
  </si>
  <si>
    <t xml:space="preserve">Purchase of fixed assets and computer software  </t>
  </si>
  <si>
    <t xml:space="preserve">Proceeds from sale of non-core assets  </t>
  </si>
  <si>
    <t xml:space="preserve">Proceeds from sale of group of assets  </t>
  </si>
  <si>
    <t xml:space="preserve">Investment in former associate  </t>
  </si>
  <si>
    <t xml:space="preserve">Proceeds from sale of Netia’s investment in P4  </t>
  </si>
  <si>
    <t xml:space="preserve">Purchase of subsidiaries, net of received cash  </t>
  </si>
  <si>
    <t xml:space="preserve">Increase of interest in subsidiary  </t>
  </si>
  <si>
    <t xml:space="preserve">Sale of investments  </t>
  </si>
  <si>
    <t xml:space="preserve">Sale of financial assets at fair value through profit and loss  </t>
  </si>
  <si>
    <t xml:space="preserve">Loan and interest repayments  </t>
  </si>
  <si>
    <t xml:space="preserve">Cost of share issuance  </t>
  </si>
  <si>
    <t xml:space="preserve">Finance lease payments  </t>
  </si>
  <si>
    <t xml:space="preserve">Proceeds from borrowings  </t>
  </si>
  <si>
    <t xml:space="preserve">Loan repayments  </t>
  </si>
  <si>
    <t xml:space="preserve">Interest repayments  </t>
  </si>
  <si>
    <t xml:space="preserve">Redemption of notes for warrants  </t>
  </si>
  <si>
    <t xml:space="preserve">Cash and cash equivalents at the beginning of the period </t>
  </si>
  <si>
    <r>
      <t xml:space="preserve">Profit  / (Loss) </t>
    </r>
    <r>
      <rPr>
        <sz val="8"/>
        <rFont val="Arial"/>
        <family val="2"/>
      </rPr>
      <t xml:space="preserve"> </t>
    </r>
    <r>
      <rPr>
        <b/>
        <sz val="8"/>
        <rFont val="Arial"/>
        <family val="2"/>
      </rPr>
      <t xml:space="preserve"> </t>
    </r>
    <r>
      <rPr>
        <sz val="8"/>
        <rFont val="Arial"/>
        <family val="2"/>
      </rPr>
      <t xml:space="preserve"> </t>
    </r>
  </si>
  <si>
    <r>
      <t>Net cash provided by operating activities</t>
    </r>
    <r>
      <rPr>
        <sz val="8"/>
        <rFont val="Arial"/>
        <family val="2"/>
      </rPr>
      <t xml:space="preserve">  </t>
    </r>
  </si>
  <si>
    <r>
      <t>Net cash provided by financing activities</t>
    </r>
    <r>
      <rPr>
        <sz val="8"/>
        <rFont val="Arial"/>
        <family val="2"/>
      </rPr>
      <t xml:space="preserve">  </t>
    </r>
  </si>
  <si>
    <r>
      <t xml:space="preserve">Net change in cash and cash equivalents </t>
    </r>
    <r>
      <rPr>
        <sz val="8"/>
        <rFont val="Arial"/>
        <family val="2"/>
      </rPr>
      <t xml:space="preserve"> </t>
    </r>
  </si>
  <si>
    <r>
      <t>Cash and cash equivalents at the end of the period</t>
    </r>
    <r>
      <rPr>
        <sz val="8"/>
        <rFont val="Arial"/>
        <family val="2"/>
      </rPr>
      <t xml:space="preserve">  </t>
    </r>
  </si>
  <si>
    <r>
      <t xml:space="preserve">Effect of exchange rate change on cash and cash equivalents </t>
    </r>
    <r>
      <rPr>
        <sz val="8"/>
        <rFont val="Arial"/>
        <family val="2"/>
      </rPr>
      <t xml:space="preserve"> </t>
    </r>
    <r>
      <rPr>
        <b/>
        <sz val="8"/>
        <rFont val="Arial"/>
        <family val="2"/>
      </rPr>
      <t xml:space="preserve">  </t>
    </r>
  </si>
  <si>
    <t>Current assets</t>
  </si>
  <si>
    <t xml:space="preserve">Borrowings </t>
  </si>
  <si>
    <t xml:space="preserve">Deferred income </t>
  </si>
  <si>
    <t xml:space="preserve">Deferred income tax liabilities </t>
  </si>
  <si>
    <t xml:space="preserve">Other financial liabilities </t>
  </si>
  <si>
    <t>Other long-term liabilities</t>
  </si>
  <si>
    <t>Total non-current liabilities</t>
  </si>
  <si>
    <t>Trade and other payables</t>
  </si>
  <si>
    <t xml:space="preserve">Current income tax liabilities </t>
  </si>
  <si>
    <t>Provisions</t>
  </si>
  <si>
    <t>Financial guarantee contract</t>
  </si>
  <si>
    <t xml:space="preserve">Liabilities directly associated with assets held for sale </t>
  </si>
  <si>
    <t>Total current liabilities</t>
  </si>
  <si>
    <t xml:space="preserve">Total liabilities </t>
  </si>
  <si>
    <t>TOTAL EQUITY AND LIABILITIES</t>
  </si>
  <si>
    <t>Other financial assets</t>
  </si>
  <si>
    <t>Derivative financial instruments</t>
  </si>
  <si>
    <t>Held to maturiy investments</t>
  </si>
  <si>
    <t>Financial assets at fair value through profit and loss</t>
  </si>
  <si>
    <t>Other components of equity</t>
  </si>
  <si>
    <t>Financial liabilities at fair value through profit and loss</t>
  </si>
  <si>
    <t xml:space="preserve">Interest expense charged on bank loans  </t>
  </si>
  <si>
    <t xml:space="preserve">Other interest charged  </t>
  </si>
  <si>
    <t xml:space="preserve">Fair value gains/(losses) on financial assets/liabilities </t>
  </si>
  <si>
    <t>Fair value gains/(losses) on derivative financial instruments</t>
  </si>
  <si>
    <t xml:space="preserve">Gain on sale of a former associate (P4)  </t>
  </si>
  <si>
    <t xml:space="preserve">Depreciation and amortization </t>
  </si>
  <si>
    <t>Taxes, frequency fees and other expenses</t>
  </si>
  <si>
    <t xml:space="preserve">Third party commissions </t>
  </si>
  <si>
    <t xml:space="preserve">Billing, mailing and logistics </t>
  </si>
  <si>
    <t>Outsourced customer service</t>
  </si>
  <si>
    <t xml:space="preserve">Electronic data processing </t>
  </si>
  <si>
    <t>Salaries and benefits</t>
  </si>
  <si>
    <t xml:space="preserve">incl. monthly charges </t>
  </si>
  <si>
    <t xml:space="preserve">incl. calling charges </t>
  </si>
  <si>
    <r>
      <t>Adjusted profit/(loss) of the Netia Group (consolidated)</t>
    </r>
    <r>
      <rPr>
        <vertAlign val="superscript"/>
        <sz val="8"/>
        <rFont val="Arial"/>
        <family val="2"/>
      </rPr>
      <t>2</t>
    </r>
  </si>
  <si>
    <t xml:space="preserve">Profit/(Loss) of the Netia Group (consolidated)  </t>
  </si>
  <si>
    <t xml:space="preserve">   </t>
  </si>
  <si>
    <r>
      <t>Profit/(Loss) of Netia SA (stand alone)</t>
    </r>
    <r>
      <rPr>
        <vertAlign val="superscript"/>
        <sz val="8"/>
        <rFont val="Arial"/>
        <family val="2"/>
      </rPr>
      <t>3</t>
    </r>
  </si>
  <si>
    <r>
      <t>Adjusted EBITDA</t>
    </r>
    <r>
      <rPr>
        <vertAlign val="superscript"/>
        <sz val="8"/>
        <rFont val="Arial"/>
        <family val="2"/>
      </rPr>
      <t>1</t>
    </r>
    <r>
      <rPr>
        <sz val="8"/>
        <rFont val="Arial"/>
        <family val="2"/>
      </rPr>
      <t xml:space="preserve"> </t>
    </r>
  </si>
  <si>
    <r>
      <t>Income Statement (consolidated)</t>
    </r>
    <r>
      <rPr>
        <i/>
        <sz val="8"/>
        <color indexed="9"/>
        <rFont val="Arial"/>
        <family val="2"/>
      </rPr>
      <t xml:space="preserve"> </t>
    </r>
  </si>
  <si>
    <t xml:space="preserve">Balance Sheet (consolidated) </t>
  </si>
  <si>
    <t xml:space="preserve">Cash Flow Statement (consolidated) </t>
  </si>
  <si>
    <t xml:space="preserve">Revenue by service type and access type </t>
  </si>
  <si>
    <t xml:space="preserve">Netia network broadband ports  </t>
  </si>
  <si>
    <t xml:space="preserve">WiMAX voice  </t>
  </si>
  <si>
    <t xml:space="preserve">Netia network subscriber voice lines  </t>
  </si>
  <si>
    <t>Regulated access network</t>
  </si>
  <si>
    <t>WLR access ports</t>
  </si>
  <si>
    <t>Voice data</t>
  </si>
  <si>
    <t xml:space="preserve">Own network  - broadband </t>
  </si>
  <si>
    <t>Regulated access - broadband</t>
  </si>
  <si>
    <t xml:space="preserve">Own network - other data </t>
  </si>
  <si>
    <t xml:space="preserve">Note: Own network - other data comprises among others corporate products such as MPLS, Frame Relay/IP VPN, and lease of lines (including leased lines for carriers) </t>
  </si>
  <si>
    <t>Revenue from IVT activities</t>
  </si>
  <si>
    <t>P4 contract</t>
  </si>
  <si>
    <t>Other supplementary capital related to former associate</t>
  </si>
  <si>
    <t>Wholesale</t>
  </si>
  <si>
    <t>Indirect voice and other</t>
  </si>
  <si>
    <t xml:space="preserve">Please note that due to the provisional fair value of net assets of the acquired companies, in line with accounting rules Netia may change their valuation within 12 months from an acquisition's date.  </t>
  </si>
  <si>
    <t>The figures presented above reflect the status as of a day of publishing the quarterly financial results.</t>
  </si>
  <si>
    <r>
      <t>Net cash used in investing activities</t>
    </r>
    <r>
      <rPr>
        <b/>
        <sz val="8"/>
        <rFont val="Arial"/>
        <family val="2"/>
      </rPr>
      <t xml:space="preserve">  </t>
    </r>
  </si>
  <si>
    <t xml:space="preserve">xDSL and FastEthernet over Netia’s own fixed-line network  </t>
  </si>
  <si>
    <t>LLU voice over IP</t>
  </si>
  <si>
    <t>na</t>
  </si>
  <si>
    <t>Purchase of operational networks</t>
  </si>
  <si>
    <t>Q2 2009</t>
  </si>
  <si>
    <t>Note: Own network comprises technologies of access such as own network, WiMax, Ethernet, cable, etc.</t>
  </si>
  <si>
    <t>Q3 2009</t>
  </si>
  <si>
    <t>`</t>
  </si>
  <si>
    <t>Q4 2009</t>
  </si>
  <si>
    <t>Payments of fees relating to bank loans</t>
  </si>
  <si>
    <t>Purchase of treasury bonds/notes, net</t>
  </si>
  <si>
    <t>Q1 2010</t>
  </si>
  <si>
    <t xml:space="preserve">Telecommunications revenues </t>
  </si>
  <si>
    <t>Active headcount</t>
  </si>
  <si>
    <t>3.0%</t>
  </si>
  <si>
    <t>-2.8%</t>
  </si>
  <si>
    <t>33.8%</t>
  </si>
  <si>
    <t>34.3%</t>
  </si>
  <si>
    <t>16.2%</t>
  </si>
  <si>
    <t>18.4%</t>
  </si>
  <si>
    <t>31.9%</t>
  </si>
  <si>
    <t>65.9%</t>
  </si>
  <si>
    <t>20.4%</t>
  </si>
  <si>
    <t>15.2%</t>
  </si>
  <si>
    <t>20.2%</t>
  </si>
  <si>
    <t>14.2%</t>
  </si>
  <si>
    <t>14.6%</t>
  </si>
  <si>
    <t>15.6%</t>
  </si>
  <si>
    <t>19.7%</t>
  </si>
  <si>
    <t>-22.9%</t>
  </si>
  <si>
    <t>78.1%</t>
  </si>
  <si>
    <t>-38.1%</t>
  </si>
  <si>
    <t>-43.1%</t>
  </si>
  <si>
    <t>21.2%</t>
  </si>
  <si>
    <t>225.7%</t>
  </si>
  <si>
    <t>111.6%</t>
  </si>
  <si>
    <t>108.1%</t>
  </si>
  <si>
    <t>20.8%</t>
  </si>
  <si>
    <t>23.5%</t>
  </si>
  <si>
    <t>-12.4%</t>
  </si>
  <si>
    <t>-8.9%</t>
  </si>
  <si>
    <t>0.9%</t>
  </si>
  <si>
    <t>-13.6%</t>
  </si>
  <si>
    <t>-8.4%</t>
  </si>
  <si>
    <t>-32.1%</t>
  </si>
  <si>
    <t>20.6%</t>
  </si>
  <si>
    <t>129.2%</t>
  </si>
  <si>
    <t>-6.9%</t>
  </si>
  <si>
    <t>-2.7%</t>
  </si>
  <si>
    <t>5.9%</t>
  </si>
  <si>
    <t>-6.8%</t>
  </si>
  <si>
    <t>24.2%</t>
  </si>
  <si>
    <t>3.7%</t>
  </si>
  <si>
    <t>57.7%</t>
  </si>
  <si>
    <t>5.1%</t>
  </si>
  <si>
    <r>
      <t xml:space="preserve">Total Broadband and Voice services </t>
    </r>
    <r>
      <rPr>
        <sz val="9"/>
        <rFont val="Arial"/>
        <family val="2"/>
      </rPr>
      <t xml:space="preserve"> </t>
    </r>
  </si>
  <si>
    <t xml:space="preserve">(end of period) </t>
  </si>
  <si>
    <t>157 28</t>
  </si>
  <si>
    <t>Q2 2010</t>
  </si>
  <si>
    <r>
      <t xml:space="preserve">     </t>
    </r>
    <r>
      <rPr>
        <i/>
        <sz val="8"/>
        <rFont val="Arial"/>
        <family val="2"/>
      </rPr>
      <t>Share of lines with multiplay services</t>
    </r>
  </si>
  <si>
    <t>Q3 2010</t>
  </si>
  <si>
    <t>Q4 2010</t>
  </si>
  <si>
    <t xml:space="preserve">Reversal of specific impairment charges  </t>
  </si>
  <si>
    <t>Q1 2011</t>
  </si>
  <si>
    <t>Tax expensed in relation to prior periods</t>
  </si>
  <si>
    <t xml:space="preserve">Tax paid in respect to prior periods </t>
  </si>
  <si>
    <t>Q2 2011</t>
  </si>
  <si>
    <t xml:space="preserve">2 In Q1 2011 Netia reclassified certain lines between Corporate and Carrier client segments, however without an impact on the total number of lines. </t>
  </si>
  <si>
    <t>1 In Q2 2011 Netia modified the definition of equivalent voice over IP lines in each SIP Trunk service, resulting in lower comparative figures for the Voice over IP lines (excl. LLU) than reported previously.</t>
  </si>
  <si>
    <t xml:space="preserve">In addition, monthly voice ARPUs (blended and per Netia’s own network line) were also restated in connection with the above change. </t>
  </si>
  <si>
    <t>Q3 2011</t>
  </si>
  <si>
    <t>Treasury shares</t>
  </si>
  <si>
    <t>Tax Office receivables</t>
  </si>
  <si>
    <t>Repurchase of own shares</t>
  </si>
  <si>
    <t>2011           Old Netia</t>
  </si>
  <si>
    <t>2011           New Netia</t>
  </si>
  <si>
    <t>Q4 2011           Old Netia</t>
  </si>
  <si>
    <t>Q4 2011           New Netia</t>
  </si>
  <si>
    <t xml:space="preserve">Treasury bonds (at amortised cost)  </t>
  </si>
  <si>
    <t>Q4 2011   Old Netia</t>
  </si>
  <si>
    <t xml:space="preserve">Radio communications and other revenue </t>
  </si>
  <si>
    <t>nm</t>
  </si>
  <si>
    <t>Dialog Group</t>
  </si>
  <si>
    <t>Crowley</t>
  </si>
  <si>
    <t>Non-controlling interests</t>
  </si>
  <si>
    <t>Equity attributable to equity owners</t>
  </si>
  <si>
    <t>Q4 2011 New Netia</t>
  </si>
  <si>
    <t>Purchase of Dialog Group and Crowley, net of received cash</t>
  </si>
  <si>
    <t>Fixed voice</t>
  </si>
  <si>
    <t>Fixed broadband</t>
  </si>
  <si>
    <t>Mobile broadband</t>
  </si>
  <si>
    <t>Mobile voice</t>
  </si>
  <si>
    <t>TV</t>
  </si>
  <si>
    <t>Total</t>
  </si>
  <si>
    <t>Q4 2011               Dialog + Crowley</t>
  </si>
  <si>
    <t>Q4 2011                       New Netia</t>
  </si>
  <si>
    <t>Q4 2011                       Old Netia</t>
  </si>
  <si>
    <t xml:space="preserve">Data for Q4 2011 and FY 2011 presented as New Netia' includes two weeks of consolidating Telefonia Dialog SA group and Crowley Data Poland Sp. z o.o. , which were acquired in December 2011. </t>
  </si>
  <si>
    <t>Note: Data presented in Q4 2011 as 'Old Netia' reflects the pro forma results of the Netia group excluding the impact of the Telefonia Dialog SA group and Crowley Data Poland Sp. z o.o. acquisitions, which were concluded in December 2011.</t>
  </si>
  <si>
    <t>Data presented in Q4 2011 and FY 2011 as 'Old Netia' reflects the pro forma results of the Netia group excluding the impact of the Telefonia Dialog SA group and Crowley Data Poland Sp. z o.o. acquisitions, which were concluded in December 2011. Accordingly, 'New Netia' includes the impact from 2 weeks of consolidating both acquired companies in December 2011 and a full quarter of consolidation in 2012.</t>
  </si>
  <si>
    <t>Q1 2012           New Netia</t>
  </si>
  <si>
    <t xml:space="preserve">Restructuring </t>
  </si>
  <si>
    <t>Q1 2012                       New Netia</t>
  </si>
  <si>
    <t>Accordingly, 'New Netia' includes the impact from 2 weeks of consolidating both acquired companies in December 2011 and for a full quarter from Q1 2012.</t>
  </si>
  <si>
    <t>Q1 2012 New Netia</t>
  </si>
  <si>
    <t>Monthly Broadband SAC (PLN)</t>
  </si>
  <si>
    <t xml:space="preserve">Total net additions in broadband data </t>
  </si>
  <si>
    <r>
      <t>Total number of broadband ports (cumulative)</t>
    </r>
    <r>
      <rPr>
        <b/>
        <vertAlign val="superscript"/>
        <sz val="8"/>
        <rFont val="Arial"/>
        <family val="2"/>
      </rPr>
      <t xml:space="preserve"> </t>
    </r>
  </si>
  <si>
    <t>TV services</t>
  </si>
  <si>
    <t>Mobile data services</t>
  </si>
  <si>
    <t>Mobile voice services</t>
  </si>
  <si>
    <t>Total services (RGUs)</t>
  </si>
  <si>
    <t xml:space="preserve">   Corporate segment  (Old Netia)</t>
  </si>
  <si>
    <t xml:space="preserve">   Carrier segment  (Old Netia)</t>
  </si>
  <si>
    <t xml:space="preserve">   Residential segment  (Old Netia)</t>
  </si>
  <si>
    <t xml:space="preserve">   SOHO/SME segment  (Old Netia)</t>
  </si>
  <si>
    <t>Total net additions  in fixed voice</t>
  </si>
  <si>
    <t xml:space="preserve">Monthly Mobile Data ARPU blended (PLN)  </t>
  </si>
  <si>
    <t xml:space="preserve">Monthly Mobile Voice ARPU blended (PLN)  </t>
  </si>
  <si>
    <t>Data presented in Q4 2011 and FY 2011 as 'Old Netia' reflects the pro forma results of the Netia group excluding the impact of the Telefonia Dialog SA group and Crowley Data Poland Sp. z o.o. acquisitions, which were concluded in December 2011. Accordingly, 'New Netia' includes the impact from 2 weeks of consolidating both acquired companies in December 2011 and a full quarter of consolidation from Q1 2012 onwards.</t>
  </si>
  <si>
    <t>Q1 2012   New Netia</t>
  </si>
  <si>
    <t>Q2 2012           New Netia</t>
  </si>
  <si>
    <t>Q2 2012                       New Netia</t>
  </si>
  <si>
    <t>March 31 2008</t>
  </si>
  <si>
    <t>June 30       2008</t>
  </si>
  <si>
    <t>Sept. 30    2008</t>
  </si>
  <si>
    <t>March 31 2009</t>
  </si>
  <si>
    <t>June 30 2009</t>
  </si>
  <si>
    <t>Sept. 30    2009</t>
  </si>
  <si>
    <t>Dec. 31 2009</t>
  </si>
  <si>
    <t>March 31 2010</t>
  </si>
  <si>
    <t>June 30 2010</t>
  </si>
  <si>
    <t>Sept. 30 2010</t>
  </si>
  <si>
    <t>Dec. 31 2010</t>
  </si>
  <si>
    <t>March 31 2011</t>
  </si>
  <si>
    <t>June 30 2011</t>
  </si>
  <si>
    <t>Sept. 30 2011</t>
  </si>
  <si>
    <t>Dec. 31 2011            New Netia</t>
  </si>
  <si>
    <t>March 31 2012            New Netia</t>
  </si>
  <si>
    <t>June 30 2012
New Netia</t>
  </si>
  <si>
    <t xml:space="preserve">Property plant and equipment net </t>
  </si>
  <si>
    <t xml:space="preserve">Please note that due to the provisional fair value of net assets of the acquired companies in line with accounting rules Netia may change their valuation within 12 months from an acquisition's date.  </t>
  </si>
  <si>
    <t>Data for Q4 2011 and FY 2011 presented as New Netia' includes two weeks of consolidating Telefonia Dialog SA group and Crowley Data Poland Sp. z o.o.  which were acquired in December 2011. 2012 includes the consolidation of both entities in the full quarter.</t>
  </si>
  <si>
    <t>Q2 2012 New Netia</t>
  </si>
  <si>
    <t>Purchase of non-controlling interest</t>
  </si>
  <si>
    <t>Government grants received</t>
  </si>
  <si>
    <t>Q3 2012           New Netia</t>
  </si>
  <si>
    <t>Accordingly, the comparative figures for all quarters of 2010 were restated and therefore vary from the numbers reported previously.</t>
  </si>
  <si>
    <r>
      <t>Subscriber lines (cumulative)</t>
    </r>
    <r>
      <rPr>
        <b/>
        <vertAlign val="superscript"/>
        <sz val="8"/>
        <rFont val="Arial"/>
        <family val="2"/>
      </rPr>
      <t>2</t>
    </r>
  </si>
  <si>
    <r>
      <t>Traditional direct voice</t>
    </r>
    <r>
      <rPr>
        <i/>
        <vertAlign val="superscript"/>
        <sz val="8"/>
        <rFont val="Arial"/>
        <family val="2"/>
      </rPr>
      <t>3</t>
    </r>
  </si>
  <si>
    <t xml:space="preserve">3 The sequential improvement in the number of traditional direct voice services between Q1 and Q2 2012 results from a one-time upward adjustment in the number of traditional direct voice lines by 12,965 due to product definition changes to services sold by the Corporate Segment. </t>
  </si>
  <si>
    <t>2 Net result for FY2008, Q2 and Q3 2008 excluding the impact of the gain from the disposal of P4 shares. Net result for FY2009 and FY2010 excludes one-off items mentioned above, initial deferred tax asset recognition (in 2009) and impact from one-offs on the income tax charge. Net result for H1 2011 excludes one-off items mentioned above and cost related to 2003 CIT tax dispute.</t>
  </si>
  <si>
    <t xml:space="preserve">3 The profit of Netia SA (stand alone) is being used for purpose of calculation of the amounts available for potential cash distribution to shareholders though dividends or share buy-backs. </t>
  </si>
  <si>
    <t>4 The stand alone loss of Netia SA for 2008 does not include Tele2 Polska's result as this entity was merged into Netia SA in Q1 2009 and does not include results of Świat Internet and Netia WiMax merged into Netia SA in 2008.</t>
  </si>
  <si>
    <t>Q3 2012 New Netia</t>
  </si>
  <si>
    <t>Q4 2012           New Netia</t>
  </si>
  <si>
    <t>Q4 2012                       New Netia</t>
  </si>
  <si>
    <t>Q3 2012                       New Netia</t>
  </si>
  <si>
    <t>December 31 2012
New Netia</t>
  </si>
  <si>
    <t>Q4 2012 New Netia</t>
  </si>
  <si>
    <t xml:space="preserve">An impairment charge on non-current assets </t>
  </si>
  <si>
    <t>Overdraft</t>
  </si>
  <si>
    <t xml:space="preserve">Q1 2013           </t>
  </si>
  <si>
    <t xml:space="preserve">Q1 2013                      </t>
  </si>
  <si>
    <t>Data presented in Q4 2011 and FY 2011 as 'Old Netia' reflects the pro forma results of the Netia group excluding the impact of the Telefonia Dialog SA group and Crowley Data Poland Sp. z o.o. acquisitions, which were concluded in December 2011. Accordingly, 'New Netia' includes the impact from 2 weeks of consolidating both acquired companies in December 2011 in Q4 2012 and a full quarter of consolidation in 2012.</t>
  </si>
  <si>
    <t>March 31 2013</t>
  </si>
  <si>
    <t>Q1 2013</t>
  </si>
  <si>
    <t xml:space="preserve">Transfer to restricted cash to repurchase shares </t>
  </si>
  <si>
    <t xml:space="preserve">Cash, restricted cash and short term deposits </t>
  </si>
  <si>
    <t xml:space="preserve">Q2 2013     </t>
  </si>
  <si>
    <t>Q2 2013</t>
  </si>
  <si>
    <t>June 30 2013</t>
  </si>
  <si>
    <t>Q3 2013</t>
  </si>
  <si>
    <r>
      <t xml:space="preserve">Total services (RGUs) by segment </t>
    </r>
    <r>
      <rPr>
        <sz val="8"/>
        <rFont val="Arial"/>
        <family val="2"/>
      </rPr>
      <t>(end of period)</t>
    </r>
    <r>
      <rPr>
        <vertAlign val="superscript"/>
        <sz val="8"/>
        <rFont val="Arial"/>
        <family val="2"/>
      </rPr>
      <t>4</t>
    </r>
  </si>
  <si>
    <r>
      <t>Crowley</t>
    </r>
    <r>
      <rPr>
        <vertAlign val="superscript"/>
        <sz val="8"/>
        <rFont val="Arial"/>
        <family val="2"/>
      </rPr>
      <t>5</t>
    </r>
  </si>
  <si>
    <r>
      <t>Dialog Group</t>
    </r>
    <r>
      <rPr>
        <vertAlign val="superscript"/>
        <sz val="8"/>
        <rFont val="Arial"/>
        <family val="2"/>
      </rPr>
      <t>5</t>
    </r>
  </si>
  <si>
    <t>5 Number of services in Dialog and Crowley for 2012 has been fully integrated under the Netia Group’s four operating segments. Services at Dialog’s subsidiary Petrotel are shown separately under the ‘Other’ segment.</t>
  </si>
  <si>
    <t xml:space="preserve">4 With effect from Q3 2013 Netia modified its segment reporting to comprise two main segments, Business to Consumer (B2C) and Business to Business (B2B). Pursuant to this change, the previous SOHO/SME segment has been split such that SOHO becomes a sub-segment of B2C and SME part of the Business sub- segment of B2B. </t>
  </si>
  <si>
    <t xml:space="preserve">  Accordingly, segment reporting of B2C and B2B segments now includes sub-segments as follows: B2C (Home), B2C (SOHO), B2B (Business) and B2B (Carrier). For comparative purposes, KPIs have been prepared retrospectively for FY 2012 and H1 2013.</t>
  </si>
  <si>
    <t xml:space="preserve">B2B Division  </t>
  </si>
  <si>
    <t xml:space="preserve">    Business segment </t>
  </si>
  <si>
    <t xml:space="preserve">    Carrier segment </t>
  </si>
  <si>
    <t xml:space="preserve">B2C Division  </t>
  </si>
  <si>
    <t xml:space="preserve">     Home segment  </t>
  </si>
  <si>
    <t xml:space="preserve">    SOHO segment  </t>
  </si>
  <si>
    <r>
      <t xml:space="preserve">      </t>
    </r>
    <r>
      <rPr>
        <i/>
        <sz val="8"/>
        <color indexed="8"/>
        <rFont val="Arial"/>
        <family val="2"/>
      </rPr>
      <t xml:space="preserve">Share of lines with multiplay services </t>
    </r>
  </si>
  <si>
    <r>
      <t>Other</t>
    </r>
    <r>
      <rPr>
        <vertAlign val="superscript"/>
        <sz val="8"/>
        <color indexed="8"/>
        <rFont val="Arial"/>
        <family val="2"/>
      </rPr>
      <t>3</t>
    </r>
    <r>
      <rPr>
        <sz val="8"/>
        <color indexed="8"/>
        <rFont val="Arial"/>
        <family val="2"/>
      </rPr>
      <t xml:space="preserve"> (Petrotel)  </t>
    </r>
  </si>
  <si>
    <t>September 30, 2013</t>
  </si>
  <si>
    <t>September 30, 2012
New Netia</t>
  </si>
  <si>
    <t xml:space="preserve">Derivative financial instruments </t>
  </si>
  <si>
    <t>Q4 2013</t>
  </si>
  <si>
    <t xml:space="preserve">Data presented in Q4 2011 as 'Old Netia' reflects the pro forma results of the Netia group excluding the impact of the Telefonia Dialog SA group and Crowley Data Poland Sp. z o.o. acquisitions, which were concluded in December 2011. </t>
  </si>
  <si>
    <t xml:space="preserve">Investments in tangible and intangible fixed assets and investment property </t>
  </si>
  <si>
    <t>1. Adj. EBITDA for 2013 excluding New Netia (Dialog Group &amp; Crowley) integration costs of PLN 9.5m, restructuring expenses of PLN 3.6m, impairment charge of PLN 0.4m, expenses related to M&amp;A activities of PLN 0.6m, a decrease in provision for universal service obligation payment of PLN 0.2m, an impairment charge on valuation of investment property of PLN 2.6m, costs of B2B/B2C divisional split of PLN 1.5m and and impact from these one-offs on the income tax charge of PLN 3.4m. Adj. EBITDA for 2012 excluding an impairment charge of PLN 79.2m, New Netia integration costs of PLN 26.3m, restructuring expenses related mainly to group staff redundancies to integrate New Netia Group in FY 2012 of PLN 22.6m and expenses related to M&amp;A activities of PLN 1.5m and impact from these one-offs on the income tax charge of PLN 9.6m. Adj. EBITDA for 2009 excluding the one-off restructuring expenses related to the cost reduction program (the "Profit" project), a gain on the sale of the first tranche of P4 transmission assets and the positive accounting impact from the settlement agreement with TP. Additionally, Adj. EBITDA for 2010 excludes non-cash gain on reversal of earlier impairment charges, gain on disposal of the second and the third tranche of transmission equipment to P4, costs related to M&amp;A activities and costs related to the "Profit" project. Adj. EBITDA for 2011 adjusted by non-cash gain on reversal of earlier impairment charges, expense related to the CIT 2003 tax dispute, provision for universal service obligation payment, M&amp;A costs and New Netia integration costs.</t>
  </si>
  <si>
    <t>Impairment charge for non-current assets</t>
  </si>
  <si>
    <t>December 31, 2013</t>
  </si>
  <si>
    <t>Transfer from restricted cash</t>
  </si>
  <si>
    <t>Dec. 31 2007</t>
  </si>
  <si>
    <t>Dec. 31 2008</t>
  </si>
  <si>
    <t>Q1 2014</t>
  </si>
  <si>
    <t xml:space="preserve">Q1 2014        </t>
  </si>
  <si>
    <t xml:space="preserve">Total on-net services  </t>
  </si>
  <si>
    <t xml:space="preserve">Total off-net services  </t>
  </si>
  <si>
    <t xml:space="preserve">Total net change in on-net services  </t>
  </si>
  <si>
    <t xml:space="preserve">Total net change in off-net services  </t>
  </si>
  <si>
    <t xml:space="preserve">B2B’s total services (RGUs) </t>
  </si>
  <si>
    <t xml:space="preserve">Own fixed-line networks  </t>
  </si>
  <si>
    <t xml:space="preserve">Average monthly ARPU per customer (PLN)  </t>
  </si>
  <si>
    <r>
      <t>Voice over IP (excl. LLU access ports)</t>
    </r>
    <r>
      <rPr>
        <i/>
        <vertAlign val="superscript"/>
        <sz val="8"/>
        <rFont val="Arial"/>
        <family val="2"/>
      </rPr>
      <t>1,6</t>
    </r>
  </si>
  <si>
    <r>
      <t>LLU voice over IP</t>
    </r>
    <r>
      <rPr>
        <i/>
        <vertAlign val="superscript"/>
        <sz val="8"/>
        <rFont val="Arial"/>
        <family val="2"/>
      </rPr>
      <t>6</t>
    </r>
  </si>
  <si>
    <r>
      <t>RGUs per customer</t>
    </r>
    <r>
      <rPr>
        <vertAlign val="superscript"/>
        <sz val="8"/>
        <rFont val="Arial"/>
        <family val="2"/>
      </rPr>
      <t xml:space="preserve">1 </t>
    </r>
  </si>
  <si>
    <t>1 A customer is defined as a customer location.</t>
  </si>
  <si>
    <t>Subscriber lines (cumulative)</t>
  </si>
  <si>
    <t>Voice over IP (excl. LLU access ports)</t>
  </si>
  <si>
    <t>Traditional direct voice</t>
  </si>
  <si>
    <t xml:space="preserve">Q1 2014                     </t>
  </si>
  <si>
    <t xml:space="preserve">Q1 2014         </t>
  </si>
  <si>
    <t>March 31 2014</t>
  </si>
  <si>
    <t>Q2 2014</t>
  </si>
  <si>
    <t>June 30 2014</t>
  </si>
  <si>
    <t>Dividend payment</t>
  </si>
  <si>
    <t>Q3 2014</t>
  </si>
  <si>
    <t xml:space="preserve">B2C’s total services (RGUs) </t>
  </si>
  <si>
    <t>Sept. 30
2014</t>
  </si>
  <si>
    <t>Q4 2014</t>
  </si>
  <si>
    <t>6 Voice over IP customers of Ethernet networks have historically been classified along with LLU voice over IP as they were served by the same VoIP platform. With effect from Q1 2014 and retrospectively, these customers are now correctly classified as Voice over IP (excl. LLU).</t>
  </si>
  <si>
    <r>
      <t>TV services</t>
    </r>
    <r>
      <rPr>
        <b/>
        <vertAlign val="superscript"/>
        <sz val="8"/>
        <rFont val="Arial"/>
        <family val="2"/>
      </rPr>
      <t>7</t>
    </r>
  </si>
  <si>
    <r>
      <t>Monthly TV ARPU blended (PLN)</t>
    </r>
    <r>
      <rPr>
        <vertAlign val="superscript"/>
        <sz val="8"/>
        <rFont val="Arial"/>
        <family val="2"/>
      </rPr>
      <t xml:space="preserve">7 </t>
    </r>
  </si>
  <si>
    <t>7 In Q4 2014 Netia modified the method of presenting the ‘Multiroom’ TV services, which resulted in a decrease of total TV services in the quarter by approximately 7 thousand and a simultaneous increase in ARPU from these services.</t>
  </si>
  <si>
    <t>Dec. 31
2014</t>
  </si>
  <si>
    <t>Q1 2015</t>
  </si>
  <si>
    <t xml:space="preserve">Own infrastructure-based services  </t>
  </si>
  <si>
    <t xml:space="preserve">  NGA network services  </t>
  </si>
  <si>
    <t xml:space="preserve">  Other network services  </t>
  </si>
  <si>
    <t xml:space="preserve">Bitstream access </t>
  </si>
  <si>
    <t xml:space="preserve">LLU  </t>
  </si>
  <si>
    <t xml:space="preserve">Own network subscriber voice services </t>
  </si>
  <si>
    <t xml:space="preserve">   Traditional direct voice (incl. WiMAX) </t>
  </si>
  <si>
    <t xml:space="preserve">WLR  </t>
  </si>
  <si>
    <t xml:space="preserve">Total net change in Broadband data services  </t>
  </si>
  <si>
    <t xml:space="preserve">Total net change in Voice services  </t>
  </si>
  <si>
    <t xml:space="preserve">Monthly Broadband ARPU  (PLN)  </t>
  </si>
  <si>
    <t xml:space="preserve">Monthly TV ARPU blended (PLN)  </t>
  </si>
  <si>
    <t xml:space="preserve">Monthly Mobile Data ARPU blended (PLN) </t>
  </si>
  <si>
    <r>
      <t xml:space="preserve">Broadband data services </t>
    </r>
    <r>
      <rPr>
        <sz val="8"/>
        <color indexed="8"/>
        <rFont val="Arial"/>
        <family val="2"/>
      </rPr>
      <t>(end of period)</t>
    </r>
    <r>
      <rPr>
        <b/>
        <sz val="8"/>
        <color indexed="8"/>
        <rFont val="Arial"/>
        <family val="2"/>
      </rPr>
      <t xml:space="preserve"> </t>
    </r>
    <r>
      <rPr>
        <sz val="8"/>
        <color indexed="8"/>
        <rFont val="Arial"/>
        <family val="2"/>
      </rPr>
      <t xml:space="preserve"> </t>
    </r>
  </si>
  <si>
    <r>
      <t xml:space="preserve">Change %  (QoQ) </t>
    </r>
    <r>
      <rPr>
        <sz val="8"/>
        <color indexed="8"/>
        <rFont val="Arial"/>
        <family val="2"/>
      </rPr>
      <t xml:space="preserve"> </t>
    </r>
  </si>
  <si>
    <r>
      <t>Change % (QoQ)</t>
    </r>
    <r>
      <rPr>
        <sz val="8"/>
        <color indexed="8"/>
        <rFont val="Arial"/>
        <family val="2"/>
      </rPr>
      <t xml:space="preserve"> </t>
    </r>
  </si>
  <si>
    <r>
      <t>Mobile Voice  services</t>
    </r>
    <r>
      <rPr>
        <sz val="8"/>
        <color indexed="8"/>
        <rFont val="Arial"/>
        <family val="2"/>
      </rPr>
      <t xml:space="preserve"> (end of period)  </t>
    </r>
  </si>
  <si>
    <r>
      <t>Mobile Data services</t>
    </r>
    <r>
      <rPr>
        <sz val="8"/>
        <color indexed="8"/>
        <rFont val="Arial"/>
        <family val="2"/>
      </rPr>
      <t xml:space="preserve"> (end of period)  </t>
    </r>
  </si>
  <si>
    <r>
      <t>Voice services</t>
    </r>
    <r>
      <rPr>
        <sz val="8"/>
        <color indexed="8"/>
        <rFont val="Arial"/>
        <family val="2"/>
      </rPr>
      <t xml:space="preserve"> (end of period)  </t>
    </r>
  </si>
  <si>
    <r>
      <t>Total services (RGUs)</t>
    </r>
    <r>
      <rPr>
        <sz val="8"/>
        <color indexed="40"/>
        <rFont val="Arial"/>
        <family val="2"/>
      </rPr>
      <t xml:space="preserve"> </t>
    </r>
  </si>
  <si>
    <r>
      <t xml:space="preserve">Change % (QoQ) </t>
    </r>
    <r>
      <rPr>
        <sz val="8"/>
        <color indexed="40"/>
        <rFont val="Arial"/>
        <family val="2"/>
      </rPr>
      <t xml:space="preserve"> </t>
    </r>
  </si>
  <si>
    <r>
      <t>Monthly Voice ARPU blended (PLN)</t>
    </r>
    <r>
      <rPr>
        <vertAlign val="superscript"/>
        <sz val="8"/>
        <color indexed="8"/>
        <rFont val="Arial"/>
        <family val="2"/>
      </rPr>
      <t xml:space="preserve"> </t>
    </r>
    <r>
      <rPr>
        <sz val="8"/>
        <color indexed="8"/>
        <rFont val="Arial"/>
        <family val="2"/>
      </rPr>
      <t xml:space="preserve">  </t>
    </r>
  </si>
  <si>
    <t xml:space="preserve"> B2B’s Revenue (PLN’k) </t>
  </si>
  <si>
    <t xml:space="preserve">Change % (QoQ) </t>
  </si>
  <si>
    <t xml:space="preserve">Change %(QoQ)  </t>
  </si>
  <si>
    <r>
      <t xml:space="preserve">Broadband data services </t>
    </r>
    <r>
      <rPr>
        <sz val="8"/>
        <color indexed="8"/>
        <rFont val="Arial"/>
        <family val="2"/>
      </rPr>
      <t xml:space="preserve"> </t>
    </r>
  </si>
  <si>
    <r>
      <t xml:space="preserve">Voice services  </t>
    </r>
    <r>
      <rPr>
        <sz val="8"/>
        <color indexed="8"/>
        <rFont val="Arial"/>
        <family val="2"/>
      </rPr>
      <t xml:space="preserve"> </t>
    </r>
  </si>
  <si>
    <r>
      <t xml:space="preserve">Other services  </t>
    </r>
    <r>
      <rPr>
        <sz val="8"/>
        <color indexed="8"/>
        <rFont val="Arial"/>
        <family val="2"/>
      </rPr>
      <t xml:space="preserve"> </t>
    </r>
  </si>
  <si>
    <r>
      <t xml:space="preserve">Total </t>
    </r>
    <r>
      <rPr>
        <sz val="8"/>
        <color indexed="40"/>
        <rFont val="Arial"/>
        <family val="2"/>
      </rPr>
      <t xml:space="preserve"> </t>
    </r>
  </si>
  <si>
    <r>
      <t>Change % (QoQ)</t>
    </r>
    <r>
      <rPr>
        <sz val="8"/>
        <color indexed="40"/>
        <rFont val="Arial"/>
        <family val="2"/>
      </rPr>
      <t xml:space="preserve"> </t>
    </r>
  </si>
  <si>
    <r>
      <t>Other data services</t>
    </r>
    <r>
      <rPr>
        <sz val="8"/>
        <color indexed="8"/>
        <rFont val="Arial"/>
        <family val="2"/>
      </rPr>
      <t xml:space="preserve"> </t>
    </r>
  </si>
  <si>
    <t xml:space="preserve">Netia network subscriber voice services </t>
  </si>
  <si>
    <t xml:space="preserve">LLU voice over IP  </t>
  </si>
  <si>
    <r>
      <t xml:space="preserve"> </t>
    </r>
    <r>
      <rPr>
        <b/>
        <i/>
        <sz val="8"/>
        <color indexed="40"/>
        <rFont val="Arial"/>
        <family val="2"/>
      </rPr>
      <t xml:space="preserve">B2C’s services (RGUs) </t>
    </r>
  </si>
  <si>
    <r>
      <t xml:space="preserve">Change %  (QoQ) </t>
    </r>
    <r>
      <rPr>
        <i/>
        <sz val="8"/>
        <color indexed="8"/>
        <rFont val="Arial"/>
        <family val="2"/>
      </rPr>
      <t xml:space="preserve"> </t>
    </r>
  </si>
  <si>
    <r>
      <t xml:space="preserve">Voice services </t>
    </r>
    <r>
      <rPr>
        <sz val="8"/>
        <color indexed="8"/>
        <rFont val="Arial"/>
        <family val="2"/>
      </rPr>
      <t xml:space="preserve">(end of period)  </t>
    </r>
  </si>
  <si>
    <r>
      <t xml:space="preserve">Total services (RGUs) </t>
    </r>
    <r>
      <rPr>
        <sz val="8"/>
        <color indexed="40"/>
        <rFont val="Arial"/>
        <family val="2"/>
      </rPr>
      <t xml:space="preserve"> </t>
    </r>
  </si>
  <si>
    <r>
      <t>Change % (QoQ)</t>
    </r>
    <r>
      <rPr>
        <i/>
        <sz val="8"/>
        <color indexed="40"/>
        <rFont val="Arial"/>
        <family val="2"/>
      </rPr>
      <t xml:space="preserve"> </t>
    </r>
  </si>
  <si>
    <t>1,41 </t>
  </si>
  <si>
    <t>March 31 2015</t>
  </si>
  <si>
    <t>Q2 2015</t>
  </si>
  <si>
    <t>June 30 2015</t>
  </si>
  <si>
    <t>Q3 2015</t>
  </si>
  <si>
    <t>Sept. 30 2015</t>
  </si>
  <si>
    <t>Q4 2015</t>
  </si>
  <si>
    <t>Headcount (excl. TKT)</t>
  </si>
  <si>
    <t>Active headcount (excl. TKT)</t>
  </si>
  <si>
    <t xml:space="preserve">* In Q1 2015 Netia reclassified certain RGUs between operating segments by transferring approx..12k RGUs from B2B to B2C. Figures for comparative periods were adjusted accordingly and therefore vary from the numbers presented previously. </t>
  </si>
  <si>
    <r>
      <t>Q1 2015</t>
    </r>
    <r>
      <rPr>
        <vertAlign val="superscript"/>
        <sz val="8"/>
        <rFont val="Arial"/>
        <family val="2"/>
      </rPr>
      <t>*</t>
    </r>
  </si>
  <si>
    <t>** A customer is defined as a customer location</t>
  </si>
  <si>
    <r>
      <t>RGUs per customer</t>
    </r>
    <r>
      <rPr>
        <vertAlign val="superscript"/>
        <sz val="8"/>
        <color indexed="8"/>
        <rFont val="Arial"/>
        <family val="2"/>
      </rPr>
      <t>**</t>
    </r>
    <r>
      <rPr>
        <sz val="8"/>
        <color indexed="8"/>
        <rFont val="Arial"/>
        <family val="2"/>
      </rPr>
      <t xml:space="preserve"> </t>
    </r>
  </si>
  <si>
    <t>*** In Q4 2015 Netia modified the method of presenting the ‘Multiroom’ TV services, which resulted in a decrease of total TV services and total RGUs in the quarter by approximately 4 thousand.</t>
  </si>
  <si>
    <r>
      <t>TV services***</t>
    </r>
    <r>
      <rPr>
        <sz val="8"/>
        <color indexed="8"/>
        <rFont val="Arial"/>
        <family val="2"/>
      </rPr>
      <t xml:space="preserve"> (end  of period)  </t>
    </r>
  </si>
  <si>
    <r>
      <t>TV services</t>
    </r>
    <r>
      <rPr>
        <i/>
        <vertAlign val="superscript"/>
        <sz val="8"/>
        <color indexed="8"/>
        <rFont val="Arial"/>
        <family val="2"/>
      </rPr>
      <t>*</t>
    </r>
    <r>
      <rPr>
        <sz val="8"/>
        <color indexed="8"/>
        <rFont val="Arial"/>
        <family val="2"/>
      </rPr>
      <t xml:space="preserve"> (end  of period)  </t>
    </r>
  </si>
  <si>
    <t>* In Q4 2015 Netia modified the method of presenting the ‘Multiroom’ TV services, which resulted in a decrease of total TV services and total RGUs in the quarter by approximately 4 thousand.</t>
  </si>
  <si>
    <r>
      <t xml:space="preserve">   Voice over IP (excl. LLU)</t>
    </r>
    <r>
      <rPr>
        <i/>
        <sz val="8"/>
        <color indexed="8"/>
        <rFont val="Arial"/>
        <family val="2"/>
      </rPr>
      <t xml:space="preserve"> </t>
    </r>
  </si>
  <si>
    <t>In Q4 2015 Netia modified the method of presenting the ‘Multiroom’ TV services, which resulted in a decrease of total TV services and total RGUs in the quarter by approximately 4 thousand.The figures presented above reflect the status as of a day of publishing the quarterly financial results.</t>
  </si>
  <si>
    <t>Dec. 31
2015</t>
  </si>
  <si>
    <t>Q1 2016</t>
  </si>
  <si>
    <t>March 31 2016</t>
  </si>
</sst>
</file>

<file path=xl/styles.xml><?xml version="1.0" encoding="utf-8"?>
<styleSheet xmlns="http://schemas.openxmlformats.org/spreadsheetml/2006/main">
  <numFmts count="4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0.0%"/>
    <numFmt numFmtId="174" formatCode="0.0%;\ \(0.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0.000"/>
    <numFmt numFmtId="180" formatCode="0.000%"/>
    <numFmt numFmtId="181" formatCode="#,##0.00000"/>
    <numFmt numFmtId="182" formatCode="_(* #,##0_);_(* \(#,##0\);_(* &quot;-&quot;_);_(@_)"/>
    <numFmt numFmtId="183" formatCode="0.000"/>
    <numFmt numFmtId="184" formatCode="0.0000%"/>
    <numFmt numFmtId="185" formatCode="0.00000%"/>
    <numFmt numFmtId="186" formatCode="0.000000%"/>
    <numFmt numFmtId="187" formatCode="#,###.0;\(#,###.0\);\-"/>
    <numFmt numFmtId="188" formatCode="#,###.00;\(#,###.00\);\-"/>
    <numFmt numFmtId="189" formatCode="[$-415]d\ mmmm\ yyyy"/>
    <numFmt numFmtId="190" formatCode="#,##0.0"/>
    <numFmt numFmtId="191" formatCode="#,##0.0000"/>
    <numFmt numFmtId="192" formatCode="#,##0.000000"/>
    <numFmt numFmtId="193" formatCode="#,##0.0000000"/>
    <numFmt numFmtId="194" formatCode="#,##0.00000000"/>
    <numFmt numFmtId="195" formatCode="#,##0.000000000"/>
    <numFmt numFmtId="196" formatCode="#,##0.0000000000"/>
    <numFmt numFmtId="197" formatCode="#,##0.00000000000"/>
    <numFmt numFmtId="198" formatCode="#,##0.000000000000"/>
    <numFmt numFmtId="199" formatCode="0.000000"/>
    <numFmt numFmtId="200" formatCode="0.00000"/>
    <numFmt numFmtId="201" formatCode="0.0000"/>
    <numFmt numFmtId="202" formatCode="0.0"/>
  </numFmts>
  <fonts count="103">
    <font>
      <sz val="10"/>
      <name val="Arial"/>
      <family val="0"/>
    </font>
    <font>
      <sz val="11"/>
      <color indexed="8"/>
      <name val="Czcionka tekstu podstawowego"/>
      <family val="2"/>
    </font>
    <font>
      <sz val="8"/>
      <name val="Arial"/>
      <family val="2"/>
    </font>
    <font>
      <b/>
      <sz val="8"/>
      <name val="Arial"/>
      <family val="2"/>
    </font>
    <font>
      <i/>
      <sz val="8"/>
      <name val="Arial"/>
      <family val="2"/>
    </font>
    <font>
      <b/>
      <sz val="8"/>
      <color indexed="9"/>
      <name val="Arial"/>
      <family val="2"/>
    </font>
    <font>
      <vertAlign val="superscript"/>
      <sz val="8"/>
      <name val="Arial"/>
      <family val="2"/>
    </font>
    <font>
      <b/>
      <i/>
      <sz val="8"/>
      <name val="Arial"/>
      <family val="2"/>
    </font>
    <font>
      <sz val="8"/>
      <color indexed="22"/>
      <name val="Arial"/>
      <family val="2"/>
    </font>
    <font>
      <sz val="8"/>
      <color indexed="12"/>
      <name val="Arial"/>
      <family val="2"/>
    </font>
    <font>
      <b/>
      <sz val="8"/>
      <color indexed="8"/>
      <name val="Arial"/>
      <family val="2"/>
    </font>
    <font>
      <sz val="8"/>
      <color indexed="8"/>
      <name val="Arial"/>
      <family val="2"/>
    </font>
    <font>
      <i/>
      <sz val="8"/>
      <color indexed="9"/>
      <name val="Arial"/>
      <family val="2"/>
    </font>
    <font>
      <u val="single"/>
      <sz val="8"/>
      <name val="Arial"/>
      <family val="2"/>
    </font>
    <font>
      <sz val="8"/>
      <color indexed="16"/>
      <name val="Arial"/>
      <family val="2"/>
    </font>
    <font>
      <sz val="9"/>
      <name val="Arial CE"/>
      <family val="2"/>
    </font>
    <font>
      <sz val="8"/>
      <name val="Arial CE"/>
      <family val="2"/>
    </font>
    <font>
      <b/>
      <sz val="8"/>
      <name val="Arial CE"/>
      <family val="0"/>
    </font>
    <font>
      <i/>
      <sz val="8"/>
      <name val="Arial CE"/>
      <family val="0"/>
    </font>
    <font>
      <sz val="3"/>
      <name val="Arial"/>
      <family val="2"/>
    </font>
    <font>
      <i/>
      <sz val="3"/>
      <name val="Arial"/>
      <family val="2"/>
    </font>
    <font>
      <sz val="3"/>
      <name val="Arial CE"/>
      <family val="2"/>
    </font>
    <font>
      <sz val="9"/>
      <name val="Arial"/>
      <family val="2"/>
    </font>
    <font>
      <b/>
      <sz val="8"/>
      <color indexed="10"/>
      <name val="Arial"/>
      <family val="2"/>
    </font>
    <font>
      <sz val="9"/>
      <color indexed="22"/>
      <name val="Arial"/>
      <family val="2"/>
    </font>
    <font>
      <b/>
      <i/>
      <sz val="8"/>
      <name val="Arial CE"/>
      <family val="0"/>
    </font>
    <font>
      <b/>
      <vertAlign val="superscript"/>
      <sz val="8"/>
      <name val="Arial"/>
      <family val="2"/>
    </font>
    <font>
      <i/>
      <vertAlign val="superscript"/>
      <sz val="8"/>
      <name val="Arial"/>
      <family val="2"/>
    </font>
    <font>
      <sz val="8"/>
      <name val="Myriad Pro"/>
      <family val="2"/>
    </font>
    <font>
      <b/>
      <sz val="8"/>
      <name val="Myriad Pro"/>
      <family val="2"/>
    </font>
    <font>
      <i/>
      <sz val="8"/>
      <color indexed="8"/>
      <name val="Arial"/>
      <family val="2"/>
    </font>
    <font>
      <vertAlign val="superscript"/>
      <sz val="8"/>
      <color indexed="8"/>
      <name val="Arial"/>
      <family val="2"/>
    </font>
    <font>
      <b/>
      <i/>
      <sz val="8"/>
      <color indexed="40"/>
      <name val="Arial"/>
      <family val="2"/>
    </font>
    <font>
      <i/>
      <vertAlign val="superscript"/>
      <sz val="8"/>
      <color indexed="8"/>
      <name val="Arial"/>
      <family val="2"/>
    </font>
    <font>
      <sz val="8"/>
      <color indexed="40"/>
      <name val="Arial"/>
      <family val="2"/>
    </font>
    <font>
      <i/>
      <sz val="8"/>
      <color indexed="4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10"/>
      <name val="Arial"/>
      <family val="2"/>
    </font>
    <font>
      <sz val="3"/>
      <color indexed="10"/>
      <name val="Arial"/>
      <family val="2"/>
    </font>
    <font>
      <sz val="3"/>
      <color indexed="8"/>
      <name val="Arial"/>
      <family val="2"/>
    </font>
    <font>
      <b/>
      <sz val="8"/>
      <color indexed="40"/>
      <name val="Myriad Pro"/>
      <family val="2"/>
    </font>
    <font>
      <b/>
      <sz val="8"/>
      <color indexed="40"/>
      <name val="Arial"/>
      <family val="2"/>
    </font>
    <font>
      <b/>
      <i/>
      <sz val="8"/>
      <color indexed="8"/>
      <name val="Arial"/>
      <family val="2"/>
    </font>
    <font>
      <sz val="5"/>
      <color indexed="8"/>
      <name val="Arial"/>
      <family val="2"/>
    </font>
    <font>
      <i/>
      <sz val="5"/>
      <color indexed="8"/>
      <name val="Arial"/>
      <family val="2"/>
    </font>
    <font>
      <sz val="2"/>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FF0000"/>
      <name val="Arial"/>
      <family val="2"/>
    </font>
    <font>
      <sz val="3"/>
      <color rgb="FFFF0000"/>
      <name val="Arial"/>
      <family val="2"/>
    </font>
    <font>
      <sz val="8"/>
      <color theme="1"/>
      <name val="Arial"/>
      <family val="2"/>
    </font>
    <font>
      <sz val="3"/>
      <color theme="1"/>
      <name val="Arial"/>
      <family val="2"/>
    </font>
    <font>
      <b/>
      <sz val="8"/>
      <color theme="1"/>
      <name val="Arial"/>
      <family val="2"/>
    </font>
    <font>
      <b/>
      <sz val="8"/>
      <color rgb="FFFF0000"/>
      <name val="Arial"/>
      <family val="2"/>
    </font>
    <font>
      <b/>
      <sz val="8"/>
      <color rgb="FF00B0F0"/>
      <name val="Myriad Pro"/>
      <family val="2"/>
    </font>
    <font>
      <sz val="8"/>
      <color rgb="FF000000"/>
      <name val="Arial"/>
      <family val="2"/>
    </font>
    <font>
      <i/>
      <sz val="8"/>
      <color rgb="FF000000"/>
      <name val="Arial"/>
      <family val="2"/>
    </font>
    <font>
      <b/>
      <i/>
      <sz val="8"/>
      <color rgb="FF00B0F0"/>
      <name val="Arial"/>
      <family val="2"/>
    </font>
    <font>
      <b/>
      <sz val="8"/>
      <color rgb="FF009CFF"/>
      <name val="Arial"/>
      <family val="2"/>
    </font>
    <font>
      <b/>
      <sz val="8"/>
      <color rgb="FF000000"/>
      <name val="Arial"/>
      <family val="2"/>
    </font>
    <font>
      <b/>
      <i/>
      <sz val="8"/>
      <color rgb="FF000000"/>
      <name val="Arial"/>
      <family val="2"/>
    </font>
    <font>
      <sz val="3"/>
      <color rgb="FF000000"/>
      <name val="Arial"/>
      <family val="2"/>
    </font>
    <font>
      <sz val="5"/>
      <color rgb="FF000000"/>
      <name val="Arial"/>
      <family val="2"/>
    </font>
    <font>
      <i/>
      <sz val="8"/>
      <color rgb="FF009CFF"/>
      <name val="Arial"/>
      <family val="2"/>
    </font>
    <font>
      <i/>
      <sz val="5"/>
      <color rgb="FF000000"/>
      <name val="Arial"/>
      <family val="2"/>
    </font>
    <font>
      <sz val="2"/>
      <color rgb="FF000000"/>
      <name val="Arial"/>
      <family val="2"/>
    </font>
    <font>
      <b/>
      <sz val="8"/>
      <color rgb="FF00B0F0"/>
      <name val="Arial"/>
      <family val="2"/>
    </font>
    <font>
      <sz val="8"/>
      <color rgb="FFC0C0C0"/>
      <name val="Arial"/>
      <family val="2"/>
    </font>
    <font>
      <b/>
      <i/>
      <sz val="8"/>
      <color rgb="FF009C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border>
    <border>
      <left/>
      <right/>
      <top style="medium"/>
      <bottom/>
    </border>
    <border>
      <left/>
      <right/>
      <top/>
      <bottom style="medium"/>
    </border>
    <border>
      <left/>
      <right/>
      <top style="medium"/>
      <bottom style="medium"/>
    </border>
    <border>
      <left>
        <color indexed="63"/>
      </left>
      <right>
        <color indexed="63"/>
      </right>
      <top style="thin"/>
      <bottom>
        <color indexed="63"/>
      </bottom>
    </border>
    <border>
      <left>
        <color indexed="63"/>
      </left>
      <right>
        <color indexed="63"/>
      </right>
      <top>
        <color indexed="63"/>
      </top>
      <bottom style="medium">
        <color rgb="FF00B0F0"/>
      </bottom>
    </border>
    <border>
      <left>
        <color indexed="63"/>
      </left>
      <right>
        <color indexed="63"/>
      </right>
      <top>
        <color indexed="63"/>
      </top>
      <bottom style="double">
        <color rgb="FF00B0F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0" borderId="0" applyNumberFormat="0" applyFill="0" applyBorder="0" applyAlignment="0" applyProtection="0"/>
    <xf numFmtId="0" fontId="69" fillId="0" borderId="3" applyNumberFormat="0" applyFill="0" applyAlignment="0" applyProtection="0"/>
    <xf numFmtId="0" fontId="70" fillId="29" borderId="4" applyNumberFormat="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30" borderId="0" applyNumberFormat="0" applyBorder="0" applyAlignment="0" applyProtection="0"/>
    <xf numFmtId="0" fontId="0" fillId="0" borderId="0">
      <alignment/>
      <protection/>
    </xf>
    <xf numFmtId="0" fontId="0" fillId="0" borderId="0">
      <alignment/>
      <protection/>
    </xf>
    <xf numFmtId="0" fontId="75" fillId="27" borderId="1" applyNumberFormat="0" applyAlignment="0" applyProtection="0"/>
    <xf numFmtId="0" fontId="76" fillId="0" borderId="0" applyNumberFormat="0" applyFill="0" applyBorder="0" applyAlignment="0" applyProtection="0"/>
    <xf numFmtId="9" fontId="0" fillId="0" borderId="0" applyFont="0" applyFill="0" applyBorder="0" applyAlignment="0" applyProtection="0"/>
    <xf numFmtId="0" fontId="77" fillId="0" borderId="8"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32" borderId="0" applyNumberFormat="0" applyBorder="0" applyAlignment="0" applyProtection="0"/>
  </cellStyleXfs>
  <cellXfs count="441">
    <xf numFmtId="0" fontId="0" fillId="0" borderId="0" xfId="0" applyAlignment="1">
      <alignment/>
    </xf>
    <xf numFmtId="3" fontId="2" fillId="0" borderId="0" xfId="0" applyNumberFormat="1" applyFont="1" applyFill="1" applyAlignment="1">
      <alignment horizontal="right"/>
    </xf>
    <xf numFmtId="0" fontId="2" fillId="0" borderId="0" xfId="0" applyFont="1" applyFill="1" applyAlignment="1">
      <alignment/>
    </xf>
    <xf numFmtId="0" fontId="4" fillId="0" borderId="0" xfId="0" applyFont="1" applyFill="1" applyAlignment="1">
      <alignment/>
    </xf>
    <xf numFmtId="0" fontId="4" fillId="0" borderId="0" xfId="0" applyFont="1" applyFill="1" applyAlignment="1">
      <alignment/>
    </xf>
    <xf numFmtId="3" fontId="2" fillId="33" borderId="0" xfId="0" applyNumberFormat="1" applyFont="1" applyFill="1" applyAlignment="1">
      <alignment/>
    </xf>
    <xf numFmtId="172" fontId="16" fillId="33" borderId="0" xfId="0" applyNumberFormat="1" applyFont="1" applyFill="1" applyAlignment="1">
      <alignment/>
    </xf>
    <xf numFmtId="0" fontId="2" fillId="33" borderId="0" xfId="0" applyFont="1" applyFill="1" applyAlignment="1">
      <alignment/>
    </xf>
    <xf numFmtId="0" fontId="2" fillId="33" borderId="0" xfId="0" applyFont="1" applyFill="1" applyAlignment="1">
      <alignment/>
    </xf>
    <xf numFmtId="0" fontId="5" fillId="33" borderId="0" xfId="0" applyFont="1" applyFill="1" applyAlignment="1">
      <alignment vertical="top"/>
    </xf>
    <xf numFmtId="0" fontId="4" fillId="33" borderId="0" xfId="0" applyFont="1" applyFill="1" applyAlignment="1">
      <alignment/>
    </xf>
    <xf numFmtId="0" fontId="2" fillId="33" borderId="0" xfId="0" applyFont="1" applyFill="1" applyAlignment="1">
      <alignment/>
    </xf>
    <xf numFmtId="0" fontId="4" fillId="33" borderId="0" xfId="0" applyFont="1" applyFill="1" applyAlignment="1">
      <alignment/>
    </xf>
    <xf numFmtId="3" fontId="2" fillId="33" borderId="0" xfId="0" applyNumberFormat="1" applyFont="1" applyFill="1" applyAlignment="1">
      <alignment horizontal="right"/>
    </xf>
    <xf numFmtId="172" fontId="17" fillId="33" borderId="0" xfId="0" applyNumberFormat="1" applyFont="1" applyFill="1" applyAlignment="1">
      <alignment/>
    </xf>
    <xf numFmtId="172" fontId="2" fillId="33" borderId="0" xfId="0" applyNumberFormat="1" applyFont="1" applyFill="1" applyAlignment="1">
      <alignment/>
    </xf>
    <xf numFmtId="0" fontId="3" fillId="33" borderId="0" xfId="0" applyFont="1" applyFill="1" applyBorder="1" applyAlignment="1">
      <alignment horizontal="right"/>
    </xf>
    <xf numFmtId="0" fontId="2" fillId="33" borderId="0" xfId="0" applyFont="1" applyFill="1" applyBorder="1" applyAlignment="1">
      <alignment/>
    </xf>
    <xf numFmtId="3" fontId="2" fillId="33" borderId="0" xfId="0" applyNumberFormat="1" applyFont="1" applyFill="1" applyAlignment="1">
      <alignment/>
    </xf>
    <xf numFmtId="3" fontId="14" fillId="33" borderId="0" xfId="0" applyNumberFormat="1" applyFont="1" applyFill="1" applyAlignment="1">
      <alignment horizontal="right"/>
    </xf>
    <xf numFmtId="3" fontId="3" fillId="33" borderId="0" xfId="0" applyNumberFormat="1" applyFont="1" applyFill="1" applyAlignment="1">
      <alignment/>
    </xf>
    <xf numFmtId="3" fontId="3" fillId="33" borderId="0" xfId="0" applyNumberFormat="1" applyFont="1" applyFill="1" applyAlignment="1">
      <alignment horizontal="right"/>
    </xf>
    <xf numFmtId="0" fontId="5" fillId="33" borderId="0" xfId="0" applyFont="1" applyFill="1" applyAlignment="1">
      <alignment horizontal="left" vertical="top"/>
    </xf>
    <xf numFmtId="0" fontId="5" fillId="33" borderId="0" xfId="0" applyFont="1" applyFill="1" applyAlignment="1">
      <alignment horizontal="left" vertical="top" wrapText="1"/>
    </xf>
    <xf numFmtId="0" fontId="3" fillId="33" borderId="0" xfId="0" applyFont="1" applyFill="1" applyAlignment="1">
      <alignment horizontal="left" indent="1"/>
    </xf>
    <xf numFmtId="0" fontId="2" fillId="33" borderId="0" xfId="0" applyFont="1" applyFill="1" applyAlignment="1">
      <alignment horizontal="left" indent="2"/>
    </xf>
    <xf numFmtId="0" fontId="19" fillId="33" borderId="0" xfId="0" applyFont="1" applyFill="1" applyAlignment="1">
      <alignment horizontal="left" indent="2"/>
    </xf>
    <xf numFmtId="3" fontId="19" fillId="33" borderId="0" xfId="0" applyNumberFormat="1" applyFont="1" applyFill="1" applyAlignment="1">
      <alignment horizontal="right"/>
    </xf>
    <xf numFmtId="3" fontId="19" fillId="33" borderId="0" xfId="0" applyNumberFormat="1" applyFont="1" applyFill="1" applyAlignment="1">
      <alignment/>
    </xf>
    <xf numFmtId="0" fontId="19" fillId="33" borderId="0" xfId="0" applyFont="1" applyFill="1" applyAlignment="1">
      <alignment/>
    </xf>
    <xf numFmtId="0" fontId="2" fillId="33" borderId="0" xfId="0" applyFont="1" applyFill="1" applyAlignment="1">
      <alignment horizontal="left" indent="1"/>
    </xf>
    <xf numFmtId="0" fontId="2" fillId="33" borderId="0" xfId="0" applyFont="1" applyFill="1" applyAlignment="1">
      <alignment horizontal="right"/>
    </xf>
    <xf numFmtId="0" fontId="20" fillId="33" borderId="0" xfId="0" applyFont="1" applyFill="1" applyAlignment="1">
      <alignment horizontal="left" indent="2"/>
    </xf>
    <xf numFmtId="172" fontId="21" fillId="33" borderId="0" xfId="0" applyNumberFormat="1" applyFont="1" applyFill="1" applyAlignment="1">
      <alignment/>
    </xf>
    <xf numFmtId="3" fontId="2" fillId="33" borderId="10" xfId="0" applyNumberFormat="1" applyFont="1" applyFill="1" applyBorder="1" applyAlignment="1">
      <alignment horizontal="right"/>
    </xf>
    <xf numFmtId="0" fontId="3" fillId="33" borderId="0" xfId="0" applyFont="1" applyFill="1" applyBorder="1" applyAlignment="1">
      <alignment/>
    </xf>
    <xf numFmtId="3" fontId="3" fillId="33" borderId="0" xfId="0" applyNumberFormat="1" applyFont="1" applyFill="1" applyBorder="1" applyAlignment="1">
      <alignment horizontal="right"/>
    </xf>
    <xf numFmtId="3" fontId="2" fillId="0" borderId="0" xfId="0" applyNumberFormat="1" applyFont="1" applyFill="1" applyAlignment="1">
      <alignment horizontal="right" wrapText="1"/>
    </xf>
    <xf numFmtId="3" fontId="2" fillId="0" borderId="0" xfId="0" applyNumberFormat="1" applyFont="1" applyFill="1" applyAlignment="1">
      <alignment/>
    </xf>
    <xf numFmtId="0" fontId="2" fillId="0" borderId="0" xfId="0" applyFont="1" applyFill="1" applyAlignment="1">
      <alignment/>
    </xf>
    <xf numFmtId="3" fontId="4" fillId="0" borderId="0" xfId="0" applyNumberFormat="1" applyFont="1" applyFill="1" applyAlignment="1">
      <alignment horizontal="right" wrapText="1"/>
    </xf>
    <xf numFmtId="3" fontId="4" fillId="0" borderId="0" xfId="0" applyNumberFormat="1" applyFont="1" applyFill="1" applyAlignment="1">
      <alignment/>
    </xf>
    <xf numFmtId="0" fontId="4" fillId="0" borderId="0" xfId="0" applyFont="1" applyFill="1" applyAlignment="1">
      <alignment horizontal="right" wrapText="1"/>
    </xf>
    <xf numFmtId="3" fontId="2" fillId="0" borderId="0" xfId="0" applyNumberFormat="1" applyFont="1" applyFill="1" applyAlignment="1">
      <alignment horizontal="right" vertical="top" wrapText="1"/>
    </xf>
    <xf numFmtId="0" fontId="2" fillId="0" borderId="0" xfId="0" applyFont="1" applyFill="1" applyAlignment="1">
      <alignment horizontal="right" wrapText="1"/>
    </xf>
    <xf numFmtId="0" fontId="2" fillId="0" borderId="0" xfId="0" applyFont="1" applyFill="1" applyAlignment="1">
      <alignment horizontal="right" vertical="top" wrapText="1"/>
    </xf>
    <xf numFmtId="0" fontId="22" fillId="0" borderId="0" xfId="0" applyFont="1" applyFill="1" applyAlignment="1">
      <alignment horizontal="right" vertical="top" wrapText="1"/>
    </xf>
    <xf numFmtId="172" fontId="16" fillId="0" borderId="0" xfId="0" applyNumberFormat="1" applyFont="1" applyFill="1" applyAlignment="1">
      <alignment/>
    </xf>
    <xf numFmtId="9" fontId="4" fillId="0" borderId="0" xfId="0" applyNumberFormat="1" applyFont="1" applyFill="1" applyAlignment="1">
      <alignment horizontal="right" wrapText="1"/>
    </xf>
    <xf numFmtId="173" fontId="4" fillId="0" borderId="0" xfId="0" applyNumberFormat="1" applyFont="1" applyFill="1" applyAlignment="1">
      <alignment horizontal="right" wrapText="1"/>
    </xf>
    <xf numFmtId="173" fontId="4" fillId="0" borderId="0" xfId="56" applyNumberFormat="1" applyFont="1" applyFill="1" applyAlignment="1">
      <alignment/>
    </xf>
    <xf numFmtId="174" fontId="4" fillId="0" borderId="0" xfId="56" applyNumberFormat="1" applyFont="1" applyFill="1" applyAlignment="1">
      <alignment horizontal="right" wrapText="1"/>
    </xf>
    <xf numFmtId="173" fontId="4" fillId="0" borderId="0" xfId="0" applyNumberFormat="1" applyFont="1" applyFill="1" applyAlignment="1">
      <alignment/>
    </xf>
    <xf numFmtId="172" fontId="16" fillId="0" borderId="0" xfId="0" applyNumberFormat="1" applyFont="1" applyFill="1" applyAlignment="1">
      <alignment horizontal="right"/>
    </xf>
    <xf numFmtId="0" fontId="2" fillId="0" borderId="0" xfId="0" applyFont="1" applyAlignment="1">
      <alignment/>
    </xf>
    <xf numFmtId="172" fontId="17" fillId="0" borderId="0" xfId="0" applyNumberFormat="1" applyFont="1" applyFill="1" applyAlignment="1">
      <alignment/>
    </xf>
    <xf numFmtId="172" fontId="25" fillId="0" borderId="0" xfId="0" applyNumberFormat="1" applyFont="1" applyFill="1" applyAlignment="1">
      <alignment/>
    </xf>
    <xf numFmtId="0" fontId="2" fillId="0" borderId="0" xfId="0" applyFont="1" applyFill="1" applyAlignment="1">
      <alignment/>
    </xf>
    <xf numFmtId="173" fontId="7" fillId="0" borderId="0" xfId="56" applyNumberFormat="1" applyFont="1" applyFill="1" applyAlignment="1">
      <alignment/>
    </xf>
    <xf numFmtId="172" fontId="18" fillId="0" borderId="0" xfId="0" applyNumberFormat="1" applyFont="1" applyFill="1" applyAlignment="1">
      <alignment/>
    </xf>
    <xf numFmtId="3" fontId="3" fillId="0" borderId="0" xfId="0" applyNumberFormat="1" applyFont="1" applyFill="1" applyAlignment="1">
      <alignment horizontal="right" wrapText="1"/>
    </xf>
    <xf numFmtId="0" fontId="19" fillId="33" borderId="0" xfId="0" applyFont="1" applyFill="1" applyAlignment="1">
      <alignment/>
    </xf>
    <xf numFmtId="172" fontId="17" fillId="0" borderId="0" xfId="0" applyNumberFormat="1" applyFont="1" applyFill="1" applyAlignment="1">
      <alignment/>
    </xf>
    <xf numFmtId="0" fontId="19" fillId="0" borderId="0" xfId="0" applyFont="1" applyAlignment="1">
      <alignment/>
    </xf>
    <xf numFmtId="3" fontId="2" fillId="0" borderId="0" xfId="0" applyNumberFormat="1" applyFont="1" applyAlignment="1">
      <alignment horizontal="right"/>
    </xf>
    <xf numFmtId="3" fontId="2" fillId="0" borderId="10" xfId="0" applyNumberFormat="1" applyFont="1" applyBorder="1" applyAlignment="1">
      <alignment horizontal="right"/>
    </xf>
    <xf numFmtId="3" fontId="3" fillId="0" borderId="0" xfId="0" applyNumberFormat="1" applyFont="1" applyBorder="1" applyAlignment="1">
      <alignment horizontal="right"/>
    </xf>
    <xf numFmtId="0" fontId="5" fillId="0" borderId="0" xfId="0" applyFont="1" applyFill="1" applyAlignment="1">
      <alignment horizontal="left" vertical="top"/>
    </xf>
    <xf numFmtId="0" fontId="5" fillId="0" borderId="0" xfId="0" applyFont="1" applyFill="1" applyAlignment="1">
      <alignment vertical="top"/>
    </xf>
    <xf numFmtId="0" fontId="2" fillId="0" borderId="0" xfId="0" applyFont="1" applyFill="1" applyAlignment="1">
      <alignment vertical="top"/>
    </xf>
    <xf numFmtId="0" fontId="2" fillId="0" borderId="11"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Alignment="1">
      <alignment horizontal="center"/>
    </xf>
    <xf numFmtId="0" fontId="3" fillId="0" borderId="0" xfId="0" applyFont="1" applyFill="1" applyAlignment="1">
      <alignment/>
    </xf>
    <xf numFmtId="3" fontId="3" fillId="0" borderId="0" xfId="0" applyNumberFormat="1" applyFont="1" applyFill="1" applyBorder="1" applyAlignment="1">
      <alignment horizontal="right" wrapText="1"/>
    </xf>
    <xf numFmtId="3" fontId="3" fillId="0" borderId="0" xfId="0" applyNumberFormat="1" applyFont="1" applyFill="1" applyAlignment="1">
      <alignment/>
    </xf>
    <xf numFmtId="3" fontId="2" fillId="0" borderId="0" xfId="0" applyNumberFormat="1" applyFont="1" applyFill="1" applyAlignment="1">
      <alignment/>
    </xf>
    <xf numFmtId="3" fontId="2" fillId="0" borderId="0" xfId="0" applyNumberFormat="1" applyFont="1" applyFill="1" applyBorder="1" applyAlignment="1">
      <alignment horizontal="right" wrapText="1"/>
    </xf>
    <xf numFmtId="172" fontId="16" fillId="0" borderId="0" xfId="0" applyNumberFormat="1" applyFont="1" applyFill="1" applyBorder="1" applyAlignment="1">
      <alignment/>
    </xf>
    <xf numFmtId="0" fontId="2" fillId="0" borderId="0" xfId="0" applyFont="1" applyFill="1" applyAlignment="1">
      <alignment wrapText="1"/>
    </xf>
    <xf numFmtId="172" fontId="17" fillId="0" borderId="0" xfId="0" applyNumberFormat="1" applyFont="1" applyFill="1" applyBorder="1" applyAlignment="1">
      <alignment/>
    </xf>
    <xf numFmtId="3" fontId="14" fillId="0" borderId="0" xfId="0" applyNumberFormat="1" applyFont="1" applyFill="1" applyAlignment="1">
      <alignment horizontal="right"/>
    </xf>
    <xf numFmtId="172" fontId="17" fillId="0" borderId="0" xfId="0" applyNumberFormat="1" applyFont="1" applyFill="1" applyAlignment="1">
      <alignment/>
    </xf>
    <xf numFmtId="0" fontId="2" fillId="0" borderId="0" xfId="0" applyFont="1" applyFill="1" applyAlignment="1">
      <alignment horizontal="right"/>
    </xf>
    <xf numFmtId="0" fontId="2" fillId="0" borderId="0" xfId="0" applyFont="1" applyFill="1" applyAlignment="1">
      <alignment horizontal="right" vertical="top"/>
    </xf>
    <xf numFmtId="0" fontId="3" fillId="0" borderId="0" xfId="0" applyFont="1" applyFill="1" applyAlignment="1">
      <alignment horizontal="left" vertical="top"/>
    </xf>
    <xf numFmtId="3" fontId="3" fillId="0" borderId="0" xfId="0" applyNumberFormat="1" applyFont="1" applyFill="1" applyAlignment="1">
      <alignment/>
    </xf>
    <xf numFmtId="3" fontId="3" fillId="0" borderId="0" xfId="0" applyNumberFormat="1" applyFont="1" applyFill="1" applyAlignment="1">
      <alignment horizontal="right"/>
    </xf>
    <xf numFmtId="172" fontId="2" fillId="0" borderId="0" xfId="0" applyNumberFormat="1" applyFont="1" applyFill="1" applyAlignment="1">
      <alignment/>
    </xf>
    <xf numFmtId="0" fontId="3" fillId="0" borderId="0" xfId="0" applyFont="1" applyFill="1" applyAlignment="1">
      <alignment/>
    </xf>
    <xf numFmtId="0" fontId="5" fillId="0" borderId="0" xfId="0" applyFont="1" applyFill="1" applyAlignment="1">
      <alignment vertical="top"/>
    </xf>
    <xf numFmtId="0" fontId="3" fillId="0" borderId="0" xfId="0" applyFont="1" applyFill="1" applyAlignment="1">
      <alignment horizontal="right"/>
    </xf>
    <xf numFmtId="0" fontId="3" fillId="0" borderId="0" xfId="0" applyFont="1" applyFill="1" applyBorder="1" applyAlignment="1">
      <alignment horizontal="right" vertical="top" wrapText="1"/>
    </xf>
    <xf numFmtId="0" fontId="2" fillId="0" borderId="0" xfId="0" applyFont="1" applyFill="1" applyAlignment="1">
      <alignment vertical="top"/>
    </xf>
    <xf numFmtId="0" fontId="4" fillId="0" borderId="0" xfId="0" applyFont="1" applyFill="1" applyAlignment="1">
      <alignment horizontal="right"/>
    </xf>
    <xf numFmtId="0" fontId="13" fillId="0" borderId="0" xfId="0" applyFont="1" applyFill="1" applyAlignment="1">
      <alignment horizontal="left"/>
    </xf>
    <xf numFmtId="3" fontId="13" fillId="0" borderId="0" xfId="0" applyNumberFormat="1" applyFont="1" applyFill="1" applyAlignment="1">
      <alignment horizontal="right"/>
    </xf>
    <xf numFmtId="0" fontId="2" fillId="0" borderId="0" xfId="0" applyFont="1" applyFill="1" applyAlignment="1">
      <alignment horizontal="left"/>
    </xf>
    <xf numFmtId="0" fontId="3" fillId="0" borderId="0" xfId="0" applyFont="1" applyFill="1" applyAlignment="1">
      <alignment horizontal="left"/>
    </xf>
    <xf numFmtId="3" fontId="3" fillId="0" borderId="0" xfId="0" applyNumberFormat="1" applyFont="1" applyFill="1" applyAlignment="1">
      <alignment horizontal="right"/>
    </xf>
    <xf numFmtId="0" fontId="2" fillId="0" borderId="0" xfId="0" applyFont="1" applyFill="1" applyAlignment="1">
      <alignment horizontal="right" vertical="top"/>
    </xf>
    <xf numFmtId="0" fontId="4" fillId="0" borderId="0" xfId="0" applyFont="1" applyFill="1" applyAlignment="1">
      <alignment horizontal="left"/>
    </xf>
    <xf numFmtId="3" fontId="3" fillId="0" borderId="0" xfId="0" applyNumberFormat="1" applyFont="1" applyFill="1" applyAlignment="1">
      <alignment horizontal="right" wrapText="1"/>
    </xf>
    <xf numFmtId="0" fontId="7" fillId="0" borderId="0" xfId="0" applyFont="1" applyFill="1" applyAlignment="1">
      <alignment/>
    </xf>
    <xf numFmtId="173" fontId="7" fillId="0" borderId="0" xfId="0" applyNumberFormat="1" applyFont="1" applyFill="1" applyAlignment="1">
      <alignment horizontal="right"/>
    </xf>
    <xf numFmtId="173" fontId="7" fillId="0" borderId="0" xfId="56" applyNumberFormat="1" applyFont="1" applyFill="1" applyAlignment="1">
      <alignment horizontal="right" wrapText="1"/>
    </xf>
    <xf numFmtId="3" fontId="4" fillId="0" borderId="0" xfId="0" applyNumberFormat="1" applyFont="1" applyFill="1" applyAlignment="1">
      <alignment horizontal="right"/>
    </xf>
    <xf numFmtId="173" fontId="3" fillId="0" borderId="0" xfId="56" applyNumberFormat="1" applyFont="1" applyFill="1" applyAlignment="1">
      <alignment/>
    </xf>
    <xf numFmtId="0" fontId="3" fillId="0" borderId="0" xfId="0" applyFont="1" applyFill="1" applyBorder="1" applyAlignment="1">
      <alignment vertical="top"/>
    </xf>
    <xf numFmtId="0" fontId="2" fillId="0" borderId="0" xfId="0" applyFont="1" applyFill="1" applyBorder="1" applyAlignment="1">
      <alignment vertical="top"/>
    </xf>
    <xf numFmtId="0" fontId="3" fillId="0" borderId="0" xfId="0" applyFont="1" applyFill="1" applyAlignment="1">
      <alignment horizontal="right" vertical="top" wrapText="1"/>
    </xf>
    <xf numFmtId="0" fontId="2" fillId="0" borderId="0" xfId="0" applyFont="1" applyFill="1" applyAlignment="1">
      <alignment/>
    </xf>
    <xf numFmtId="0" fontId="2" fillId="0" borderId="12" xfId="0" applyFont="1" applyFill="1" applyBorder="1" applyAlignment="1">
      <alignment vertical="top"/>
    </xf>
    <xf numFmtId="0" fontId="2" fillId="0" borderId="0" xfId="0" applyFont="1" applyFill="1" applyBorder="1" applyAlignment="1">
      <alignment horizontal="right" vertical="top"/>
    </xf>
    <xf numFmtId="3" fontId="2" fillId="0" borderId="0" xfId="0" applyNumberFormat="1" applyFont="1" applyFill="1" applyAlignment="1">
      <alignment horizontal="right" wrapText="1"/>
    </xf>
    <xf numFmtId="3" fontId="2" fillId="0" borderId="0" xfId="0" applyNumberFormat="1" applyFont="1" applyFill="1" applyAlignment="1">
      <alignment/>
    </xf>
    <xf numFmtId="0" fontId="4" fillId="0" borderId="0" xfId="0" applyFont="1" applyFill="1" applyAlignment="1">
      <alignment vertical="top"/>
    </xf>
    <xf numFmtId="173" fontId="18" fillId="0" borderId="0" xfId="0" applyNumberFormat="1" applyFont="1" applyFill="1" applyAlignment="1">
      <alignment horizontal="right"/>
    </xf>
    <xf numFmtId="173" fontId="4" fillId="0" borderId="0" xfId="0" applyNumberFormat="1" applyFont="1" applyFill="1" applyAlignment="1">
      <alignment vertical="top"/>
    </xf>
    <xf numFmtId="172" fontId="2" fillId="0" borderId="0" xfId="0" applyNumberFormat="1" applyFont="1" applyFill="1" applyAlignment="1">
      <alignment horizontal="right" wrapText="1"/>
    </xf>
    <xf numFmtId="173" fontId="2" fillId="0" borderId="0" xfId="0" applyNumberFormat="1" applyFont="1" applyFill="1" applyAlignment="1">
      <alignment vertical="top"/>
    </xf>
    <xf numFmtId="0" fontId="24" fillId="0" borderId="0" xfId="0" applyFont="1" applyFill="1" applyAlignment="1">
      <alignment horizontal="right" wrapText="1"/>
    </xf>
    <xf numFmtId="0" fontId="4" fillId="0" borderId="0" xfId="0" applyFont="1" applyFill="1" applyAlignment="1">
      <alignment horizontal="right" wrapText="1"/>
    </xf>
    <xf numFmtId="0" fontId="2" fillId="0" borderId="0" xfId="0" applyFont="1" applyFill="1" applyAlignment="1">
      <alignment horizontal="right" wrapText="1"/>
    </xf>
    <xf numFmtId="0" fontId="8" fillId="0" borderId="0" xfId="0" applyFont="1" applyFill="1" applyAlignment="1">
      <alignment horizontal="right" wrapText="1"/>
    </xf>
    <xf numFmtId="0" fontId="5" fillId="0" borderId="0" xfId="0" applyFont="1" applyFill="1" applyAlignment="1">
      <alignment horizontal="left" vertical="top" wrapText="1"/>
    </xf>
    <xf numFmtId="0" fontId="2" fillId="0" borderId="0" xfId="0" applyFont="1" applyFill="1" applyAlignment="1">
      <alignment vertical="top" wrapText="1"/>
    </xf>
    <xf numFmtId="0" fontId="3" fillId="0" borderId="0" xfId="0" applyFont="1" applyFill="1" applyAlignment="1">
      <alignment vertical="top"/>
    </xf>
    <xf numFmtId="0" fontId="2" fillId="0" borderId="0" xfId="0" applyFont="1" applyFill="1" applyAlignment="1">
      <alignment horizontal="left" vertical="top" indent="1"/>
    </xf>
    <xf numFmtId="0" fontId="4" fillId="0" borderId="0" xfId="0" applyFont="1" applyFill="1" applyAlignment="1">
      <alignment horizontal="left" vertical="top" indent="2"/>
    </xf>
    <xf numFmtId="3" fontId="4" fillId="0" borderId="0" xfId="0" applyNumberFormat="1" applyFont="1" applyFill="1" applyAlignment="1">
      <alignment horizontal="right" wrapText="1"/>
    </xf>
    <xf numFmtId="0" fontId="7" fillId="0" borderId="0" xfId="0" applyFont="1" applyFill="1" applyAlignment="1">
      <alignment vertical="top"/>
    </xf>
    <xf numFmtId="0" fontId="4" fillId="0" borderId="0" xfId="0" applyFont="1" applyFill="1" applyAlignment="1">
      <alignment horizontal="left" indent="3"/>
    </xf>
    <xf numFmtId="10" fontId="2" fillId="0" borderId="0" xfId="0" applyNumberFormat="1" applyFont="1" applyFill="1" applyAlignment="1">
      <alignment horizontal="right" wrapText="1"/>
    </xf>
    <xf numFmtId="3" fontId="2" fillId="0" borderId="0" xfId="0" applyNumberFormat="1" applyFont="1" applyFill="1" applyAlignment="1">
      <alignment horizontal="right" vertical="top" wrapText="1"/>
    </xf>
    <xf numFmtId="0" fontId="2" fillId="0" borderId="0" xfId="0" applyFont="1" applyFill="1" applyAlignment="1">
      <alignment horizontal="right" vertical="top" wrapText="1"/>
    </xf>
    <xf numFmtId="0" fontId="3" fillId="0" borderId="0" xfId="0" applyFont="1" applyFill="1" applyAlignment="1">
      <alignment horizontal="left" vertical="top"/>
    </xf>
    <xf numFmtId="0" fontId="4" fillId="0" borderId="0" xfId="0" applyFont="1" applyFill="1" applyAlignment="1">
      <alignment horizontal="left" vertical="top"/>
    </xf>
    <xf numFmtId="0" fontId="2" fillId="0" borderId="0" xfId="0" applyFont="1" applyFill="1" applyAlignment="1">
      <alignment horizontal="left" vertical="top"/>
    </xf>
    <xf numFmtId="9" fontId="2" fillId="0" borderId="0" xfId="0" applyNumberFormat="1" applyFont="1" applyFill="1" applyAlignment="1">
      <alignment/>
    </xf>
    <xf numFmtId="0" fontId="2" fillId="0" borderId="0" xfId="0" applyFont="1" applyFill="1" applyAlignment="1">
      <alignment vertical="top" wrapText="1"/>
    </xf>
    <xf numFmtId="174" fontId="2" fillId="0" borderId="0" xfId="0" applyNumberFormat="1" applyFont="1" applyFill="1" applyAlignment="1">
      <alignment/>
    </xf>
    <xf numFmtId="172" fontId="2" fillId="0" borderId="0" xfId="0" applyNumberFormat="1" applyFont="1" applyFill="1" applyAlignment="1">
      <alignment/>
    </xf>
    <xf numFmtId="174" fontId="4" fillId="0" borderId="0" xfId="0" applyNumberFormat="1" applyFont="1" applyFill="1" applyAlignment="1">
      <alignment/>
    </xf>
    <xf numFmtId="172" fontId="3" fillId="0" borderId="0" xfId="0" applyNumberFormat="1" applyFont="1" applyFill="1" applyAlignment="1">
      <alignment/>
    </xf>
    <xf numFmtId="172" fontId="2" fillId="0" borderId="0" xfId="0" applyNumberFormat="1" applyFont="1" applyFill="1" applyAlignment="1">
      <alignment/>
    </xf>
    <xf numFmtId="3" fontId="3" fillId="0" borderId="0" xfId="0" applyNumberFormat="1" applyFont="1" applyFill="1" applyAlignment="1">
      <alignment/>
    </xf>
    <xf numFmtId="0" fontId="3" fillId="0" borderId="0" xfId="0" applyFont="1" applyFill="1" applyAlignment="1">
      <alignment/>
    </xf>
    <xf numFmtId="3" fontId="19" fillId="33" borderId="0" xfId="0" applyNumberFormat="1" applyFont="1" applyFill="1" applyAlignment="1">
      <alignment/>
    </xf>
    <xf numFmtId="172" fontId="13" fillId="0" borderId="0" xfId="0" applyNumberFormat="1" applyFont="1" applyFill="1" applyAlignment="1">
      <alignment horizontal="right"/>
    </xf>
    <xf numFmtId="172" fontId="2" fillId="0" borderId="0" xfId="0" applyNumberFormat="1" applyFont="1" applyFill="1" applyAlignment="1">
      <alignment horizontal="right"/>
    </xf>
    <xf numFmtId="172" fontId="3" fillId="0" borderId="0" xfId="0" applyNumberFormat="1" applyFont="1" applyFill="1" applyAlignment="1">
      <alignment horizontal="right"/>
    </xf>
    <xf numFmtId="173" fontId="16" fillId="0" borderId="0" xfId="0" applyNumberFormat="1" applyFont="1" applyFill="1" applyAlignment="1">
      <alignment/>
    </xf>
    <xf numFmtId="174" fontId="25" fillId="0" borderId="0" xfId="0" applyNumberFormat="1" applyFont="1" applyFill="1" applyAlignment="1">
      <alignment/>
    </xf>
    <xf numFmtId="172" fontId="16" fillId="0" borderId="0" xfId="0" applyNumberFormat="1" applyFont="1" applyFill="1" applyAlignment="1">
      <alignment/>
    </xf>
    <xf numFmtId="174" fontId="7" fillId="0" borderId="0" xfId="0" applyNumberFormat="1" applyFont="1" applyFill="1" applyAlignment="1">
      <alignment/>
    </xf>
    <xf numFmtId="172" fontId="4" fillId="0" borderId="0" xfId="0" applyNumberFormat="1" applyFont="1" applyFill="1" applyAlignment="1">
      <alignment/>
    </xf>
    <xf numFmtId="3" fontId="2" fillId="0" borderId="0" xfId="0" applyNumberFormat="1" applyFont="1" applyFill="1" applyAlignment="1">
      <alignment horizontal="right"/>
    </xf>
    <xf numFmtId="172" fontId="18" fillId="0" borderId="0" xfId="0" applyNumberFormat="1" applyFont="1" applyFill="1" applyAlignment="1">
      <alignment/>
    </xf>
    <xf numFmtId="3" fontId="16" fillId="0" borderId="0" xfId="0" applyNumberFormat="1" applyFont="1" applyFill="1" applyAlignment="1">
      <alignment/>
    </xf>
    <xf numFmtId="0" fontId="16" fillId="0" borderId="0" xfId="0" applyFont="1" applyFill="1" applyAlignment="1">
      <alignment/>
    </xf>
    <xf numFmtId="0" fontId="3" fillId="0" borderId="0" xfId="0" applyFont="1" applyFill="1" applyAlignment="1">
      <alignment vertical="top"/>
    </xf>
    <xf numFmtId="173" fontId="2" fillId="0" borderId="0" xfId="0" applyNumberFormat="1" applyFont="1" applyFill="1" applyAlignment="1">
      <alignment/>
    </xf>
    <xf numFmtId="173" fontId="7" fillId="0" borderId="0" xfId="0" applyNumberFormat="1" applyFont="1" applyFill="1" applyAlignment="1">
      <alignment/>
    </xf>
    <xf numFmtId="0" fontId="3" fillId="0" borderId="0" xfId="0" applyFont="1" applyFill="1" applyBorder="1" applyAlignment="1">
      <alignment horizontal="right" vertical="top"/>
    </xf>
    <xf numFmtId="0" fontId="3" fillId="0" borderId="0" xfId="0" applyFont="1" applyFill="1" applyBorder="1" applyAlignment="1">
      <alignment horizontal="right" vertical="top" wrapText="1"/>
    </xf>
    <xf numFmtId="0" fontId="3" fillId="0" borderId="0" xfId="0" applyFont="1" applyFill="1" applyBorder="1" applyAlignment="1">
      <alignment horizontal="left" vertical="top"/>
    </xf>
    <xf numFmtId="3" fontId="3" fillId="0" borderId="0" xfId="0" applyNumberFormat="1" applyFont="1" applyFill="1" applyBorder="1" applyAlignment="1">
      <alignment horizontal="right" vertical="top" wrapText="1"/>
    </xf>
    <xf numFmtId="0" fontId="2" fillId="0" borderId="0" xfId="0" applyFont="1" applyFill="1" applyAlignment="1">
      <alignment horizontal="right"/>
    </xf>
    <xf numFmtId="0" fontId="3" fillId="0" borderId="13" xfId="0" applyFont="1" applyFill="1" applyBorder="1" applyAlignment="1">
      <alignment horizontal="right" vertical="center" wrapText="1"/>
    </xf>
    <xf numFmtId="0" fontId="82" fillId="0" borderId="0" xfId="0" applyFont="1" applyFill="1" applyAlignment="1">
      <alignment/>
    </xf>
    <xf numFmtId="0" fontId="3" fillId="0" borderId="13" xfId="0" applyFont="1" applyFill="1" applyBorder="1" applyAlignment="1">
      <alignment horizontal="right" vertical="center"/>
    </xf>
    <xf numFmtId="0" fontId="2" fillId="0" borderId="0" xfId="0" applyFont="1" applyFill="1" applyBorder="1" applyAlignment="1">
      <alignment horizontal="right" vertical="center"/>
    </xf>
    <xf numFmtId="0" fontId="3" fillId="0" borderId="13"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2" fillId="0" borderId="0" xfId="0" applyFont="1" applyFill="1" applyAlignment="1">
      <alignment vertical="center"/>
    </xf>
    <xf numFmtId="0" fontId="3" fillId="0" borderId="0" xfId="0" applyFont="1" applyFill="1" applyBorder="1" applyAlignment="1">
      <alignment horizontal="right" vertical="center" wrapText="1"/>
    </xf>
    <xf numFmtId="0" fontId="4" fillId="0" borderId="0" xfId="0" applyFont="1" applyFill="1" applyAlignment="1">
      <alignment horizontal="left" vertical="top" indent="2"/>
    </xf>
    <xf numFmtId="0" fontId="0" fillId="34" borderId="0" xfId="0" applyFill="1" applyAlignment="1">
      <alignment/>
    </xf>
    <xf numFmtId="0" fontId="3" fillId="34" borderId="13" xfId="0" applyFont="1" applyFill="1" applyBorder="1" applyAlignment="1">
      <alignment horizontal="right" vertical="top" wrapText="1"/>
    </xf>
    <xf numFmtId="0" fontId="2" fillId="34" borderId="0" xfId="0" applyFont="1" applyFill="1" applyAlignment="1">
      <alignment/>
    </xf>
    <xf numFmtId="0" fontId="2" fillId="34" borderId="0" xfId="0" applyFont="1" applyFill="1" applyAlignment="1">
      <alignment vertical="top"/>
    </xf>
    <xf numFmtId="3" fontId="2" fillId="34" borderId="0" xfId="0" applyNumberFormat="1" applyFont="1" applyFill="1" applyAlignment="1">
      <alignment horizontal="right" wrapText="1"/>
    </xf>
    <xf numFmtId="0" fontId="5" fillId="34" borderId="0" xfId="0" applyFont="1" applyFill="1" applyAlignment="1">
      <alignment horizontal="left" vertical="top" wrapText="1"/>
    </xf>
    <xf numFmtId="0" fontId="2" fillId="34" borderId="0" xfId="0" applyFont="1" applyFill="1" applyAlignment="1">
      <alignment horizontal="right"/>
    </xf>
    <xf numFmtId="3" fontId="2" fillId="34" borderId="0" xfId="0" applyNumberFormat="1" applyFont="1" applyFill="1" applyAlignment="1">
      <alignment/>
    </xf>
    <xf numFmtId="0" fontId="3" fillId="34" borderId="0" xfId="0" applyFont="1" applyFill="1" applyAlignment="1">
      <alignment vertical="top"/>
    </xf>
    <xf numFmtId="3" fontId="3" fillId="34" borderId="0" xfId="0" applyNumberFormat="1" applyFont="1" applyFill="1" applyAlignment="1">
      <alignment horizontal="right" wrapText="1"/>
    </xf>
    <xf numFmtId="0" fontId="2" fillId="34" borderId="0" xfId="0" applyFont="1" applyFill="1" applyAlignment="1">
      <alignment/>
    </xf>
    <xf numFmtId="0" fontId="2" fillId="34" borderId="0" xfId="0" applyFont="1" applyFill="1" applyAlignment="1">
      <alignment vertical="top"/>
    </xf>
    <xf numFmtId="3" fontId="0" fillId="34" borderId="0" xfId="0" applyNumberFormat="1" applyFill="1" applyAlignment="1">
      <alignment/>
    </xf>
    <xf numFmtId="0" fontId="4" fillId="34" borderId="0" xfId="0" applyFont="1" applyFill="1" applyAlignment="1">
      <alignment/>
    </xf>
    <xf numFmtId="9" fontId="4" fillId="34" borderId="0" xfId="0" applyNumberFormat="1" applyFont="1" applyFill="1" applyAlignment="1">
      <alignment horizontal="right" wrapText="1"/>
    </xf>
    <xf numFmtId="0" fontId="4" fillId="0" borderId="12" xfId="0" applyFont="1" applyFill="1" applyBorder="1" applyAlignment="1">
      <alignment vertical="center"/>
    </xf>
    <xf numFmtId="0" fontId="3" fillId="0" borderId="12"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xf>
    <xf numFmtId="0" fontId="2" fillId="0" borderId="0" xfId="0" applyFont="1" applyFill="1" applyAlignment="1">
      <alignment horizontal="center" vertical="center"/>
    </xf>
    <xf numFmtId="0" fontId="3" fillId="0" borderId="13" xfId="0" applyFont="1" applyFill="1" applyBorder="1" applyAlignment="1">
      <alignment horizontal="center" vertical="center" wrapText="1"/>
    </xf>
    <xf numFmtId="0" fontId="4" fillId="0" borderId="0" xfId="0" applyFont="1" applyFill="1" applyAlignment="1">
      <alignment vertical="center"/>
    </xf>
    <xf numFmtId="0" fontId="4" fillId="0" borderId="13" xfId="0" applyFont="1" applyFill="1" applyBorder="1" applyAlignment="1">
      <alignment vertical="center"/>
    </xf>
    <xf numFmtId="0" fontId="3" fillId="0" borderId="0" xfId="0" applyFont="1" applyFill="1" applyAlignment="1">
      <alignment horizontal="center" vertical="center"/>
    </xf>
    <xf numFmtId="0" fontId="0" fillId="0" borderId="0" xfId="0" applyAlignment="1">
      <alignment vertical="center" wrapText="1"/>
    </xf>
    <xf numFmtId="172" fontId="82" fillId="0" borderId="0" xfId="0" applyNumberFormat="1" applyFont="1" applyFill="1" applyAlignment="1">
      <alignment/>
    </xf>
    <xf numFmtId="0" fontId="82" fillId="0" borderId="0" xfId="0" applyFont="1" applyFill="1" applyAlignment="1">
      <alignment/>
    </xf>
    <xf numFmtId="173" fontId="82" fillId="0" borderId="0" xfId="0" applyNumberFormat="1" applyFont="1" applyFill="1" applyAlignment="1">
      <alignment/>
    </xf>
    <xf numFmtId="172" fontId="2" fillId="0" borderId="0" xfId="0" applyNumberFormat="1" applyFont="1" applyFill="1" applyAlignment="1">
      <alignment/>
    </xf>
    <xf numFmtId="0" fontId="23" fillId="34" borderId="0" xfId="0" applyFont="1" applyFill="1" applyAlignment="1">
      <alignment vertical="top"/>
    </xf>
    <xf numFmtId="0" fontId="3" fillId="34" borderId="0" xfId="0" applyFont="1" applyFill="1" applyAlignment="1">
      <alignment horizontal="right" vertical="top" wrapText="1"/>
    </xf>
    <xf numFmtId="0" fontId="5" fillId="34" borderId="0" xfId="0" applyFont="1" applyFill="1" applyAlignment="1">
      <alignment vertical="top"/>
    </xf>
    <xf numFmtId="0" fontId="2" fillId="34" borderId="0" xfId="0" applyFont="1" applyFill="1" applyAlignment="1">
      <alignment vertical="top" wrapText="1"/>
    </xf>
    <xf numFmtId="0" fontId="3" fillId="34" borderId="0" xfId="0" applyFont="1" applyFill="1" applyAlignment="1">
      <alignment vertical="top"/>
    </xf>
    <xf numFmtId="0" fontId="2" fillId="34" borderId="11" xfId="0" applyFont="1" applyFill="1" applyBorder="1" applyAlignment="1">
      <alignment vertical="top"/>
    </xf>
    <xf numFmtId="0" fontId="2" fillId="34" borderId="11" xfId="0" applyFont="1" applyFill="1" applyBorder="1" applyAlignment="1">
      <alignment horizontal="right" vertical="top" wrapText="1"/>
    </xf>
    <xf numFmtId="0" fontId="9" fillId="34" borderId="11" xfId="0" applyFont="1" applyFill="1" applyBorder="1" applyAlignment="1">
      <alignment horizontal="right" vertical="top" wrapText="1"/>
    </xf>
    <xf numFmtId="0" fontId="3" fillId="34" borderId="0" xfId="0" applyFont="1" applyFill="1" applyAlignment="1">
      <alignment horizontal="center"/>
    </xf>
    <xf numFmtId="3" fontId="2" fillId="34" borderId="0" xfId="0" applyNumberFormat="1" applyFont="1" applyFill="1" applyAlignment="1">
      <alignment horizontal="right" wrapText="1"/>
    </xf>
    <xf numFmtId="172" fontId="2" fillId="34" borderId="0" xfId="0" applyNumberFormat="1" applyFont="1" applyFill="1" applyAlignment="1">
      <alignment/>
    </xf>
    <xf numFmtId="172" fontId="2" fillId="34" borderId="0" xfId="0" applyNumberFormat="1" applyFont="1" applyFill="1" applyAlignment="1">
      <alignment/>
    </xf>
    <xf numFmtId="3" fontId="2" fillId="34" borderId="0" xfId="0" applyNumberFormat="1" applyFont="1" applyFill="1" applyAlignment="1">
      <alignment/>
    </xf>
    <xf numFmtId="172" fontId="16" fillId="34" borderId="0" xfId="0" applyNumberFormat="1" applyFont="1" applyFill="1" applyBorder="1" applyAlignment="1">
      <alignment/>
    </xf>
    <xf numFmtId="0" fontId="2" fillId="34" borderId="0" xfId="0" applyFont="1" applyFill="1" applyAlignment="1">
      <alignment horizontal="right" wrapText="1"/>
    </xf>
    <xf numFmtId="0" fontId="2" fillId="34" borderId="0" xfId="0" applyFont="1" applyFill="1" applyAlignment="1">
      <alignment horizontal="right" wrapText="1"/>
    </xf>
    <xf numFmtId="172" fontId="15" fillId="34" borderId="0" xfId="0" applyNumberFormat="1" applyFont="1" applyFill="1" applyBorder="1" applyAlignment="1">
      <alignment/>
    </xf>
    <xf numFmtId="3" fontId="3" fillId="34" borderId="0" xfId="0" applyNumberFormat="1" applyFont="1" applyFill="1" applyAlignment="1">
      <alignment horizontal="right" wrapText="1"/>
    </xf>
    <xf numFmtId="3" fontId="3" fillId="34" borderId="0" xfId="0" applyNumberFormat="1" applyFont="1" applyFill="1" applyAlignment="1">
      <alignment/>
    </xf>
    <xf numFmtId="172" fontId="3" fillId="34" borderId="0" xfId="0" applyNumberFormat="1" applyFont="1" applyFill="1" applyAlignment="1">
      <alignment/>
    </xf>
    <xf numFmtId="3" fontId="10" fillId="34" borderId="0" xfId="0" applyNumberFormat="1" applyFont="1" applyFill="1" applyAlignment="1">
      <alignment vertical="top" wrapText="1"/>
    </xf>
    <xf numFmtId="0" fontId="3" fillId="34" borderId="0" xfId="0" applyFont="1" applyFill="1" applyAlignment="1">
      <alignment horizontal="left"/>
    </xf>
    <xf numFmtId="0" fontId="3" fillId="34" borderId="0" xfId="0" applyFont="1" applyFill="1" applyAlignment="1">
      <alignment/>
    </xf>
    <xf numFmtId="0" fontId="10" fillId="34" borderId="0" xfId="0" applyFont="1" applyFill="1" applyAlignment="1">
      <alignment vertical="top" wrapText="1"/>
    </xf>
    <xf numFmtId="0" fontId="10" fillId="34" borderId="0" xfId="0" applyFont="1" applyFill="1" applyAlignment="1">
      <alignment vertical="top" wrapText="1"/>
    </xf>
    <xf numFmtId="0" fontId="3" fillId="34" borderId="0" xfId="0" applyFont="1" applyFill="1" applyAlignment="1">
      <alignment vertical="top" wrapText="1"/>
    </xf>
    <xf numFmtId="0" fontId="11" fillId="34" borderId="0" xfId="0" applyFont="1" applyFill="1" applyAlignment="1">
      <alignment vertical="top" wrapText="1"/>
    </xf>
    <xf numFmtId="0" fontId="3" fillId="34" borderId="0" xfId="0" applyFont="1" applyFill="1" applyAlignment="1">
      <alignment horizontal="right" vertical="top" wrapText="1"/>
    </xf>
    <xf numFmtId="0" fontId="2" fillId="34" borderId="0" xfId="0" applyFont="1" applyFill="1" applyAlignment="1">
      <alignment vertical="top" wrapText="1"/>
    </xf>
    <xf numFmtId="0" fontId="3" fillId="34" borderId="0" xfId="0" applyFont="1" applyFill="1" applyAlignment="1">
      <alignment horizontal="left" vertical="top"/>
    </xf>
    <xf numFmtId="0" fontId="3" fillId="34" borderId="0" xfId="0" applyFont="1" applyFill="1" applyAlignment="1">
      <alignment vertical="top" wrapText="1"/>
    </xf>
    <xf numFmtId="172" fontId="16" fillId="34" borderId="0" xfId="0" applyNumberFormat="1" applyFont="1" applyFill="1" applyAlignment="1">
      <alignment/>
    </xf>
    <xf numFmtId="3" fontId="3" fillId="34" borderId="0" xfId="0" applyNumberFormat="1" applyFont="1" applyFill="1" applyAlignment="1">
      <alignment vertical="top" wrapText="1"/>
    </xf>
    <xf numFmtId="0" fontId="2" fillId="34" borderId="0" xfId="0" applyFont="1" applyFill="1" applyAlignment="1">
      <alignment wrapText="1"/>
    </xf>
    <xf numFmtId="172" fontId="17" fillId="34" borderId="0" xfId="0" applyNumberFormat="1" applyFont="1" applyFill="1" applyBorder="1" applyAlignment="1">
      <alignment/>
    </xf>
    <xf numFmtId="172" fontId="17" fillId="34" borderId="0" xfId="0" applyNumberFormat="1" applyFont="1" applyFill="1" applyBorder="1" applyAlignment="1">
      <alignment/>
    </xf>
    <xf numFmtId="3" fontId="3" fillId="34" borderId="0" xfId="0" applyNumberFormat="1" applyFont="1" applyFill="1" applyAlignment="1">
      <alignment horizontal="right" vertical="top" wrapText="1"/>
    </xf>
    <xf numFmtId="3" fontId="3" fillId="34" borderId="0" xfId="0" applyNumberFormat="1" applyFont="1" applyFill="1" applyAlignment="1">
      <alignment wrapText="1"/>
    </xf>
    <xf numFmtId="0" fontId="4" fillId="34" borderId="13" xfId="0" applyFont="1" applyFill="1" applyBorder="1" applyAlignment="1">
      <alignment vertical="center"/>
    </xf>
    <xf numFmtId="0" fontId="2" fillId="34" borderId="0" xfId="0" applyFont="1" applyFill="1" applyAlignment="1">
      <alignment vertical="center"/>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2" fillId="34" borderId="0" xfId="0" applyFont="1" applyFill="1" applyAlignment="1">
      <alignment horizontal="center" vertical="center"/>
    </xf>
    <xf numFmtId="0" fontId="4" fillId="34" borderId="0" xfId="0" applyFont="1" applyFill="1" applyAlignment="1">
      <alignment vertical="center"/>
    </xf>
    <xf numFmtId="0" fontId="2" fillId="34" borderId="0" xfId="0" applyFont="1" applyFill="1" applyAlignment="1">
      <alignment vertical="center" wrapText="1"/>
    </xf>
    <xf numFmtId="172" fontId="2" fillId="34" borderId="0" xfId="0" applyNumberFormat="1" applyFont="1" applyFill="1" applyAlignment="1">
      <alignment vertical="center"/>
    </xf>
    <xf numFmtId="0" fontId="2" fillId="34" borderId="0" xfId="0" applyFont="1" applyFill="1" applyAlignment="1">
      <alignment vertical="center"/>
    </xf>
    <xf numFmtId="0" fontId="4" fillId="34" borderId="0" xfId="0" applyFont="1" applyFill="1" applyAlignment="1">
      <alignment vertical="center"/>
    </xf>
    <xf numFmtId="3" fontId="3" fillId="34" borderId="0" xfId="0" applyNumberFormat="1" applyFont="1" applyFill="1" applyAlignment="1">
      <alignment horizontal="right" vertical="center" wrapText="1"/>
    </xf>
    <xf numFmtId="172" fontId="3" fillId="34" borderId="0" xfId="0" applyNumberFormat="1" applyFont="1" applyFill="1" applyAlignment="1">
      <alignment vertical="center"/>
    </xf>
    <xf numFmtId="172" fontId="82" fillId="34" borderId="0" xfId="0" applyNumberFormat="1" applyFont="1" applyFill="1" applyAlignment="1">
      <alignment/>
    </xf>
    <xf numFmtId="0" fontId="82" fillId="34" borderId="0" xfId="0" applyFont="1" applyFill="1" applyAlignment="1">
      <alignment/>
    </xf>
    <xf numFmtId="0" fontId="4" fillId="0" borderId="0" xfId="0" applyFont="1" applyFill="1" applyAlignment="1">
      <alignment vertical="center"/>
    </xf>
    <xf numFmtId="172" fontId="16" fillId="0" borderId="0" xfId="0" applyNumberFormat="1" applyFont="1" applyFill="1" applyAlignment="1">
      <alignment vertical="center"/>
    </xf>
    <xf numFmtId="3" fontId="3" fillId="0" borderId="0" xfId="0" applyNumberFormat="1" applyFont="1" applyFill="1" applyAlignment="1">
      <alignment vertical="center"/>
    </xf>
    <xf numFmtId="3" fontId="2" fillId="0" borderId="0" xfId="0" applyNumberFormat="1" applyFont="1" applyFill="1" applyAlignment="1">
      <alignment vertical="center"/>
    </xf>
    <xf numFmtId="3" fontId="3" fillId="0" borderId="0" xfId="0" applyNumberFormat="1" applyFont="1" applyFill="1" applyAlignment="1">
      <alignment horizontal="right" vertical="center"/>
    </xf>
    <xf numFmtId="172" fontId="17" fillId="0" borderId="0" xfId="0" applyNumberFormat="1" applyFont="1" applyFill="1" applyAlignment="1">
      <alignment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3" xfId="0" applyFont="1" applyFill="1" applyBorder="1" applyAlignment="1">
      <alignment horizontal="left" vertical="center"/>
    </xf>
    <xf numFmtId="0" fontId="3" fillId="33" borderId="13" xfId="0" applyFont="1" applyFill="1" applyBorder="1" applyAlignment="1">
      <alignment horizontal="center" vertical="center"/>
    </xf>
    <xf numFmtId="0" fontId="4" fillId="33" borderId="13" xfId="0" applyFont="1" applyFill="1" applyBorder="1" applyAlignment="1">
      <alignment horizontal="left" vertical="center"/>
    </xf>
    <xf numFmtId="3" fontId="83" fillId="33" borderId="0" xfId="0" applyNumberFormat="1" applyFont="1" applyFill="1" applyAlignment="1">
      <alignment/>
    </xf>
    <xf numFmtId="0" fontId="83" fillId="33" borderId="0" xfId="0" applyFont="1" applyFill="1" applyAlignment="1">
      <alignment/>
    </xf>
    <xf numFmtId="0" fontId="82" fillId="33" borderId="0" xfId="0" applyFont="1" applyFill="1" applyAlignment="1">
      <alignment/>
    </xf>
    <xf numFmtId="3" fontId="84" fillId="33" borderId="0" xfId="0" applyNumberFormat="1" applyFont="1" applyFill="1" applyAlignment="1">
      <alignment/>
    </xf>
    <xf numFmtId="3" fontId="85" fillId="33" borderId="0" xfId="0" applyNumberFormat="1" applyFont="1" applyFill="1" applyAlignment="1">
      <alignment/>
    </xf>
    <xf numFmtId="172" fontId="84" fillId="33" borderId="0" xfId="0" applyNumberFormat="1" applyFont="1" applyFill="1" applyAlignment="1">
      <alignment/>
    </xf>
    <xf numFmtId="0" fontId="85" fillId="33" borderId="0" xfId="0" applyFont="1" applyFill="1" applyAlignment="1">
      <alignment/>
    </xf>
    <xf numFmtId="0" fontId="84" fillId="33" borderId="0" xfId="0" applyFont="1" applyFill="1" applyAlignment="1">
      <alignment/>
    </xf>
    <xf numFmtId="3" fontId="84" fillId="0" borderId="10" xfId="0" applyNumberFormat="1" applyFont="1" applyBorder="1" applyAlignment="1">
      <alignment horizontal="right"/>
    </xf>
    <xf numFmtId="3" fontId="86" fillId="0" borderId="0" xfId="0" applyNumberFormat="1" applyFont="1" applyBorder="1" applyAlignment="1">
      <alignment horizontal="right"/>
    </xf>
    <xf numFmtId="172" fontId="87" fillId="0" borderId="0" xfId="0" applyNumberFormat="1" applyFont="1" applyFill="1" applyAlignment="1">
      <alignment/>
    </xf>
    <xf numFmtId="173" fontId="7" fillId="0" borderId="0" xfId="0" applyNumberFormat="1" applyFont="1" applyFill="1" applyAlignment="1">
      <alignment horizontal="right"/>
    </xf>
    <xf numFmtId="9" fontId="82" fillId="0" borderId="0" xfId="0" applyNumberFormat="1" applyFont="1" applyFill="1" applyAlignment="1">
      <alignment/>
    </xf>
    <xf numFmtId="0" fontId="82" fillId="0" borderId="0" xfId="0" applyFont="1" applyFill="1" applyAlignment="1">
      <alignment horizontal="right"/>
    </xf>
    <xf numFmtId="0" fontId="3" fillId="34" borderId="0" xfId="0" applyFont="1" applyFill="1" applyBorder="1" applyAlignment="1">
      <alignment horizontal="right" vertical="top" wrapText="1"/>
    </xf>
    <xf numFmtId="0" fontId="3" fillId="34" borderId="13"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3" fillId="34" borderId="0" xfId="0" applyFont="1" applyFill="1" applyBorder="1" applyAlignment="1">
      <alignment horizontal="center" vertical="center" wrapText="1"/>
    </xf>
    <xf numFmtId="172" fontId="82" fillId="0" borderId="0" xfId="0" applyNumberFormat="1" applyFont="1" applyFill="1" applyAlignment="1">
      <alignment horizontal="right"/>
    </xf>
    <xf numFmtId="172" fontId="2" fillId="0" borderId="0" xfId="0" applyNumberFormat="1" applyFont="1" applyFill="1" applyAlignment="1">
      <alignment horizontal="right"/>
    </xf>
    <xf numFmtId="172" fontId="2" fillId="34" borderId="0" xfId="0" applyNumberFormat="1" applyFont="1" applyFill="1" applyAlignment="1">
      <alignment horizontal="right"/>
    </xf>
    <xf numFmtId="3" fontId="2" fillId="0" borderId="0" xfId="0" applyNumberFormat="1" applyFont="1" applyFill="1" applyBorder="1" applyAlignment="1">
      <alignment/>
    </xf>
    <xf numFmtId="3" fontId="86" fillId="0" borderId="14" xfId="0" applyNumberFormat="1" applyFont="1" applyBorder="1" applyAlignment="1">
      <alignment horizontal="right"/>
    </xf>
    <xf numFmtId="3" fontId="84" fillId="0" borderId="0" xfId="0" applyNumberFormat="1" applyFont="1" applyFill="1" applyAlignment="1">
      <alignment/>
    </xf>
    <xf numFmtId="3" fontId="85" fillId="0" borderId="0" xfId="0" applyNumberFormat="1" applyFont="1" applyFill="1" applyAlignment="1">
      <alignment/>
    </xf>
    <xf numFmtId="0" fontId="83" fillId="0" borderId="0" xfId="0" applyFont="1" applyFill="1" applyAlignment="1">
      <alignment/>
    </xf>
    <xf numFmtId="172" fontId="84" fillId="0" borderId="0" xfId="0" applyNumberFormat="1" applyFont="1" applyFill="1" applyAlignment="1">
      <alignment/>
    </xf>
    <xf numFmtId="3" fontId="83" fillId="0" borderId="0" xfId="0" applyNumberFormat="1" applyFont="1" applyFill="1" applyAlignment="1">
      <alignment/>
    </xf>
    <xf numFmtId="0" fontId="85" fillId="0" borderId="0" xfId="0" applyFont="1" applyFill="1" applyAlignment="1">
      <alignment/>
    </xf>
    <xf numFmtId="0" fontId="84" fillId="0" borderId="0" xfId="0" applyFont="1" applyFill="1" applyAlignment="1">
      <alignment/>
    </xf>
    <xf numFmtId="3" fontId="84" fillId="0" borderId="10" xfId="0" applyNumberFormat="1" applyFont="1" applyFill="1" applyBorder="1" applyAlignment="1">
      <alignment horizontal="right"/>
    </xf>
    <xf numFmtId="3" fontId="86" fillId="0" borderId="0" xfId="0" applyNumberFormat="1" applyFont="1" applyFill="1" applyBorder="1" applyAlignment="1">
      <alignment horizontal="right"/>
    </xf>
    <xf numFmtId="0" fontId="28" fillId="0" borderId="0" xfId="0" applyFont="1" applyAlignment="1">
      <alignment horizontal="right" vertical="center" wrapText="1"/>
    </xf>
    <xf numFmtId="0" fontId="88" fillId="0" borderId="0" xfId="0" applyFont="1" applyAlignment="1">
      <alignment horizontal="right" vertical="center" wrapText="1"/>
    </xf>
    <xf numFmtId="0" fontId="29" fillId="0" borderId="0" xfId="0" applyFont="1" applyAlignment="1">
      <alignment vertical="center" wrapText="1"/>
    </xf>
    <xf numFmtId="0" fontId="0" fillId="0" borderId="0" xfId="0" applyFont="1" applyAlignment="1">
      <alignment horizontal="right" vertical="center" wrapText="1"/>
    </xf>
    <xf numFmtId="3" fontId="88" fillId="0" borderId="0" xfId="0" applyNumberFormat="1" applyFont="1" applyAlignment="1">
      <alignment horizontal="right" vertical="center" wrapText="1"/>
    </xf>
    <xf numFmtId="3" fontId="28" fillId="0" borderId="0" xfId="0" applyNumberFormat="1" applyFont="1" applyAlignment="1">
      <alignment horizontal="right" vertical="center" wrapText="1"/>
    </xf>
    <xf numFmtId="0" fontId="89" fillId="0" borderId="0" xfId="0" applyFont="1" applyAlignment="1">
      <alignment vertical="center" wrapText="1"/>
    </xf>
    <xf numFmtId="0" fontId="90" fillId="0" borderId="0" xfId="0" applyFont="1" applyAlignment="1">
      <alignment vertical="center" wrapText="1"/>
    </xf>
    <xf numFmtId="3" fontId="89" fillId="0" borderId="0" xfId="0" applyNumberFormat="1" applyFont="1" applyAlignment="1">
      <alignment horizontal="right" vertical="center" wrapText="1"/>
    </xf>
    <xf numFmtId="3" fontId="90" fillId="0" borderId="0" xfId="0" applyNumberFormat="1" applyFont="1" applyAlignment="1">
      <alignment horizontal="right" vertical="center" wrapText="1"/>
    </xf>
    <xf numFmtId="10" fontId="90" fillId="0" borderId="0" xfId="0" applyNumberFormat="1" applyFont="1" applyAlignment="1">
      <alignment horizontal="right" vertical="center" wrapText="1"/>
    </xf>
    <xf numFmtId="10" fontId="4" fillId="0" borderId="0" xfId="0" applyNumberFormat="1" applyFont="1" applyAlignment="1">
      <alignment horizontal="right" vertical="center" wrapText="1"/>
    </xf>
    <xf numFmtId="0" fontId="4" fillId="0" borderId="0" xfId="0" applyFont="1" applyFill="1" applyAlignment="1">
      <alignment vertical="top"/>
    </xf>
    <xf numFmtId="173" fontId="4" fillId="0" borderId="0" xfId="0" applyNumberFormat="1" applyFont="1" applyFill="1" applyAlignment="1">
      <alignment vertical="top"/>
    </xf>
    <xf numFmtId="172" fontId="2" fillId="0" borderId="0" xfId="0" applyNumberFormat="1" applyFont="1" applyFill="1" applyAlignment="1">
      <alignment vertical="center"/>
    </xf>
    <xf numFmtId="0" fontId="3" fillId="34" borderId="11" xfId="0" applyFont="1" applyFill="1" applyBorder="1" applyAlignment="1">
      <alignment horizontal="center" vertical="center" wrapText="1"/>
    </xf>
    <xf numFmtId="0" fontId="2" fillId="0" borderId="0" xfId="0" applyFont="1" applyFill="1" applyBorder="1" applyAlignment="1">
      <alignment horizontal="left" vertical="top"/>
    </xf>
    <xf numFmtId="188" fontId="16" fillId="0" borderId="0" xfId="0" applyNumberFormat="1" applyFont="1" applyFill="1" applyAlignment="1">
      <alignment/>
    </xf>
    <xf numFmtId="9" fontId="4" fillId="0" borderId="0" xfId="56" applyFont="1" applyFill="1" applyAlignment="1">
      <alignment horizontal="right" wrapText="1"/>
    </xf>
    <xf numFmtId="174" fontId="4" fillId="0" borderId="0" xfId="0" applyNumberFormat="1" applyFont="1" applyFill="1" applyAlignment="1">
      <alignment horizontal="right" wrapText="1"/>
    </xf>
    <xf numFmtId="10" fontId="4" fillId="0" borderId="0" xfId="0" applyNumberFormat="1" applyFont="1" applyFill="1" applyAlignment="1">
      <alignment/>
    </xf>
    <xf numFmtId="0" fontId="0" fillId="0" borderId="0" xfId="0" applyFont="1" applyAlignment="1">
      <alignment/>
    </xf>
    <xf numFmtId="0" fontId="91" fillId="0" borderId="0" xfId="0" applyFont="1" applyAlignment="1">
      <alignment vertical="center" wrapText="1"/>
    </xf>
    <xf numFmtId="0" fontId="92" fillId="0" borderId="0" xfId="0" applyFont="1" applyAlignment="1">
      <alignment horizontal="right" vertical="center" wrapText="1"/>
    </xf>
    <xf numFmtId="0" fontId="93" fillId="0" borderId="0" xfId="0" applyFont="1" applyAlignment="1">
      <alignment vertical="center" wrapText="1"/>
    </xf>
    <xf numFmtId="0" fontId="3" fillId="0" borderId="0" xfId="0" applyFont="1" applyAlignment="1">
      <alignment horizontal="right" vertical="center" wrapText="1"/>
    </xf>
    <xf numFmtId="0" fontId="94" fillId="0" borderId="0" xfId="0" applyFont="1" applyAlignment="1">
      <alignment vertical="center" wrapText="1"/>
    </xf>
    <xf numFmtId="9" fontId="94" fillId="0" borderId="0" xfId="0" applyNumberFormat="1" applyFont="1" applyAlignment="1">
      <alignment horizontal="right" vertical="center" wrapText="1"/>
    </xf>
    <xf numFmtId="0" fontId="2" fillId="0" borderId="0" xfId="0" applyFont="1" applyAlignment="1">
      <alignment horizontal="right" vertical="center" wrapText="1"/>
    </xf>
    <xf numFmtId="0" fontId="89" fillId="0" borderId="0" xfId="0" applyFont="1" applyAlignment="1">
      <alignment horizontal="right" vertical="center" wrapText="1"/>
    </xf>
    <xf numFmtId="0" fontId="90" fillId="0" borderId="0" xfId="0" applyFont="1" applyAlignment="1">
      <alignment horizontal="right" vertical="center" wrapText="1"/>
    </xf>
    <xf numFmtId="0" fontId="4" fillId="0" borderId="0" xfId="0" applyFont="1" applyAlignment="1">
      <alignment horizontal="right" vertical="center" wrapText="1"/>
    </xf>
    <xf numFmtId="0" fontId="95" fillId="0" borderId="0" xfId="0" applyFont="1" applyAlignment="1">
      <alignment vertical="center" wrapText="1"/>
    </xf>
    <xf numFmtId="0" fontId="96" fillId="0" borderId="0" xfId="0" applyFont="1" applyAlignment="1">
      <alignment horizontal="right" vertical="center" wrapText="1"/>
    </xf>
    <xf numFmtId="0" fontId="97" fillId="0" borderId="0" xfId="0" applyFont="1" applyAlignment="1">
      <alignment vertical="center" wrapText="1"/>
    </xf>
    <xf numFmtId="0" fontId="96" fillId="0" borderId="15" xfId="0" applyFont="1" applyBorder="1" applyAlignment="1">
      <alignment vertical="center" wrapText="1"/>
    </xf>
    <xf numFmtId="0" fontId="91" fillId="0" borderId="16" xfId="0" applyFont="1" applyBorder="1" applyAlignment="1">
      <alignment vertical="center" wrapText="1"/>
    </xf>
    <xf numFmtId="9" fontId="91" fillId="0" borderId="16" xfId="0" applyNumberFormat="1" applyFont="1" applyBorder="1" applyAlignment="1">
      <alignment horizontal="right" vertical="center" wrapText="1"/>
    </xf>
    <xf numFmtId="0" fontId="98" fillId="0" borderId="0" xfId="0" applyFont="1" applyAlignment="1">
      <alignment vertical="center" wrapText="1"/>
    </xf>
    <xf numFmtId="0" fontId="98" fillId="0" borderId="0" xfId="0" applyFont="1" applyAlignment="1">
      <alignment horizontal="right" vertical="center" wrapText="1"/>
    </xf>
    <xf numFmtId="0" fontId="22" fillId="0" borderId="0" xfId="0" applyFont="1" applyAlignment="1">
      <alignment horizontal="right" vertical="center" wrapText="1"/>
    </xf>
    <xf numFmtId="0" fontId="99" fillId="0" borderId="0" xfId="0" applyFont="1" applyAlignment="1">
      <alignment vertical="center" wrapText="1"/>
    </xf>
    <xf numFmtId="0" fontId="89" fillId="0" borderId="16" xfId="0" applyFont="1" applyBorder="1" applyAlignment="1">
      <alignment vertical="center" wrapText="1"/>
    </xf>
    <xf numFmtId="0" fontId="89" fillId="0" borderId="16" xfId="0" applyFont="1" applyBorder="1" applyAlignment="1">
      <alignment horizontal="right" vertical="center" wrapText="1"/>
    </xf>
    <xf numFmtId="0" fontId="2" fillId="0" borderId="16" xfId="0" applyFont="1" applyBorder="1" applyAlignment="1">
      <alignment horizontal="right" vertical="center" wrapText="1"/>
    </xf>
    <xf numFmtId="0" fontId="100" fillId="0" borderId="16" xfId="0" applyFont="1" applyBorder="1" applyAlignment="1">
      <alignment horizontal="left" vertical="center" wrapText="1"/>
    </xf>
    <xf numFmtId="0" fontId="89" fillId="0" borderId="0" xfId="0" applyFont="1" applyBorder="1" applyAlignment="1">
      <alignment vertical="center" wrapText="1"/>
    </xf>
    <xf numFmtId="0" fontId="89" fillId="0" borderId="0" xfId="0" applyFont="1" applyBorder="1" applyAlignment="1">
      <alignment horizontal="right" vertical="center" wrapText="1"/>
    </xf>
    <xf numFmtId="0" fontId="90" fillId="0" borderId="0" xfId="0" applyFont="1" applyFill="1" applyBorder="1" applyAlignment="1">
      <alignment vertical="center"/>
    </xf>
    <xf numFmtId="2" fontId="89" fillId="0" borderId="0" xfId="0" applyNumberFormat="1" applyFont="1" applyAlignment="1">
      <alignment horizontal="right" vertical="center" wrapText="1"/>
    </xf>
    <xf numFmtId="2" fontId="2" fillId="0" borderId="0" xfId="0" applyNumberFormat="1" applyFont="1" applyAlignment="1">
      <alignment horizontal="right" vertical="center" wrapText="1"/>
    </xf>
    <xf numFmtId="2" fontId="3" fillId="0" borderId="0" xfId="0" applyNumberFormat="1" applyFont="1" applyFill="1" applyAlignment="1">
      <alignment vertical="top"/>
    </xf>
    <xf numFmtId="3" fontId="93" fillId="0" borderId="0" xfId="0" applyNumberFormat="1" applyFont="1" applyAlignment="1">
      <alignment horizontal="right" vertical="center" wrapText="1"/>
    </xf>
    <xf numFmtId="3" fontId="3" fillId="0" borderId="0" xfId="0" applyNumberFormat="1" applyFont="1" applyAlignment="1">
      <alignment horizontal="right" vertical="center" wrapText="1"/>
    </xf>
    <xf numFmtId="3" fontId="2" fillId="0" borderId="0" xfId="0" applyNumberFormat="1" applyFont="1" applyFill="1" applyBorder="1" applyAlignment="1">
      <alignment horizontal="right" vertical="top"/>
    </xf>
    <xf numFmtId="3" fontId="2" fillId="0" borderId="0" xfId="0" applyNumberFormat="1" applyFont="1" applyAlignment="1">
      <alignment horizontal="right" vertical="center" wrapText="1"/>
    </xf>
    <xf numFmtId="3" fontId="2" fillId="0" borderId="0" xfId="0" applyNumberFormat="1" applyFont="1" applyFill="1" applyAlignment="1">
      <alignment vertical="top"/>
    </xf>
    <xf numFmtId="3" fontId="4" fillId="0" borderId="0" xfId="0" applyNumberFormat="1" applyFont="1" applyFill="1" applyAlignment="1">
      <alignment vertical="top"/>
    </xf>
    <xf numFmtId="3" fontId="4" fillId="0" borderId="0" xfId="0" applyNumberFormat="1" applyFont="1" applyAlignment="1">
      <alignment horizontal="right" vertical="center" wrapText="1"/>
    </xf>
    <xf numFmtId="3" fontId="4" fillId="0" borderId="0" xfId="0" applyNumberFormat="1" applyFont="1" applyFill="1" applyAlignment="1">
      <alignment vertical="top"/>
    </xf>
    <xf numFmtId="3" fontId="96" fillId="0" borderId="0" xfId="0" applyNumberFormat="1" applyFont="1" applyAlignment="1">
      <alignment horizontal="right" vertical="center" wrapText="1"/>
    </xf>
    <xf numFmtId="3" fontId="3" fillId="0" borderId="0" xfId="0" applyNumberFormat="1" applyFont="1" applyFill="1" applyAlignment="1">
      <alignment vertical="top"/>
    </xf>
    <xf numFmtId="3" fontId="17" fillId="0" borderId="0" xfId="0" applyNumberFormat="1" applyFont="1" applyFill="1" applyAlignment="1">
      <alignment/>
    </xf>
    <xf numFmtId="3" fontId="98" fillId="0" borderId="15" xfId="0" applyNumberFormat="1" applyFont="1" applyBorder="1" applyAlignment="1">
      <alignment horizontal="right" vertical="center" wrapText="1"/>
    </xf>
    <xf numFmtId="3" fontId="101" fillId="0" borderId="15" xfId="0" applyNumberFormat="1" applyFont="1" applyBorder="1" applyAlignment="1">
      <alignment horizontal="right" vertical="center" wrapText="1"/>
    </xf>
    <xf numFmtId="3" fontId="100" fillId="0" borderId="16" xfId="0" applyNumberFormat="1" applyFont="1" applyBorder="1" applyAlignment="1">
      <alignment horizontal="right" vertical="center" wrapText="1"/>
    </xf>
    <xf numFmtId="3" fontId="2" fillId="0" borderId="0" xfId="0" applyNumberFormat="1" applyFont="1" applyFill="1" applyAlignment="1">
      <alignment vertical="top"/>
    </xf>
    <xf numFmtId="3" fontId="89" fillId="0" borderId="16" xfId="0" applyNumberFormat="1" applyFont="1" applyBorder="1" applyAlignment="1">
      <alignment horizontal="right" vertical="center" wrapText="1"/>
    </xf>
    <xf numFmtId="3" fontId="0" fillId="0" borderId="0" xfId="0" applyNumberFormat="1" applyAlignment="1">
      <alignment/>
    </xf>
    <xf numFmtId="0" fontId="91" fillId="0" borderId="11" xfId="0" applyFont="1" applyBorder="1" applyAlignment="1">
      <alignment vertical="center" wrapText="1"/>
    </xf>
    <xf numFmtId="0" fontId="97" fillId="0" borderId="15" xfId="0" applyFont="1" applyBorder="1" applyAlignment="1">
      <alignment vertical="center" wrapText="1"/>
    </xf>
    <xf numFmtId="0" fontId="100" fillId="0" borderId="16" xfId="0" applyFont="1" applyBorder="1" applyAlignment="1">
      <alignment vertical="center" wrapText="1"/>
    </xf>
    <xf numFmtId="0" fontId="91" fillId="0" borderId="15" xfId="0" applyFont="1" applyBorder="1" applyAlignment="1">
      <alignment vertical="center" wrapText="1"/>
    </xf>
    <xf numFmtId="3" fontId="2" fillId="0" borderId="0" xfId="0" applyNumberFormat="1" applyFont="1" applyAlignment="1">
      <alignment/>
    </xf>
    <xf numFmtId="3" fontId="2" fillId="0" borderId="0" xfId="0" applyNumberFormat="1" applyFont="1" applyFill="1" applyBorder="1" applyAlignment="1">
      <alignment horizontal="right" vertical="top"/>
    </xf>
    <xf numFmtId="3" fontId="2" fillId="0" borderId="0" xfId="0" applyNumberFormat="1" applyFont="1" applyFill="1" applyAlignment="1">
      <alignment/>
    </xf>
    <xf numFmtId="0" fontId="2" fillId="0" borderId="0" xfId="0" applyFont="1" applyAlignment="1">
      <alignment horizontal="right"/>
    </xf>
    <xf numFmtId="9" fontId="4" fillId="0" borderId="0" xfId="0" applyNumberFormat="1" applyFont="1" applyAlignment="1">
      <alignment/>
    </xf>
    <xf numFmtId="0" fontId="4" fillId="0" borderId="0" xfId="0" applyFont="1" applyFill="1" applyBorder="1" applyAlignment="1">
      <alignment horizontal="right" vertical="center"/>
    </xf>
    <xf numFmtId="3" fontId="3" fillId="0" borderId="0" xfId="0" applyNumberFormat="1" applyFont="1" applyAlignment="1">
      <alignment/>
    </xf>
    <xf numFmtId="173" fontId="7" fillId="0" borderId="0" xfId="0" applyNumberFormat="1" applyFont="1" applyFill="1" applyAlignment="1">
      <alignment vertical="top"/>
    </xf>
    <xf numFmtId="3" fontId="7" fillId="0" borderId="0" xfId="0" applyNumberFormat="1" applyFont="1" applyFill="1" applyAlignment="1">
      <alignment vertical="top"/>
    </xf>
    <xf numFmtId="0" fontId="101" fillId="0" borderId="0" xfId="0" applyFont="1" applyAlignment="1">
      <alignment horizontal="right" vertical="center" wrapText="1"/>
    </xf>
    <xf numFmtId="0" fontId="102" fillId="0" borderId="0" xfId="0" applyFont="1" applyAlignment="1">
      <alignment vertical="center" wrapText="1"/>
    </xf>
    <xf numFmtId="0" fontId="102" fillId="0" borderId="0" xfId="0" applyFont="1" applyAlignment="1">
      <alignment horizontal="right" vertical="center" wrapText="1"/>
    </xf>
    <xf numFmtId="0" fontId="95" fillId="0" borderId="0" xfId="0" applyFont="1" applyAlignment="1">
      <alignment horizontal="right" vertical="center" wrapText="1"/>
    </xf>
    <xf numFmtId="9" fontId="7" fillId="0" borderId="0" xfId="0" applyNumberFormat="1" applyFont="1" applyAlignment="1">
      <alignment horizontal="right" vertical="center" wrapText="1"/>
    </xf>
    <xf numFmtId="0" fontId="95" fillId="0" borderId="15" xfId="0" applyFont="1" applyBorder="1" applyAlignment="1">
      <alignment vertical="center" wrapText="1"/>
    </xf>
    <xf numFmtId="0" fontId="89" fillId="0" borderId="15" xfId="0" applyFont="1" applyBorder="1" applyAlignment="1">
      <alignment horizontal="right" vertical="center" wrapText="1"/>
    </xf>
    <xf numFmtId="0" fontId="22" fillId="0" borderId="15" xfId="0" applyFont="1" applyBorder="1" applyAlignment="1">
      <alignment horizontal="right" vertical="center" wrapText="1"/>
    </xf>
    <xf numFmtId="0" fontId="3" fillId="0" borderId="15" xfId="0" applyFont="1" applyBorder="1" applyAlignment="1">
      <alignment horizontal="right" vertical="center" wrapText="1"/>
    </xf>
    <xf numFmtId="9" fontId="91" fillId="0" borderId="15" xfId="0" applyNumberFormat="1" applyFont="1" applyBorder="1" applyAlignment="1">
      <alignment horizontal="right" vertical="center" wrapText="1"/>
    </xf>
    <xf numFmtId="3" fontId="4" fillId="0"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top"/>
    </xf>
    <xf numFmtId="3" fontId="92" fillId="0" borderId="0" xfId="0" applyNumberFormat="1" applyFont="1" applyAlignment="1">
      <alignment horizontal="right" vertical="center" wrapText="1"/>
    </xf>
    <xf numFmtId="0" fontId="89" fillId="0" borderId="0" xfId="0" applyFont="1" applyAlignment="1">
      <alignment horizontal="left" vertical="center" wrapText="1"/>
    </xf>
    <xf numFmtId="9" fontId="2" fillId="0" borderId="0" xfId="0" applyNumberFormat="1" applyFont="1" applyFill="1" applyAlignment="1">
      <alignment/>
    </xf>
    <xf numFmtId="1" fontId="89" fillId="0" borderId="0" xfId="0" applyNumberFormat="1" applyFont="1" applyAlignment="1">
      <alignment horizontal="right" vertical="center" wrapText="1"/>
    </xf>
    <xf numFmtId="1" fontId="96" fillId="0" borderId="0" xfId="0" applyNumberFormat="1" applyFont="1" applyAlignment="1">
      <alignment horizontal="right" vertical="center" wrapText="1"/>
    </xf>
    <xf numFmtId="1" fontId="89" fillId="0" borderId="16" xfId="0" applyNumberFormat="1" applyFont="1" applyBorder="1" applyAlignment="1">
      <alignment horizontal="right" vertical="center" wrapText="1"/>
    </xf>
    <xf numFmtId="4" fontId="2" fillId="0" borderId="0" xfId="0" applyNumberFormat="1" applyFont="1" applyAlignment="1">
      <alignment/>
    </xf>
    <xf numFmtId="172" fontId="7" fillId="0" borderId="0" xfId="0" applyNumberFormat="1" applyFont="1" applyFill="1" applyAlignment="1">
      <alignment/>
    </xf>
    <xf numFmtId="0" fontId="3" fillId="0" borderId="13" xfId="0" applyFont="1" applyBorder="1" applyAlignment="1">
      <alignment horizontal="right"/>
    </xf>
    <xf numFmtId="0" fontId="0" fillId="0" borderId="0" xfId="0" applyFont="1" applyFill="1" applyAlignment="1">
      <alignment/>
    </xf>
    <xf numFmtId="0" fontId="0" fillId="0" borderId="0" xfId="0" applyFill="1" applyAlignment="1">
      <alignment/>
    </xf>
    <xf numFmtId="0" fontId="3" fillId="0" borderId="13" xfId="52" applyFont="1" applyFill="1" applyBorder="1" applyAlignment="1">
      <alignment horizontal="center" vertical="center" wrapText="1"/>
      <protection/>
    </xf>
    <xf numFmtId="3" fontId="2" fillId="0" borderId="0" xfId="52" applyNumberFormat="1" applyFont="1" applyFill="1">
      <alignment/>
      <protection/>
    </xf>
    <xf numFmtId="172" fontId="16" fillId="0" borderId="0" xfId="52" applyNumberFormat="1" applyFont="1" applyFill="1">
      <alignment/>
      <protection/>
    </xf>
    <xf numFmtId="174" fontId="4" fillId="0" borderId="0" xfId="52" applyNumberFormat="1" applyFont="1" applyFill="1">
      <alignment/>
      <protection/>
    </xf>
    <xf numFmtId="172" fontId="2" fillId="0" borderId="0" xfId="52" applyNumberFormat="1" applyFont="1" applyFill="1">
      <alignment/>
      <protection/>
    </xf>
    <xf numFmtId="0" fontId="2" fillId="0" borderId="0" xfId="52" applyFont="1" applyFill="1" applyAlignment="1">
      <alignment/>
      <protection/>
    </xf>
    <xf numFmtId="172" fontId="13" fillId="0" borderId="0" xfId="52" applyNumberFormat="1" applyFont="1" applyFill="1" applyAlignment="1">
      <alignment horizontal="right"/>
      <protection/>
    </xf>
    <xf numFmtId="172" fontId="2" fillId="0" borderId="0" xfId="52" applyNumberFormat="1" applyFont="1" applyFill="1" applyAlignment="1">
      <alignment/>
      <protection/>
    </xf>
    <xf numFmtId="172" fontId="3" fillId="0" borderId="0" xfId="52" applyNumberFormat="1" applyFont="1" applyFill="1" applyAlignment="1">
      <alignment/>
      <protection/>
    </xf>
    <xf numFmtId="172" fontId="4" fillId="0" borderId="0" xfId="52" applyNumberFormat="1" applyFont="1" applyFill="1" applyAlignment="1">
      <alignment/>
      <protection/>
    </xf>
    <xf numFmtId="173" fontId="7" fillId="0" borderId="0" xfId="52" applyNumberFormat="1" applyFont="1" applyFill="1" applyAlignment="1">
      <alignment horizontal="right"/>
      <protection/>
    </xf>
    <xf numFmtId="172" fontId="7" fillId="0" borderId="0" xfId="52" applyNumberFormat="1" applyFont="1" applyFill="1" applyAlignment="1">
      <alignment/>
      <protection/>
    </xf>
    <xf numFmtId="174" fontId="7" fillId="0" borderId="0" xfId="52" applyNumberFormat="1" applyFont="1" applyFill="1" applyAlignment="1">
      <alignment/>
      <protection/>
    </xf>
    <xf numFmtId="9" fontId="2" fillId="0" borderId="0" xfId="52" applyNumberFormat="1" applyFont="1" applyFill="1" applyAlignment="1">
      <alignment/>
      <protection/>
    </xf>
    <xf numFmtId="0" fontId="2" fillId="0" borderId="0" xfId="52" applyFont="1" applyFill="1" applyAlignment="1">
      <alignment vertical="center"/>
      <protection/>
    </xf>
    <xf numFmtId="172" fontId="2" fillId="0" borderId="0" xfId="52" applyNumberFormat="1" applyFont="1" applyFill="1" applyAlignment="1">
      <alignment vertical="center"/>
      <protection/>
    </xf>
    <xf numFmtId="172" fontId="84" fillId="33" borderId="0" xfId="0" applyNumberFormat="1" applyFont="1" applyFill="1" applyAlignment="1">
      <alignment horizontal="right"/>
    </xf>
    <xf numFmtId="194" fontId="2" fillId="33" borderId="0" xfId="0" applyNumberFormat="1" applyFont="1" applyFill="1" applyAlignment="1">
      <alignment/>
    </xf>
    <xf numFmtId="194" fontId="19" fillId="33" borderId="0" xfId="0" applyNumberFormat="1" applyFont="1" applyFill="1" applyAlignment="1">
      <alignment/>
    </xf>
    <xf numFmtId="0" fontId="4" fillId="34" borderId="0" xfId="0" applyFont="1" applyFill="1" applyAlignment="1">
      <alignment horizontal="left" vertical="center" wrapText="1"/>
    </xf>
    <xf numFmtId="0" fontId="0" fillId="0" borderId="0" xfId="0"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2" fillId="0" borderId="0" xfId="0" applyFont="1" applyFill="1" applyAlignment="1">
      <alignment vertical="top" wrapText="1"/>
    </xf>
    <xf numFmtId="0" fontId="4" fillId="0" borderId="0" xfId="0" applyFont="1" applyFill="1" applyAlignment="1">
      <alignment wrapText="1"/>
    </xf>
    <xf numFmtId="0" fontId="0" fillId="0" borderId="0" xfId="0" applyAlignment="1">
      <alignment wrapText="1"/>
    </xf>
    <xf numFmtId="0" fontId="4" fillId="0" borderId="0" xfId="0" applyFont="1" applyFill="1" applyAlignment="1">
      <alignment horizontal="left" wrapText="1"/>
    </xf>
    <xf numFmtId="9" fontId="2" fillId="0" borderId="0" xfId="56" applyFont="1" applyAlignment="1">
      <alignment/>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sheetPr>
  <dimension ref="A2:L91"/>
  <sheetViews>
    <sheetView tabSelected="1" zoomScalePageLayoutView="0" workbookViewId="0" topLeftCell="A1">
      <selection activeCell="G19" sqref="G19"/>
    </sheetView>
  </sheetViews>
  <sheetFormatPr defaultColWidth="9.140625" defaultRowHeight="12.75"/>
  <cols>
    <col min="1" max="1" width="36.7109375" style="329" customWidth="1"/>
    <col min="2" max="5" width="9.140625" style="329" customWidth="1"/>
    <col min="6" max="6" width="1.8515625" style="2" customWidth="1"/>
    <col min="7" max="7" width="9.140625" style="329" customWidth="1"/>
    <col min="8" max="8" width="8.8515625" style="0" customWidth="1"/>
    <col min="9" max="10" width="9.140625" style="329" customWidth="1"/>
    <col min="11" max="11" width="1.8515625" style="2" customWidth="1"/>
    <col min="12" max="16384" width="9.140625" style="329" customWidth="1"/>
  </cols>
  <sheetData>
    <row r="1" ht="11.25" customHeight="1"/>
    <row r="2" spans="6:11" ht="3" customHeight="1" thickBot="1">
      <c r="F2" s="68"/>
      <c r="K2" s="68"/>
    </row>
    <row r="3" spans="1:12" ht="21.75" customHeight="1" thickBot="1">
      <c r="A3" s="174"/>
      <c r="B3" s="174" t="s">
        <v>403</v>
      </c>
      <c r="C3" s="174" t="s">
        <v>422</v>
      </c>
      <c r="D3" s="174" t="s">
        <v>425</v>
      </c>
      <c r="E3" s="174" t="s">
        <v>428</v>
      </c>
      <c r="F3" s="110"/>
      <c r="G3" s="174" t="s">
        <v>434</v>
      </c>
      <c r="H3" s="174" t="s">
        <v>475</v>
      </c>
      <c r="I3" s="170" t="s">
        <v>477</v>
      </c>
      <c r="J3" s="170" t="s">
        <v>479</v>
      </c>
      <c r="K3" s="110"/>
      <c r="L3" s="170" t="s">
        <v>493</v>
      </c>
    </row>
    <row r="4" spans="1:12" ht="11.25" customHeight="1">
      <c r="A4" s="330" t="s">
        <v>315</v>
      </c>
      <c r="B4" s="402"/>
      <c r="C4" s="402"/>
      <c r="D4" s="402"/>
      <c r="E4" s="402"/>
      <c r="F4" s="402"/>
      <c r="G4" s="402"/>
      <c r="H4" s="402"/>
      <c r="I4" s="402"/>
      <c r="J4" s="402"/>
      <c r="K4" s="402"/>
      <c r="L4" s="402"/>
    </row>
    <row r="5" spans="1:12" ht="11.25" customHeight="1">
      <c r="A5" s="332" t="s">
        <v>448</v>
      </c>
      <c r="B5" s="360">
        <v>837413</v>
      </c>
      <c r="C5" s="360">
        <v>826345</v>
      </c>
      <c r="D5" s="361">
        <v>806273</v>
      </c>
      <c r="E5" s="361">
        <v>789876</v>
      </c>
      <c r="F5" s="362"/>
      <c r="G5" s="360">
        <v>779632</v>
      </c>
      <c r="H5" s="360">
        <v>770581</v>
      </c>
      <c r="I5" s="360">
        <v>768640</v>
      </c>
      <c r="J5" s="360">
        <v>756469</v>
      </c>
      <c r="K5" s="362"/>
      <c r="L5" s="360">
        <v>742046</v>
      </c>
    </row>
    <row r="6" spans="1:12" ht="11.25" customHeight="1">
      <c r="A6" s="334" t="s">
        <v>449</v>
      </c>
      <c r="B6" s="335">
        <v>-0.01</v>
      </c>
      <c r="C6" s="335">
        <v>-0.01</v>
      </c>
      <c r="D6" s="335">
        <v>-0.02</v>
      </c>
      <c r="E6" s="335">
        <v>-0.02</v>
      </c>
      <c r="F6" s="114"/>
      <c r="G6" s="335">
        <v>-0.012969124267606547</v>
      </c>
      <c r="H6" s="335">
        <v>-0.011609323373078628</v>
      </c>
      <c r="I6" s="335">
        <v>-0.0025188786123716556</v>
      </c>
      <c r="J6" s="335">
        <v>-0.015834460865945088</v>
      </c>
      <c r="K6" s="114"/>
      <c r="L6" s="335">
        <v>-0.019066214213669053</v>
      </c>
    </row>
    <row r="7" spans="1:12" ht="11.25" customHeight="1">
      <c r="A7" s="314" t="s">
        <v>435</v>
      </c>
      <c r="B7" s="316">
        <v>402703</v>
      </c>
      <c r="C7" s="316">
        <v>405412</v>
      </c>
      <c r="D7" s="363">
        <v>402929</v>
      </c>
      <c r="E7" s="363">
        <v>406631</v>
      </c>
      <c r="F7" s="364"/>
      <c r="G7" s="363">
        <v>412097</v>
      </c>
      <c r="H7" s="363">
        <v>414298</v>
      </c>
      <c r="I7" s="363">
        <v>419647</v>
      </c>
      <c r="J7" s="363">
        <v>425399</v>
      </c>
      <c r="K7" s="364"/>
      <c r="L7" s="363">
        <v>425069</v>
      </c>
    </row>
    <row r="8" spans="1:12" ht="11.25" customHeight="1">
      <c r="A8" s="315" t="s">
        <v>436</v>
      </c>
      <c r="B8" s="317">
        <v>64724</v>
      </c>
      <c r="C8" s="317">
        <v>73025</v>
      </c>
      <c r="D8" s="317">
        <v>85139</v>
      </c>
      <c r="E8" s="317">
        <v>102370</v>
      </c>
      <c r="F8" s="365"/>
      <c r="G8" s="317">
        <v>118913</v>
      </c>
      <c r="H8" s="317">
        <v>131581</v>
      </c>
      <c r="I8" s="317">
        <v>144790</v>
      </c>
      <c r="J8" s="317">
        <v>154421</v>
      </c>
      <c r="K8" s="365"/>
      <c r="L8" s="317">
        <v>161567</v>
      </c>
    </row>
    <row r="9" spans="1:12" ht="11.25" customHeight="1">
      <c r="A9" s="315" t="s">
        <v>437</v>
      </c>
      <c r="B9" s="366">
        <v>337979</v>
      </c>
      <c r="C9" s="366">
        <v>332387</v>
      </c>
      <c r="D9" s="366">
        <v>317790</v>
      </c>
      <c r="E9" s="366">
        <v>304261</v>
      </c>
      <c r="F9" s="367"/>
      <c r="G9" s="366">
        <v>293184</v>
      </c>
      <c r="H9" s="366">
        <v>282717</v>
      </c>
      <c r="I9" s="366">
        <v>274857</v>
      </c>
      <c r="J9" s="366">
        <v>270978</v>
      </c>
      <c r="K9" s="367"/>
      <c r="L9" s="366">
        <v>263502</v>
      </c>
    </row>
    <row r="10" spans="1:12" ht="11.25" customHeight="1">
      <c r="A10" s="314" t="s">
        <v>438</v>
      </c>
      <c r="B10" s="316">
        <v>268089</v>
      </c>
      <c r="C10" s="316">
        <v>258367</v>
      </c>
      <c r="D10" s="363">
        <v>246939</v>
      </c>
      <c r="E10" s="363">
        <v>234153</v>
      </c>
      <c r="F10" s="367"/>
      <c r="G10" s="363">
        <v>224865</v>
      </c>
      <c r="H10" s="363">
        <v>218688</v>
      </c>
      <c r="I10" s="363">
        <v>216612</v>
      </c>
      <c r="J10" s="363">
        <v>204268</v>
      </c>
      <c r="K10" s="367"/>
      <c r="L10" s="363">
        <v>195775</v>
      </c>
    </row>
    <row r="11" spans="1:12" ht="11.25" customHeight="1">
      <c r="A11" s="314" t="s">
        <v>439</v>
      </c>
      <c r="B11" s="316">
        <v>166621</v>
      </c>
      <c r="C11" s="316">
        <v>162566</v>
      </c>
      <c r="D11" s="363">
        <v>156405</v>
      </c>
      <c r="E11" s="363">
        <v>149092</v>
      </c>
      <c r="F11" s="367"/>
      <c r="G11" s="363">
        <v>142670</v>
      </c>
      <c r="H11" s="363">
        <v>137595</v>
      </c>
      <c r="I11" s="363">
        <v>132381</v>
      </c>
      <c r="J11" s="363">
        <v>126802</v>
      </c>
      <c r="K11" s="367"/>
      <c r="L11" s="363">
        <v>121202</v>
      </c>
    </row>
    <row r="12" spans="1:12" ht="11.25" customHeight="1">
      <c r="A12" s="340"/>
      <c r="B12" s="341"/>
      <c r="C12" s="341"/>
      <c r="D12" s="341"/>
      <c r="E12" s="341"/>
      <c r="F12" s="119"/>
      <c r="G12" s="341"/>
      <c r="H12" s="341"/>
      <c r="I12" s="341"/>
      <c r="J12" s="341"/>
      <c r="K12" s="119"/>
      <c r="L12" s="341"/>
    </row>
    <row r="13" spans="1:12" ht="11.25" customHeight="1">
      <c r="A13" s="332" t="s">
        <v>488</v>
      </c>
      <c r="B13" s="361">
        <v>127247</v>
      </c>
      <c r="C13" s="360">
        <v>128866</v>
      </c>
      <c r="D13" s="360">
        <v>133940</v>
      </c>
      <c r="E13" s="360">
        <v>137322</v>
      </c>
      <c r="F13" s="367"/>
      <c r="G13" s="360">
        <v>145261</v>
      </c>
      <c r="H13" s="360">
        <v>151195</v>
      </c>
      <c r="I13" s="360">
        <v>158236</v>
      </c>
      <c r="J13" s="360">
        <v>163645</v>
      </c>
      <c r="K13" s="367"/>
      <c r="L13" s="360">
        <v>168397</v>
      </c>
    </row>
    <row r="14" spans="1:12" ht="11.25" customHeight="1">
      <c r="A14" s="334" t="s">
        <v>450</v>
      </c>
      <c r="B14" s="335">
        <v>0.06</v>
      </c>
      <c r="C14" s="335">
        <v>0.01</v>
      </c>
      <c r="D14" s="335">
        <v>0.04</v>
      </c>
      <c r="E14" s="335">
        <v>0.03</v>
      </c>
      <c r="F14" s="321"/>
      <c r="G14" s="335">
        <v>0.05781302340484418</v>
      </c>
      <c r="H14" s="335">
        <v>0.04085060683872488</v>
      </c>
      <c r="I14" s="335">
        <v>0.04656900029762889</v>
      </c>
      <c r="J14" s="335">
        <v>0.0341831188857149</v>
      </c>
      <c r="K14" s="321"/>
      <c r="L14" s="335">
        <v>0.029038467414219893</v>
      </c>
    </row>
    <row r="15" spans="1:12" ht="11.25" customHeight="1">
      <c r="A15" s="342"/>
      <c r="B15" s="341"/>
      <c r="C15" s="341"/>
      <c r="D15" s="341"/>
      <c r="E15" s="341"/>
      <c r="F15" s="162"/>
      <c r="G15" s="341"/>
      <c r="H15" s="341"/>
      <c r="I15" s="341"/>
      <c r="J15" s="341"/>
      <c r="K15" s="162"/>
      <c r="L15" s="341"/>
    </row>
    <row r="16" spans="1:12" ht="11.25" customHeight="1">
      <c r="A16" s="332" t="s">
        <v>451</v>
      </c>
      <c r="B16" s="361">
        <v>37223</v>
      </c>
      <c r="C16" s="360">
        <v>32129</v>
      </c>
      <c r="D16" s="360">
        <v>27735</v>
      </c>
      <c r="E16" s="360">
        <v>26111</v>
      </c>
      <c r="F16" s="365"/>
      <c r="G16" s="360">
        <v>28734</v>
      </c>
      <c r="H16" s="360">
        <v>38086</v>
      </c>
      <c r="I16" s="360">
        <v>50707</v>
      </c>
      <c r="J16" s="360">
        <v>63456</v>
      </c>
      <c r="K16" s="365"/>
      <c r="L16" s="360">
        <v>74145</v>
      </c>
    </row>
    <row r="17" spans="1:12" ht="11.25" customHeight="1">
      <c r="A17" s="334" t="s">
        <v>450</v>
      </c>
      <c r="B17" s="335">
        <v>-0.12</v>
      </c>
      <c r="C17" s="335">
        <v>-0.14</v>
      </c>
      <c r="D17" s="335">
        <v>-0.14</v>
      </c>
      <c r="E17" s="335">
        <v>-0.06</v>
      </c>
      <c r="F17" s="47"/>
      <c r="G17" s="335">
        <v>0.1004557466201983</v>
      </c>
      <c r="H17" s="335">
        <v>0.3254680865873181</v>
      </c>
      <c r="I17" s="335">
        <v>0.33138161004043476</v>
      </c>
      <c r="J17" s="335">
        <v>0.2514248525844558</v>
      </c>
      <c r="K17" s="47"/>
      <c r="L17" s="335">
        <v>0.168447428139183</v>
      </c>
    </row>
    <row r="18" spans="1:12" ht="11.25" customHeight="1">
      <c r="A18" s="342"/>
      <c r="B18" s="341"/>
      <c r="C18" s="341"/>
      <c r="D18" s="341"/>
      <c r="E18" s="341"/>
      <c r="F18" s="121"/>
      <c r="G18" s="341"/>
      <c r="H18" s="341"/>
      <c r="I18" s="341"/>
      <c r="J18" s="341"/>
      <c r="K18" s="121"/>
      <c r="L18" s="341"/>
    </row>
    <row r="19" spans="1:12" ht="11.25" customHeight="1">
      <c r="A19" s="332" t="s">
        <v>452</v>
      </c>
      <c r="B19" s="361">
        <v>24763</v>
      </c>
      <c r="C19" s="360">
        <v>21541</v>
      </c>
      <c r="D19" s="360">
        <v>21092</v>
      </c>
      <c r="E19" s="360">
        <v>19758</v>
      </c>
      <c r="F19" s="364"/>
      <c r="G19" s="360">
        <v>18582</v>
      </c>
      <c r="H19" s="360">
        <v>17689</v>
      </c>
      <c r="I19" s="360">
        <v>18919</v>
      </c>
      <c r="J19" s="360">
        <v>17822</v>
      </c>
      <c r="K19" s="364"/>
      <c r="L19" s="360">
        <v>17451</v>
      </c>
    </row>
    <row r="20" spans="1:12" ht="11.25" customHeight="1">
      <c r="A20" s="334" t="s">
        <v>450</v>
      </c>
      <c r="B20" s="335">
        <v>-0.06</v>
      </c>
      <c r="C20" s="335">
        <v>-0.13</v>
      </c>
      <c r="D20" s="335">
        <v>-0.02</v>
      </c>
      <c r="E20" s="335">
        <v>-0.06</v>
      </c>
      <c r="F20" s="123"/>
      <c r="G20" s="335">
        <v>-0.05952019435165501</v>
      </c>
      <c r="H20" s="335">
        <v>-0.04805725971370145</v>
      </c>
      <c r="I20" s="335">
        <v>0.06953473910339758</v>
      </c>
      <c r="J20" s="335">
        <v>-0.0579840372112691</v>
      </c>
      <c r="K20" s="123"/>
      <c r="L20" s="335">
        <v>-0.02081696779261588</v>
      </c>
    </row>
    <row r="21" spans="1:12" ht="11.25" customHeight="1">
      <c r="A21" s="342"/>
      <c r="B21" s="368"/>
      <c r="C21" s="368"/>
      <c r="D21" s="368"/>
      <c r="E21" s="368"/>
      <c r="F21" s="368"/>
      <c r="G21" s="368"/>
      <c r="H21" s="368"/>
      <c r="I21" s="368"/>
      <c r="J21" s="368"/>
      <c r="K21" s="368"/>
      <c r="L21" s="368"/>
    </row>
    <row r="22" spans="1:12" ht="11.25" customHeight="1">
      <c r="A22" s="332" t="s">
        <v>453</v>
      </c>
      <c r="B22" s="360">
        <v>1450817</v>
      </c>
      <c r="C22" s="360">
        <v>1414812</v>
      </c>
      <c r="D22" s="360">
        <v>1372417</v>
      </c>
      <c r="E22" s="360">
        <v>1331486</v>
      </c>
      <c r="F22" s="364"/>
      <c r="G22" s="360">
        <v>1294302</v>
      </c>
      <c r="H22" s="360">
        <v>1274726</v>
      </c>
      <c r="I22" s="360">
        <v>1283539</v>
      </c>
      <c r="J22" s="360">
        <v>1252846</v>
      </c>
      <c r="K22" s="364"/>
      <c r="L22" s="360">
        <v>1217512</v>
      </c>
    </row>
    <row r="23" spans="1:12" ht="11.25" customHeight="1">
      <c r="A23" s="334" t="s">
        <v>450</v>
      </c>
      <c r="B23" s="335">
        <v>-0.03</v>
      </c>
      <c r="C23" s="335">
        <v>-0.02</v>
      </c>
      <c r="D23" s="335">
        <v>-0.03</v>
      </c>
      <c r="E23" s="335">
        <v>-0.03</v>
      </c>
      <c r="F23" s="47"/>
      <c r="G23" s="335">
        <v>-0.027926692432365008</v>
      </c>
      <c r="H23" s="335">
        <v>-0.015124754500881576</v>
      </c>
      <c r="I23" s="335">
        <v>0.006913642618099791</v>
      </c>
      <c r="J23" s="335">
        <v>-0.023912791118929744</v>
      </c>
      <c r="K23" s="47"/>
      <c r="L23" s="335">
        <v>-0.02820298743820071</v>
      </c>
    </row>
    <row r="24" spans="1:12" ht="11.25" customHeight="1">
      <c r="A24" s="314" t="s">
        <v>440</v>
      </c>
      <c r="B24" s="316">
        <v>645722</v>
      </c>
      <c r="C24" s="316">
        <v>649317</v>
      </c>
      <c r="D24" s="316">
        <v>643197</v>
      </c>
      <c r="E24" s="316">
        <v>640401</v>
      </c>
      <c r="F24" s="160"/>
      <c r="G24" s="316">
        <v>632995</v>
      </c>
      <c r="H24" s="316">
        <v>633985</v>
      </c>
      <c r="I24" s="316">
        <v>660731</v>
      </c>
      <c r="J24" s="316">
        <v>652674</v>
      </c>
      <c r="K24" s="160"/>
      <c r="L24" s="316">
        <v>642580</v>
      </c>
    </row>
    <row r="25" spans="1:12" ht="11.25" customHeight="1">
      <c r="A25" s="315" t="s">
        <v>490</v>
      </c>
      <c r="B25" s="317">
        <v>107678</v>
      </c>
      <c r="C25" s="317">
        <v>120032</v>
      </c>
      <c r="D25" s="317">
        <v>124682</v>
      </c>
      <c r="E25" s="317">
        <v>133554</v>
      </c>
      <c r="F25" s="37"/>
      <c r="G25" s="317">
        <v>139689</v>
      </c>
      <c r="H25" s="317">
        <v>149078</v>
      </c>
      <c r="I25" s="317">
        <v>153950</v>
      </c>
      <c r="J25" s="317">
        <v>156274</v>
      </c>
      <c r="K25" s="37"/>
      <c r="L25" s="317">
        <v>157028</v>
      </c>
    </row>
    <row r="26" spans="1:12" ht="11.25" customHeight="1">
      <c r="A26" s="315" t="s">
        <v>441</v>
      </c>
      <c r="B26" s="366">
        <v>538044</v>
      </c>
      <c r="C26" s="317">
        <v>529285</v>
      </c>
      <c r="D26" s="317">
        <v>518515</v>
      </c>
      <c r="E26" s="317">
        <v>506847</v>
      </c>
      <c r="F26" s="364"/>
      <c r="G26" s="366">
        <v>493306</v>
      </c>
      <c r="H26" s="366">
        <v>484907</v>
      </c>
      <c r="I26" s="366">
        <v>506781</v>
      </c>
      <c r="J26" s="366">
        <v>496400</v>
      </c>
      <c r="K26" s="364"/>
      <c r="L26" s="366">
        <v>485552</v>
      </c>
    </row>
    <row r="27" spans="1:12" ht="11.25" customHeight="1">
      <c r="A27" s="314" t="s">
        <v>442</v>
      </c>
      <c r="B27" s="363">
        <v>689988</v>
      </c>
      <c r="C27" s="316">
        <v>651916</v>
      </c>
      <c r="D27" s="316">
        <v>618164</v>
      </c>
      <c r="E27" s="316">
        <v>583836</v>
      </c>
      <c r="F27" s="116"/>
      <c r="G27" s="363">
        <v>557716</v>
      </c>
      <c r="H27" s="363">
        <v>540321</v>
      </c>
      <c r="I27" s="363">
        <v>524610</v>
      </c>
      <c r="J27" s="363">
        <v>505474</v>
      </c>
      <c r="K27" s="116"/>
      <c r="L27" s="363">
        <v>484020</v>
      </c>
    </row>
    <row r="28" spans="1:12" ht="11.25" customHeight="1">
      <c r="A28" s="314" t="s">
        <v>205</v>
      </c>
      <c r="B28" s="316">
        <v>115107</v>
      </c>
      <c r="C28" s="316">
        <v>113579</v>
      </c>
      <c r="D28" s="316">
        <v>111056</v>
      </c>
      <c r="E28" s="316">
        <v>107249</v>
      </c>
      <c r="F28" s="370"/>
      <c r="G28" s="316">
        <v>103591</v>
      </c>
      <c r="H28" s="316">
        <v>100420</v>
      </c>
      <c r="I28" s="316">
        <v>98198</v>
      </c>
      <c r="J28" s="316">
        <v>94698</v>
      </c>
      <c r="K28" s="370"/>
      <c r="L28" s="316">
        <v>90912</v>
      </c>
    </row>
    <row r="29" spans="1:12" ht="11.25" customHeight="1" thickBot="1">
      <c r="A29" s="343"/>
      <c r="B29" s="371"/>
      <c r="C29" s="371"/>
      <c r="D29" s="371"/>
      <c r="E29" s="371"/>
      <c r="F29" s="77"/>
      <c r="G29" s="372"/>
      <c r="H29" s="372"/>
      <c r="I29" s="372"/>
      <c r="J29" s="372"/>
      <c r="K29" s="77"/>
      <c r="L29" s="372"/>
    </row>
    <row r="30" spans="1:12" ht="11.25" customHeight="1" thickBot="1">
      <c r="A30" s="353" t="s">
        <v>454</v>
      </c>
      <c r="B30" s="373">
        <v>2477463</v>
      </c>
      <c r="C30" s="373">
        <v>2423693</v>
      </c>
      <c r="D30" s="373">
        <v>2361457</v>
      </c>
      <c r="E30" s="373">
        <v>2304553</v>
      </c>
      <c r="F30" s="76"/>
      <c r="G30" s="373">
        <v>2266511</v>
      </c>
      <c r="H30" s="373">
        <v>2252277</v>
      </c>
      <c r="I30" s="373">
        <v>2280041</v>
      </c>
      <c r="J30" s="373">
        <v>2254238</v>
      </c>
      <c r="K30" s="76"/>
      <c r="L30" s="373">
        <v>2219551</v>
      </c>
    </row>
    <row r="31" spans="1:12" ht="11.25" customHeight="1" thickBot="1" thickTop="1">
      <c r="A31" s="344" t="s">
        <v>455</v>
      </c>
      <c r="B31" s="345">
        <v>-0.02</v>
      </c>
      <c r="C31" s="345">
        <v>-0.02</v>
      </c>
      <c r="D31" s="345">
        <v>-0.03</v>
      </c>
      <c r="E31" s="345">
        <v>-0.02</v>
      </c>
      <c r="F31" s="90"/>
      <c r="G31" s="345">
        <v>-0.016507322678193992</v>
      </c>
      <c r="H31" s="345">
        <v>-0.006280137180009304</v>
      </c>
      <c r="I31" s="345">
        <v>0.012327080550038838</v>
      </c>
      <c r="J31" s="345">
        <v>-0.011316901757468356</v>
      </c>
      <c r="K31" s="90"/>
      <c r="L31" s="345">
        <v>-0.015387461306215267</v>
      </c>
    </row>
    <row r="32" spans="1:12" ht="11.25" customHeight="1" thickTop="1">
      <c r="A32" s="346"/>
      <c r="B32" s="347"/>
      <c r="C32" s="347"/>
      <c r="D32" s="347"/>
      <c r="E32" s="347"/>
      <c r="F32" s="162"/>
      <c r="G32" s="338"/>
      <c r="I32" s="338"/>
      <c r="J32" s="338"/>
      <c r="K32" s="162"/>
      <c r="L32" s="338"/>
    </row>
    <row r="33" spans="1:12" ht="11.25" customHeight="1">
      <c r="A33" s="346"/>
      <c r="B33" s="341"/>
      <c r="C33" s="341"/>
      <c r="D33" s="341"/>
      <c r="E33" s="341"/>
      <c r="F33" s="69"/>
      <c r="G33" s="341"/>
      <c r="I33" s="341"/>
      <c r="J33" s="341"/>
      <c r="K33" s="69"/>
      <c r="L33" s="341"/>
    </row>
    <row r="34" spans="1:12" ht="11.25" customHeight="1">
      <c r="A34" s="330" t="s">
        <v>26</v>
      </c>
      <c r="B34" s="316"/>
      <c r="C34" s="316"/>
      <c r="D34" s="316"/>
      <c r="E34" s="316"/>
      <c r="F34" s="316"/>
      <c r="G34" s="316"/>
      <c r="I34" s="316"/>
      <c r="J34" s="316"/>
      <c r="K34" s="316"/>
      <c r="L34" s="316"/>
    </row>
    <row r="35" spans="1:12" ht="11.25" customHeight="1">
      <c r="A35" s="314" t="s">
        <v>405</v>
      </c>
      <c r="B35" s="316">
        <v>1175672</v>
      </c>
      <c r="C35" s="316">
        <v>1183595</v>
      </c>
      <c r="D35" s="316">
        <v>1180066</v>
      </c>
      <c r="E35" s="316">
        <v>1184354</v>
      </c>
      <c r="F35" s="374"/>
      <c r="G35" s="316">
        <v>1190353</v>
      </c>
      <c r="H35" s="316">
        <v>1199478</v>
      </c>
      <c r="I35" s="316">
        <v>1238614</v>
      </c>
      <c r="J35" s="316">
        <v>1241718</v>
      </c>
      <c r="K35" s="374"/>
      <c r="L35" s="316">
        <f>SUM(L7,L24,L13)</f>
        <v>1236046</v>
      </c>
    </row>
    <row r="36" spans="1:12" ht="11.25" customHeight="1">
      <c r="A36" s="314" t="s">
        <v>406</v>
      </c>
      <c r="B36" s="316">
        <v>1301791</v>
      </c>
      <c r="C36" s="316">
        <v>1240098</v>
      </c>
      <c r="D36" s="316">
        <v>1181391</v>
      </c>
      <c r="E36" s="316">
        <v>1120199</v>
      </c>
      <c r="F36" s="374"/>
      <c r="G36" s="316">
        <v>1076158</v>
      </c>
      <c r="H36" s="316">
        <v>1052799</v>
      </c>
      <c r="I36" s="316">
        <v>1041427</v>
      </c>
      <c r="J36" s="316">
        <v>1012520</v>
      </c>
      <c r="K36" s="374"/>
      <c r="L36" s="316">
        <f>L30-L35</f>
        <v>983505</v>
      </c>
    </row>
    <row r="37" spans="1:12" ht="11.25" customHeight="1">
      <c r="A37" s="314" t="s">
        <v>407</v>
      </c>
      <c r="B37" s="316">
        <v>9756</v>
      </c>
      <c r="C37" s="316">
        <v>7923</v>
      </c>
      <c r="D37" s="47">
        <v>-3529</v>
      </c>
      <c r="E37" s="316">
        <v>4288</v>
      </c>
      <c r="F37" s="374"/>
      <c r="G37" s="316">
        <v>5999</v>
      </c>
      <c r="H37" s="316">
        <v>9125</v>
      </c>
      <c r="I37" s="316">
        <v>39136</v>
      </c>
      <c r="J37" s="316">
        <v>3104</v>
      </c>
      <c r="K37" s="374"/>
      <c r="L37" s="47">
        <v>-5672</v>
      </c>
    </row>
    <row r="38" spans="1:12" ht="11.25" customHeight="1">
      <c r="A38" s="314" t="s">
        <v>408</v>
      </c>
      <c r="B38" s="47">
        <v>-58650</v>
      </c>
      <c r="C38" s="47">
        <v>-61693</v>
      </c>
      <c r="D38" s="47">
        <v>-58707</v>
      </c>
      <c r="E38" s="47">
        <v>-61192</v>
      </c>
      <c r="F38" s="47"/>
      <c r="G38" s="47">
        <v>-44041</v>
      </c>
      <c r="H38" s="47">
        <v>-23359</v>
      </c>
      <c r="I38" s="47">
        <v>-11372</v>
      </c>
      <c r="J38" s="47">
        <v>-28907</v>
      </c>
      <c r="K38" s="47"/>
      <c r="L38" s="47">
        <v>-29015</v>
      </c>
    </row>
    <row r="39" spans="1:12" ht="11.25" customHeight="1">
      <c r="A39" s="314" t="s">
        <v>443</v>
      </c>
      <c r="B39" s="47">
        <v>-11496</v>
      </c>
      <c r="C39" s="47">
        <v>-11068</v>
      </c>
      <c r="D39" s="47">
        <v>-20072</v>
      </c>
      <c r="E39" s="47">
        <v>-16397</v>
      </c>
      <c r="F39" s="47"/>
      <c r="G39" s="47">
        <v>-10244</v>
      </c>
      <c r="H39" s="47">
        <v>-9051</v>
      </c>
      <c r="I39" s="47">
        <v>-1941</v>
      </c>
      <c r="J39" s="47">
        <v>-12171</v>
      </c>
      <c r="K39" s="47"/>
      <c r="L39" s="47">
        <v>-14423</v>
      </c>
    </row>
    <row r="40" spans="1:12" ht="11.25" customHeight="1">
      <c r="A40" s="314" t="s">
        <v>444</v>
      </c>
      <c r="B40" s="47">
        <v>-37793</v>
      </c>
      <c r="C40" s="47">
        <v>-36005</v>
      </c>
      <c r="D40" s="47">
        <v>-42395</v>
      </c>
      <c r="E40" s="47">
        <v>-40931</v>
      </c>
      <c r="F40" s="47"/>
      <c r="G40" s="47">
        <v>-37184</v>
      </c>
      <c r="H40" s="47">
        <v>-19576</v>
      </c>
      <c r="I40" s="47">
        <v>8813</v>
      </c>
      <c r="J40" s="47">
        <v>-30693</v>
      </c>
      <c r="K40" s="47"/>
      <c r="L40" s="47">
        <v>-35334</v>
      </c>
    </row>
    <row r="41" spans="1:12" ht="11.25" customHeight="1">
      <c r="A41" s="349"/>
      <c r="B41" s="341"/>
      <c r="C41" s="341"/>
      <c r="D41" s="341"/>
      <c r="E41" s="341"/>
      <c r="F41" s="94"/>
      <c r="G41" s="341"/>
      <c r="H41" s="341"/>
      <c r="I41" s="341"/>
      <c r="J41" s="341"/>
      <c r="K41" s="94"/>
      <c r="L41" s="341"/>
    </row>
    <row r="42" spans="1:12" ht="11.25" customHeight="1">
      <c r="A42" s="314" t="s">
        <v>445</v>
      </c>
      <c r="B42" s="337">
        <v>55</v>
      </c>
      <c r="C42" s="337">
        <v>56</v>
      </c>
      <c r="D42" s="337">
        <v>56</v>
      </c>
      <c r="E42" s="337">
        <v>56</v>
      </c>
      <c r="F42" s="94"/>
      <c r="G42" s="405">
        <v>55.19036889258709</v>
      </c>
      <c r="H42" s="405">
        <v>54.77655580134057</v>
      </c>
      <c r="I42" s="405">
        <v>55.69392119408632</v>
      </c>
      <c r="J42" s="405">
        <v>55.91872376271183</v>
      </c>
      <c r="K42" s="94"/>
      <c r="L42" s="405">
        <v>56.81467091968997</v>
      </c>
    </row>
    <row r="43" spans="1:12" ht="11.25" customHeight="1">
      <c r="A43" s="349"/>
      <c r="B43" s="341"/>
      <c r="C43" s="341"/>
      <c r="D43" s="341"/>
      <c r="E43" s="341"/>
      <c r="F43" s="69"/>
      <c r="G43" s="406"/>
      <c r="H43" s="406"/>
      <c r="I43" s="406"/>
      <c r="J43" s="406"/>
      <c r="K43" s="69"/>
      <c r="L43" s="406"/>
    </row>
    <row r="44" spans="1:12" ht="11.25" customHeight="1">
      <c r="A44" s="314" t="s">
        <v>446</v>
      </c>
      <c r="B44" s="337">
        <v>36</v>
      </c>
      <c r="C44" s="337">
        <v>37</v>
      </c>
      <c r="D44" s="337">
        <v>37</v>
      </c>
      <c r="E44" s="337">
        <v>38</v>
      </c>
      <c r="F44" s="69"/>
      <c r="G44" s="405">
        <v>38.76373076494828</v>
      </c>
      <c r="H44" s="405">
        <v>38.71890072634917</v>
      </c>
      <c r="I44" s="405">
        <v>38.65446737492663</v>
      </c>
      <c r="J44" s="405">
        <v>38.9515824798398</v>
      </c>
      <c r="K44" s="69"/>
      <c r="L44" s="405">
        <v>39.27683938929342</v>
      </c>
    </row>
    <row r="45" spans="1:12" ht="11.25" customHeight="1">
      <c r="A45" s="314" t="s">
        <v>322</v>
      </c>
      <c r="B45" s="337">
        <v>27</v>
      </c>
      <c r="C45" s="337">
        <v>27</v>
      </c>
      <c r="D45" s="337">
        <v>30</v>
      </c>
      <c r="E45" s="337">
        <v>30</v>
      </c>
      <c r="F45" s="69"/>
      <c r="G45" s="405">
        <v>28.053167873547608</v>
      </c>
      <c r="H45" s="405">
        <v>26.99102488700173</v>
      </c>
      <c r="I45" s="405">
        <v>23.180733398586398</v>
      </c>
      <c r="J45" s="405">
        <v>19.58466099269415</v>
      </c>
      <c r="K45" s="69"/>
      <c r="L45" s="405">
        <v>20.739321268805437</v>
      </c>
    </row>
    <row r="46" spans="1:12" ht="11.25" customHeight="1">
      <c r="A46" s="314" t="s">
        <v>447</v>
      </c>
      <c r="B46" s="337">
        <v>27</v>
      </c>
      <c r="C46" s="337">
        <v>29</v>
      </c>
      <c r="D46" s="337">
        <v>29</v>
      </c>
      <c r="E46" s="337">
        <v>28</v>
      </c>
      <c r="F46" s="69"/>
      <c r="G46" s="405">
        <v>27.101809205595703</v>
      </c>
      <c r="H46" s="405">
        <v>26.50518715243314</v>
      </c>
      <c r="I46" s="405">
        <v>25.406789982370626</v>
      </c>
      <c r="J46" s="405">
        <v>22.39197579618001</v>
      </c>
      <c r="K46" s="69"/>
      <c r="L46" s="405">
        <v>21.703948501349434</v>
      </c>
    </row>
    <row r="47" spans="1:12" ht="11.25" customHeight="1">
      <c r="A47" s="340"/>
      <c r="B47" s="341"/>
      <c r="C47" s="341"/>
      <c r="D47" s="341"/>
      <c r="E47" s="341"/>
      <c r="F47" s="69"/>
      <c r="G47" s="406"/>
      <c r="H47" s="406"/>
      <c r="I47" s="406"/>
      <c r="J47" s="406"/>
      <c r="K47" s="69"/>
      <c r="L47" s="406"/>
    </row>
    <row r="48" spans="1:12" ht="11.25" customHeight="1">
      <c r="A48" s="314" t="s">
        <v>18</v>
      </c>
      <c r="B48" s="337">
        <v>38</v>
      </c>
      <c r="C48" s="337">
        <v>36</v>
      </c>
      <c r="D48" s="337">
        <v>35</v>
      </c>
      <c r="E48" s="337">
        <v>34</v>
      </c>
      <c r="F48" s="69"/>
      <c r="G48" s="405">
        <v>32.64222255935682</v>
      </c>
      <c r="H48" s="405">
        <v>31.259576696456833</v>
      </c>
      <c r="I48" s="405">
        <v>30.381779057060186</v>
      </c>
      <c r="J48" s="405">
        <v>30.13791329701608</v>
      </c>
      <c r="K48" s="69"/>
      <c r="L48" s="405">
        <v>29.488427640031535</v>
      </c>
    </row>
    <row r="49" spans="1:12" ht="11.25" customHeight="1">
      <c r="A49" s="314" t="s">
        <v>19</v>
      </c>
      <c r="B49" s="337">
        <v>44</v>
      </c>
      <c r="C49" s="337">
        <v>44</v>
      </c>
      <c r="D49" s="337">
        <v>44</v>
      </c>
      <c r="E49" s="337">
        <v>43</v>
      </c>
      <c r="F49" s="69"/>
      <c r="G49" s="405">
        <v>42.20331703054359</v>
      </c>
      <c r="H49" s="405">
        <v>41.86635015018654</v>
      </c>
      <c r="I49" s="405">
        <v>41.346704489548706</v>
      </c>
      <c r="J49" s="405">
        <v>41.116572673578695</v>
      </c>
      <c r="K49" s="69"/>
      <c r="L49" s="405">
        <v>40.549594748661235</v>
      </c>
    </row>
    <row r="50" spans="1:12" ht="11.25" customHeight="1">
      <c r="A50" s="403" t="s">
        <v>456</v>
      </c>
      <c r="B50" s="337">
        <v>41</v>
      </c>
      <c r="C50" s="337">
        <v>40</v>
      </c>
      <c r="D50" s="337">
        <v>39</v>
      </c>
      <c r="E50" s="337">
        <v>38</v>
      </c>
      <c r="F50" s="69"/>
      <c r="G50" s="405">
        <v>36.80064786414099</v>
      </c>
      <c r="H50" s="405">
        <v>35.7798068275799</v>
      </c>
      <c r="I50" s="405">
        <v>34.89325108891527</v>
      </c>
      <c r="J50" s="405">
        <v>34.56940252234639</v>
      </c>
      <c r="K50" s="69"/>
      <c r="L50" s="405">
        <v>33.89089214209658</v>
      </c>
    </row>
    <row r="51" spans="1:12" ht="11.25" customHeight="1">
      <c r="A51" s="349"/>
      <c r="B51" s="341"/>
      <c r="C51" s="341"/>
      <c r="D51" s="341"/>
      <c r="E51" s="341"/>
      <c r="F51" s="69"/>
      <c r="G51" s="341"/>
      <c r="H51" s="341"/>
      <c r="I51" s="341"/>
      <c r="J51" s="341"/>
      <c r="K51" s="69"/>
      <c r="L51" s="341"/>
    </row>
    <row r="52" spans="1:12" ht="11.25" customHeight="1">
      <c r="A52" s="314" t="s">
        <v>22</v>
      </c>
      <c r="B52" s="363">
        <v>54521</v>
      </c>
      <c r="C52" s="316">
        <v>52435</v>
      </c>
      <c r="D52" s="363">
        <v>51788</v>
      </c>
      <c r="E52" s="363">
        <v>51151</v>
      </c>
      <c r="F52" s="160"/>
      <c r="G52" s="363">
        <v>50413</v>
      </c>
      <c r="H52" s="363">
        <v>49839</v>
      </c>
      <c r="I52" s="363">
        <v>49421</v>
      </c>
      <c r="J52" s="363">
        <v>48956</v>
      </c>
      <c r="K52" s="160"/>
      <c r="L52" s="363">
        <v>48081</v>
      </c>
    </row>
    <row r="53" spans="1:12" ht="11.25" customHeight="1" thickBot="1">
      <c r="A53" s="350" t="s">
        <v>23</v>
      </c>
      <c r="B53" s="351">
        <v>22</v>
      </c>
      <c r="C53" s="351">
        <v>20</v>
      </c>
      <c r="D53" s="351">
        <v>19</v>
      </c>
      <c r="E53" s="352">
        <v>17</v>
      </c>
      <c r="F53" s="119"/>
      <c r="G53" s="407">
        <v>16.32454103278962</v>
      </c>
      <c r="H53" s="407">
        <v>14.615228126263396</v>
      </c>
      <c r="I53" s="407">
        <v>13.355444321738313</v>
      </c>
      <c r="J53" s="407">
        <v>12.729080919113725</v>
      </c>
      <c r="K53" s="119"/>
      <c r="L53" s="407">
        <v>12.107013898800803</v>
      </c>
    </row>
    <row r="54" spans="1:12" ht="11.25" customHeight="1" thickTop="1">
      <c r="A54" s="349"/>
      <c r="B54" s="341"/>
      <c r="C54" s="341"/>
      <c r="D54" s="341"/>
      <c r="E54" s="341"/>
      <c r="F54" s="47"/>
      <c r="G54" s="341"/>
      <c r="I54" s="341"/>
      <c r="J54" s="341"/>
      <c r="K54" s="47"/>
      <c r="L54" s="341"/>
    </row>
    <row r="55" spans="1:12" ht="11.25" customHeight="1">
      <c r="A55" s="314" t="s">
        <v>480</v>
      </c>
      <c r="B55" s="316">
        <v>1986</v>
      </c>
      <c r="C55" s="316">
        <v>1933</v>
      </c>
      <c r="D55" s="316">
        <v>1851</v>
      </c>
      <c r="E55" s="316">
        <v>1722</v>
      </c>
      <c r="F55" s="364"/>
      <c r="G55" s="316">
        <v>1525</v>
      </c>
      <c r="H55" s="316">
        <v>1451</v>
      </c>
      <c r="I55" s="316">
        <v>1436</v>
      </c>
      <c r="J55" s="316">
        <v>1420</v>
      </c>
      <c r="K55" s="364"/>
      <c r="L55" s="316">
        <v>1403</v>
      </c>
    </row>
    <row r="56" spans="1:12" ht="11.25" customHeight="1" thickBot="1">
      <c r="A56" s="350" t="s">
        <v>481</v>
      </c>
      <c r="B56" s="375">
        <v>1897</v>
      </c>
      <c r="C56" s="375">
        <v>1788</v>
      </c>
      <c r="D56" s="375">
        <v>1707</v>
      </c>
      <c r="E56" s="375">
        <v>1594</v>
      </c>
      <c r="F56" s="77"/>
      <c r="G56" s="375">
        <v>1373</v>
      </c>
      <c r="H56" s="375">
        <v>1340</v>
      </c>
      <c r="I56" s="375">
        <v>1324</v>
      </c>
      <c r="J56" s="375">
        <v>1321</v>
      </c>
      <c r="K56" s="77"/>
      <c r="L56" s="375">
        <v>1307</v>
      </c>
    </row>
    <row r="57" spans="1:12" ht="11.25" customHeight="1" thickTop="1">
      <c r="A57" s="354"/>
      <c r="B57" s="355"/>
      <c r="C57" s="355"/>
      <c r="D57" s="355"/>
      <c r="E57" s="355"/>
      <c r="F57" s="4"/>
      <c r="G57" s="355"/>
      <c r="I57" s="355"/>
      <c r="J57" s="355"/>
      <c r="K57" s="4"/>
      <c r="L57" s="355"/>
    </row>
    <row r="58" ht="12.75">
      <c r="A58" s="4" t="s">
        <v>62</v>
      </c>
    </row>
    <row r="59" spans="1:12" ht="12.75">
      <c r="A59" s="356" t="s">
        <v>489</v>
      </c>
      <c r="B59" s="411"/>
      <c r="C59" s="411"/>
      <c r="D59" s="411"/>
      <c r="E59" s="411"/>
      <c r="G59" s="411"/>
      <c r="H59" s="412"/>
      <c r="I59" s="411"/>
      <c r="J59" s="411"/>
      <c r="L59" s="411"/>
    </row>
    <row r="60" spans="1:12" ht="12.75">
      <c r="A60" s="4" t="s">
        <v>202</v>
      </c>
      <c r="B60" s="411"/>
      <c r="C60" s="411"/>
      <c r="D60" s="411"/>
      <c r="E60" s="411"/>
      <c r="G60" s="411"/>
      <c r="H60" s="412"/>
      <c r="I60" s="411"/>
      <c r="J60" s="411"/>
      <c r="L60" s="411"/>
    </row>
    <row r="74" spans="6:11" ht="12.75">
      <c r="F74" s="112"/>
      <c r="K74" s="112"/>
    </row>
    <row r="75" spans="6:11" ht="12.75">
      <c r="F75" s="112"/>
      <c r="K75" s="112"/>
    </row>
    <row r="76" spans="6:11" ht="12.75">
      <c r="F76" s="112"/>
      <c r="K76" s="112"/>
    </row>
    <row r="77" spans="6:11" ht="12.75">
      <c r="F77" s="112"/>
      <c r="K77" s="112"/>
    </row>
    <row r="78" spans="6:11" ht="12.75">
      <c r="F78" s="112"/>
      <c r="K78" s="112"/>
    </row>
    <row r="79" spans="6:11" ht="12.75">
      <c r="F79" s="112"/>
      <c r="K79" s="112"/>
    </row>
    <row r="80" spans="6:11" ht="12.75">
      <c r="F80" s="112"/>
      <c r="K80" s="112"/>
    </row>
    <row r="81" spans="6:11" ht="12.75">
      <c r="F81" s="112"/>
      <c r="K81" s="112"/>
    </row>
    <row r="82" spans="6:11" ht="12.75">
      <c r="F82" s="112"/>
      <c r="K82" s="112"/>
    </row>
    <row r="83" spans="6:11" ht="12.75">
      <c r="F83" s="112"/>
      <c r="K83" s="112"/>
    </row>
    <row r="89" spans="6:11" ht="12.75">
      <c r="F89" s="329"/>
      <c r="K89" s="329"/>
    </row>
    <row r="91" spans="6:11" ht="12.75">
      <c r="F91" s="329"/>
      <c r="K91" s="329"/>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0" tint="-0.3499799966812134"/>
  </sheetPr>
  <dimension ref="B1:AK103"/>
  <sheetViews>
    <sheetView showGridLines="0" view="pageBreakPreview" zoomScale="110" zoomScaleSheetLayoutView="110" zoomScalePageLayoutView="0" workbookViewId="0" topLeftCell="B1">
      <pane xSplit="1" ySplit="4" topLeftCell="AA5" activePane="bottomRight" state="frozen"/>
      <selection pane="topLeft" activeCell="B1" sqref="B1"/>
      <selection pane="topRight" activeCell="C1" sqref="C1"/>
      <selection pane="bottomLeft" activeCell="B5" sqref="B5"/>
      <selection pane="bottomRight" activeCell="AL80" sqref="AL80"/>
    </sheetView>
  </sheetViews>
  <sheetFormatPr defaultColWidth="9.140625" defaultRowHeight="12.75"/>
  <cols>
    <col min="1" max="1" width="2.28125" style="112" customWidth="1"/>
    <col min="2" max="2" width="45.57421875" style="2" customWidth="1"/>
    <col min="3" max="6" width="9.140625" style="112" customWidth="1"/>
    <col min="7" max="7" width="1.8515625" style="2" customWidth="1"/>
    <col min="8" max="11" width="9.140625" style="112" customWidth="1"/>
    <col min="12" max="12" width="1.7109375" style="112" customWidth="1"/>
    <col min="13" max="16" width="9.140625" style="112" customWidth="1"/>
    <col min="17" max="17" width="1.7109375" style="112" customWidth="1"/>
    <col min="18" max="22" width="9.140625" style="112" customWidth="1"/>
    <col min="23" max="23" width="1.7109375" style="112" customWidth="1"/>
    <col min="24" max="27" width="9.140625" style="112" customWidth="1"/>
    <col min="28" max="28" width="1.8515625" style="112" customWidth="1"/>
    <col min="29" max="29" width="9.140625" style="171" customWidth="1"/>
    <col min="30" max="32" width="9.140625" style="112" customWidth="1"/>
    <col min="33" max="33" width="1.8515625" style="112" customWidth="1"/>
    <col min="34" max="34" width="9.140625" style="112" customWidth="1"/>
    <col min="35" max="36" width="8.57421875" style="112" bestFit="1" customWidth="1"/>
    <col min="37" max="16384" width="9.140625" style="112" customWidth="1"/>
  </cols>
  <sheetData>
    <row r="1" ht="9.75">
      <c r="B1" s="112"/>
    </row>
    <row r="2" spans="2:23" ht="9.75">
      <c r="B2" s="126" t="s">
        <v>68</v>
      </c>
      <c r="C2" s="126"/>
      <c r="D2" s="126"/>
      <c r="E2" s="126"/>
      <c r="F2" s="126"/>
      <c r="G2" s="68"/>
      <c r="H2" s="126"/>
      <c r="I2" s="126"/>
      <c r="J2" s="126"/>
      <c r="K2" s="126"/>
      <c r="L2" s="126"/>
      <c r="M2" s="126"/>
      <c r="N2" s="126"/>
      <c r="O2" s="126"/>
      <c r="P2" s="126"/>
      <c r="Q2" s="126"/>
      <c r="W2" s="126"/>
    </row>
    <row r="3" spans="2:8" ht="10.5" thickBot="1">
      <c r="B3" s="127"/>
      <c r="C3" s="111"/>
      <c r="D3" s="111"/>
      <c r="E3" s="111"/>
      <c r="F3" s="111"/>
      <c r="G3" s="110"/>
      <c r="H3" s="111"/>
    </row>
    <row r="4" spans="2:37" s="176" customFormat="1" ht="21" thickBot="1">
      <c r="B4" s="172"/>
      <c r="C4" s="172" t="s">
        <v>0</v>
      </c>
      <c r="D4" s="172" t="s">
        <v>1</v>
      </c>
      <c r="E4" s="172" t="s">
        <v>2</v>
      </c>
      <c r="F4" s="172" t="s">
        <v>3</v>
      </c>
      <c r="G4" s="173"/>
      <c r="H4" s="174" t="s">
        <v>4</v>
      </c>
      <c r="I4" s="174" t="s">
        <v>208</v>
      </c>
      <c r="J4" s="174" t="s">
        <v>210</v>
      </c>
      <c r="K4" s="174" t="s">
        <v>212</v>
      </c>
      <c r="L4" s="175"/>
      <c r="M4" s="170" t="s">
        <v>215</v>
      </c>
      <c r="N4" s="172" t="s">
        <v>262</v>
      </c>
      <c r="O4" s="172" t="s">
        <v>264</v>
      </c>
      <c r="P4" s="172" t="s">
        <v>265</v>
      </c>
      <c r="R4" s="174" t="s">
        <v>267</v>
      </c>
      <c r="S4" s="170" t="s">
        <v>270</v>
      </c>
      <c r="T4" s="170" t="s">
        <v>274</v>
      </c>
      <c r="U4" s="170" t="s">
        <v>280</v>
      </c>
      <c r="V4" s="170" t="s">
        <v>281</v>
      </c>
      <c r="X4" s="170" t="s">
        <v>304</v>
      </c>
      <c r="Y4" s="170" t="s">
        <v>325</v>
      </c>
      <c r="Z4" s="170" t="s">
        <v>350</v>
      </c>
      <c r="AA4" s="170" t="s">
        <v>359</v>
      </c>
      <c r="AB4" s="177"/>
      <c r="AC4" s="170" t="s">
        <v>366</v>
      </c>
      <c r="AD4" s="170" t="s">
        <v>374</v>
      </c>
      <c r="AE4" s="170" t="s">
        <v>376</v>
      </c>
      <c r="AF4" s="170" t="s">
        <v>394</v>
      </c>
      <c r="AG4" s="177"/>
      <c r="AH4" s="170" t="s">
        <v>404</v>
      </c>
      <c r="AI4" s="170" t="s">
        <v>422</v>
      </c>
      <c r="AJ4" s="170" t="s">
        <v>425</v>
      </c>
      <c r="AK4" s="170" t="s">
        <v>428</v>
      </c>
    </row>
    <row r="5" spans="2:37" ht="9.75">
      <c r="B5" s="167" t="s">
        <v>315</v>
      </c>
      <c r="C5" s="165"/>
      <c r="D5" s="165"/>
      <c r="E5" s="165"/>
      <c r="F5" s="165"/>
      <c r="G5" s="114"/>
      <c r="H5" s="93"/>
      <c r="I5" s="93"/>
      <c r="J5" s="93"/>
      <c r="K5" s="93"/>
      <c r="L5" s="93"/>
      <c r="M5" s="93"/>
      <c r="N5" s="165"/>
      <c r="O5" s="165"/>
      <c r="P5" s="165"/>
      <c r="R5" s="93"/>
      <c r="S5" s="166"/>
      <c r="T5" s="166"/>
      <c r="U5" s="166"/>
      <c r="V5" s="60">
        <v>2789274</v>
      </c>
      <c r="X5" s="168">
        <v>2793068</v>
      </c>
      <c r="Y5" s="168">
        <v>2785339</v>
      </c>
      <c r="Z5" s="168">
        <v>2734070</v>
      </c>
      <c r="AA5" s="168">
        <v>2688467</v>
      </c>
      <c r="AB5" s="168"/>
      <c r="AC5" s="168">
        <v>2637912</v>
      </c>
      <c r="AD5" s="168">
        <v>2592260</v>
      </c>
      <c r="AE5" s="168">
        <v>2560019</v>
      </c>
      <c r="AF5" s="168">
        <v>2526357</v>
      </c>
      <c r="AG5" s="168"/>
      <c r="AH5" s="168">
        <v>2477463</v>
      </c>
      <c r="AI5" s="168">
        <v>2423693</v>
      </c>
      <c r="AJ5" s="147">
        <v>2361457</v>
      </c>
      <c r="AK5" s="147">
        <v>2304553</v>
      </c>
    </row>
    <row r="6" spans="2:33" ht="9.75">
      <c r="B6" s="165"/>
      <c r="C6" s="165"/>
      <c r="D6" s="165"/>
      <c r="E6" s="165"/>
      <c r="F6" s="165"/>
      <c r="G6" s="114"/>
      <c r="H6" s="93"/>
      <c r="I6" s="93"/>
      <c r="J6" s="93"/>
      <c r="K6" s="93"/>
      <c r="L6" s="93"/>
      <c r="M6" s="93"/>
      <c r="N6" s="165"/>
      <c r="O6" s="165"/>
      <c r="P6" s="165"/>
      <c r="R6" s="93"/>
      <c r="S6" s="166"/>
      <c r="T6" s="166"/>
      <c r="U6" s="166"/>
      <c r="V6" s="166"/>
      <c r="X6" s="166"/>
      <c r="Y6" s="166"/>
      <c r="Z6" s="166"/>
      <c r="AA6" s="166"/>
      <c r="AB6" s="166"/>
      <c r="AC6" s="166"/>
      <c r="AD6" s="166"/>
      <c r="AG6" s="166"/>
    </row>
    <row r="7" spans="2:33" ht="9.75">
      <c r="B7" s="128" t="s">
        <v>9</v>
      </c>
      <c r="C7" s="124"/>
      <c r="D7" s="124"/>
      <c r="E7" s="124"/>
      <c r="F7" s="124"/>
      <c r="G7" s="69"/>
      <c r="H7" s="124"/>
      <c r="Q7" s="84"/>
      <c r="R7" s="84"/>
      <c r="S7" s="84"/>
      <c r="W7" s="84"/>
      <c r="Z7" s="39"/>
      <c r="AA7" s="39"/>
      <c r="AB7" s="39"/>
      <c r="AC7" s="39"/>
      <c r="AG7" s="39"/>
    </row>
    <row r="8" spans="2:37" ht="9.75">
      <c r="B8" s="129" t="s">
        <v>186</v>
      </c>
      <c r="C8" s="115">
        <v>128423</v>
      </c>
      <c r="D8" s="115">
        <v>141829</v>
      </c>
      <c r="E8" s="115">
        <v>145204</v>
      </c>
      <c r="F8" s="115">
        <v>184884</v>
      </c>
      <c r="G8" s="119"/>
      <c r="H8" s="115">
        <v>189047</v>
      </c>
      <c r="I8" s="115">
        <v>191910</v>
      </c>
      <c r="J8" s="115">
        <v>196123</v>
      </c>
      <c r="K8" s="115">
        <v>217418</v>
      </c>
      <c r="L8" s="115"/>
      <c r="M8" s="37">
        <v>223392</v>
      </c>
      <c r="N8" s="37">
        <v>225189</v>
      </c>
      <c r="O8" s="38">
        <v>232475</v>
      </c>
      <c r="P8" s="38">
        <v>242277</v>
      </c>
      <c r="Q8" s="39"/>
      <c r="R8" s="38">
        <v>242548</v>
      </c>
      <c r="S8" s="38">
        <v>248097</v>
      </c>
      <c r="T8" s="38">
        <v>252655</v>
      </c>
      <c r="U8" s="116">
        <v>263295</v>
      </c>
      <c r="V8" s="116">
        <v>415983</v>
      </c>
      <c r="W8" s="39"/>
      <c r="X8" s="116">
        <v>416241</v>
      </c>
      <c r="Y8" s="116">
        <v>411716</v>
      </c>
      <c r="Z8" s="116">
        <v>404795</v>
      </c>
      <c r="AA8" s="116">
        <v>400431</v>
      </c>
      <c r="AB8" s="116"/>
      <c r="AC8" s="116">
        <v>398162</v>
      </c>
      <c r="AD8" s="116">
        <v>397788</v>
      </c>
      <c r="AE8" s="116">
        <v>398892</v>
      </c>
      <c r="AF8" s="116">
        <v>402140</v>
      </c>
      <c r="AG8" s="116"/>
      <c r="AH8" s="116">
        <v>402703</v>
      </c>
      <c r="AI8" s="116">
        <v>405412</v>
      </c>
      <c r="AJ8" s="116">
        <v>402929</v>
      </c>
      <c r="AK8" s="116">
        <v>406631</v>
      </c>
    </row>
    <row r="9" spans="2:37" s="4" customFormat="1" ht="9.75">
      <c r="B9" s="178" t="s">
        <v>204</v>
      </c>
      <c r="C9" s="40">
        <v>120209</v>
      </c>
      <c r="D9" s="40">
        <v>132398</v>
      </c>
      <c r="E9" s="40">
        <v>134311</v>
      </c>
      <c r="F9" s="40">
        <v>171933</v>
      </c>
      <c r="G9" s="321"/>
      <c r="H9" s="40">
        <v>174874</v>
      </c>
      <c r="I9" s="40">
        <v>176769</v>
      </c>
      <c r="J9" s="40">
        <v>179733</v>
      </c>
      <c r="K9" s="40">
        <v>200060</v>
      </c>
      <c r="L9" s="40"/>
      <c r="M9" s="40">
        <v>205045</v>
      </c>
      <c r="N9" s="40">
        <v>206154</v>
      </c>
      <c r="O9" s="41">
        <v>213238</v>
      </c>
      <c r="P9" s="41">
        <v>223169</v>
      </c>
      <c r="Q9" s="41"/>
      <c r="R9" s="41">
        <v>223862</v>
      </c>
      <c r="S9" s="41">
        <v>229955</v>
      </c>
      <c r="T9" s="40">
        <v>235141</v>
      </c>
      <c r="U9" s="107">
        <v>246510</v>
      </c>
      <c r="V9" s="41">
        <v>396853</v>
      </c>
      <c r="W9" s="41"/>
      <c r="X9" s="107">
        <v>397680</v>
      </c>
      <c r="Y9" s="107">
        <v>393753</v>
      </c>
      <c r="Z9" s="107">
        <v>387600</v>
      </c>
      <c r="AA9" s="107">
        <v>382540</v>
      </c>
      <c r="AB9" s="107"/>
      <c r="AC9" s="107">
        <v>381078</v>
      </c>
      <c r="AD9" s="107">
        <v>381255</v>
      </c>
      <c r="AE9" s="41">
        <v>382932</v>
      </c>
      <c r="AF9" s="41">
        <v>386787</v>
      </c>
      <c r="AG9" s="107"/>
      <c r="AH9" s="41">
        <v>387870</v>
      </c>
      <c r="AI9" s="41">
        <v>391133</v>
      </c>
      <c r="AJ9" s="41">
        <v>389507</v>
      </c>
      <c r="AK9" s="41">
        <v>394265</v>
      </c>
    </row>
    <row r="10" spans="2:37" s="4" customFormat="1" ht="9.75">
      <c r="B10" s="178" t="s">
        <v>10</v>
      </c>
      <c r="C10" s="40">
        <v>7192</v>
      </c>
      <c r="D10" s="40">
        <v>8444</v>
      </c>
      <c r="E10" s="40">
        <v>9970</v>
      </c>
      <c r="F10" s="40">
        <v>12110</v>
      </c>
      <c r="G10" s="320"/>
      <c r="H10" s="40">
        <v>13416</v>
      </c>
      <c r="I10" s="40">
        <v>14467</v>
      </c>
      <c r="J10" s="40">
        <v>15791</v>
      </c>
      <c r="K10" s="40">
        <v>17079</v>
      </c>
      <c r="L10" s="40"/>
      <c r="M10" s="40">
        <v>18094</v>
      </c>
      <c r="N10" s="40">
        <v>18828</v>
      </c>
      <c r="O10" s="40">
        <v>19079</v>
      </c>
      <c r="P10" s="40">
        <v>18974</v>
      </c>
      <c r="R10" s="41">
        <v>18570</v>
      </c>
      <c r="S10" s="41">
        <v>18034</v>
      </c>
      <c r="T10" s="40">
        <v>17495</v>
      </c>
      <c r="U10" s="107">
        <v>16785</v>
      </c>
      <c r="V10" s="107">
        <v>19130</v>
      </c>
      <c r="X10" s="107">
        <v>18561</v>
      </c>
      <c r="Y10" s="107">
        <v>17963</v>
      </c>
      <c r="Z10" s="107">
        <v>17195</v>
      </c>
      <c r="AA10" s="107">
        <v>17891</v>
      </c>
      <c r="AB10" s="107"/>
      <c r="AC10" s="107">
        <v>17084</v>
      </c>
      <c r="AD10" s="107">
        <v>16533</v>
      </c>
      <c r="AE10" s="41">
        <v>15960</v>
      </c>
      <c r="AF10" s="41">
        <v>15353</v>
      </c>
      <c r="AG10" s="107"/>
      <c r="AH10" s="41">
        <v>14833</v>
      </c>
      <c r="AI10" s="41">
        <v>14279</v>
      </c>
      <c r="AJ10" s="41">
        <v>13422</v>
      </c>
      <c r="AK10" s="41">
        <v>12366</v>
      </c>
    </row>
    <row r="11" spans="2:37" s="4" customFormat="1" ht="9.75">
      <c r="B11" s="178" t="s">
        <v>11</v>
      </c>
      <c r="C11" s="40">
        <v>1022</v>
      </c>
      <c r="D11" s="42">
        <v>987</v>
      </c>
      <c r="E11" s="40">
        <v>923</v>
      </c>
      <c r="F11" s="42">
        <v>841</v>
      </c>
      <c r="G11" s="321"/>
      <c r="H11" s="42">
        <v>757</v>
      </c>
      <c r="I11" s="40">
        <v>674</v>
      </c>
      <c r="J11" s="40">
        <v>599</v>
      </c>
      <c r="K11" s="40">
        <v>279</v>
      </c>
      <c r="L11" s="40"/>
      <c r="M11" s="40">
        <v>253</v>
      </c>
      <c r="N11" s="40">
        <v>207</v>
      </c>
      <c r="O11" s="42">
        <v>158</v>
      </c>
      <c r="P11" s="4">
        <v>134</v>
      </c>
      <c r="R11" s="41">
        <v>116</v>
      </c>
      <c r="S11" s="41">
        <v>108</v>
      </c>
      <c r="T11" s="40">
        <v>19</v>
      </c>
      <c r="U11" s="159">
        <v>0</v>
      </c>
      <c r="V11" s="159">
        <v>0</v>
      </c>
      <c r="X11" s="159">
        <v>0</v>
      </c>
      <c r="Y11" s="159">
        <v>0</v>
      </c>
      <c r="Z11" s="159">
        <v>0</v>
      </c>
      <c r="AA11" s="159">
        <v>0</v>
      </c>
      <c r="AB11" s="95"/>
      <c r="AC11" s="159">
        <v>0</v>
      </c>
      <c r="AD11" s="159">
        <v>0</v>
      </c>
      <c r="AE11" s="159">
        <v>0</v>
      </c>
      <c r="AF11" s="159">
        <v>0</v>
      </c>
      <c r="AG11" s="95"/>
      <c r="AH11" s="159">
        <v>0</v>
      </c>
      <c r="AI11" s="159">
        <v>0</v>
      </c>
      <c r="AJ11" s="159">
        <v>0</v>
      </c>
      <c r="AK11" s="159">
        <v>0</v>
      </c>
    </row>
    <row r="12" spans="2:37" ht="9.75">
      <c r="B12" s="129" t="s">
        <v>189</v>
      </c>
      <c r="C12" s="37">
        <v>128499</v>
      </c>
      <c r="D12" s="37">
        <v>150641</v>
      </c>
      <c r="E12" s="37">
        <v>201735</v>
      </c>
      <c r="F12" s="37">
        <v>228761</v>
      </c>
      <c r="G12" s="119"/>
      <c r="H12" s="37">
        <v>252219</v>
      </c>
      <c r="I12" s="115">
        <v>266950</v>
      </c>
      <c r="J12" s="115">
        <v>293700</v>
      </c>
      <c r="K12" s="115">
        <v>341899</v>
      </c>
      <c r="L12" s="115"/>
      <c r="M12" s="37">
        <v>379975</v>
      </c>
      <c r="N12" s="37">
        <v>398390</v>
      </c>
      <c r="O12" s="38">
        <v>421426</v>
      </c>
      <c r="P12" s="38">
        <v>447970</v>
      </c>
      <c r="Q12" s="39"/>
      <c r="R12" s="38">
        <v>461534</v>
      </c>
      <c r="S12" s="38">
        <f>SUM(S13:S14)</f>
        <v>471498</v>
      </c>
      <c r="T12" s="38">
        <v>479044</v>
      </c>
      <c r="U12" s="116">
        <v>486861</v>
      </c>
      <c r="V12" s="116">
        <v>495587</v>
      </c>
      <c r="W12" s="39"/>
      <c r="X12" s="116">
        <v>496167</v>
      </c>
      <c r="Y12" s="116">
        <v>492231</v>
      </c>
      <c r="Z12" s="116">
        <f>SUM(Z13:Z14)</f>
        <v>483903</v>
      </c>
      <c r="AA12" s="116">
        <v>474347</v>
      </c>
      <c r="AB12" s="116"/>
      <c r="AC12" s="116">
        <v>467915</v>
      </c>
      <c r="AD12" s="41">
        <v>461920</v>
      </c>
      <c r="AE12" s="116">
        <v>455273</v>
      </c>
      <c r="AF12" s="116">
        <v>446769</v>
      </c>
      <c r="AG12" s="116"/>
      <c r="AH12" s="116">
        <v>434710</v>
      </c>
      <c r="AI12" s="116">
        <v>420933</v>
      </c>
      <c r="AJ12" s="116">
        <v>403344</v>
      </c>
      <c r="AK12" s="116">
        <v>383245</v>
      </c>
    </row>
    <row r="13" spans="2:37" s="4" customFormat="1" ht="9.75">
      <c r="B13" s="178" t="s">
        <v>12</v>
      </c>
      <c r="C13" s="40">
        <v>128499</v>
      </c>
      <c r="D13" s="40">
        <v>150641</v>
      </c>
      <c r="E13" s="40">
        <v>201522</v>
      </c>
      <c r="F13" s="40">
        <v>227441</v>
      </c>
      <c r="G13" s="320"/>
      <c r="H13" s="40">
        <v>248455</v>
      </c>
      <c r="I13" s="40">
        <v>259626</v>
      </c>
      <c r="J13" s="40">
        <v>272419</v>
      </c>
      <c r="K13" s="40">
        <v>293782</v>
      </c>
      <c r="L13" s="40"/>
      <c r="M13" s="40">
        <v>320470</v>
      </c>
      <c r="N13" s="40">
        <v>325289</v>
      </c>
      <c r="O13" s="40">
        <v>322871</v>
      </c>
      <c r="P13" s="40">
        <v>321075</v>
      </c>
      <c r="R13" s="40">
        <v>315464</v>
      </c>
      <c r="S13" s="40">
        <v>312238</v>
      </c>
      <c r="T13" s="40">
        <v>303609</v>
      </c>
      <c r="U13" s="41">
        <v>302632</v>
      </c>
      <c r="V13" s="41">
        <v>311358</v>
      </c>
      <c r="X13" s="41">
        <v>312103</v>
      </c>
      <c r="Y13" s="41">
        <v>309878</v>
      </c>
      <c r="Z13" s="41">
        <v>299272</v>
      </c>
      <c r="AA13" s="41">
        <v>291621</v>
      </c>
      <c r="AB13" s="41"/>
      <c r="AC13" s="41">
        <v>289522</v>
      </c>
      <c r="AD13" s="41">
        <v>286465</v>
      </c>
      <c r="AE13" s="41">
        <v>282792</v>
      </c>
      <c r="AF13" s="41">
        <v>276857</v>
      </c>
      <c r="AG13" s="41"/>
      <c r="AH13" s="41">
        <v>268089</v>
      </c>
      <c r="AI13" s="41">
        <v>258367</v>
      </c>
      <c r="AJ13" s="41">
        <v>246939</v>
      </c>
      <c r="AK13" s="41">
        <v>234153</v>
      </c>
    </row>
    <row r="14" spans="2:37" s="4" customFormat="1" ht="9.75">
      <c r="B14" s="178" t="s">
        <v>13</v>
      </c>
      <c r="C14" s="159">
        <v>0</v>
      </c>
      <c r="D14" s="159">
        <v>0</v>
      </c>
      <c r="E14" s="42">
        <v>213</v>
      </c>
      <c r="F14" s="40">
        <v>1320</v>
      </c>
      <c r="G14" s="321"/>
      <c r="H14" s="40">
        <v>3764</v>
      </c>
      <c r="I14" s="40">
        <v>7324</v>
      </c>
      <c r="J14" s="40">
        <v>21281</v>
      </c>
      <c r="K14" s="40">
        <v>48117</v>
      </c>
      <c r="L14" s="40"/>
      <c r="M14" s="40">
        <v>59505</v>
      </c>
      <c r="N14" s="40">
        <v>73101</v>
      </c>
      <c r="O14" s="40">
        <v>98555</v>
      </c>
      <c r="P14" s="40">
        <v>126895</v>
      </c>
      <c r="R14" s="40">
        <v>146070</v>
      </c>
      <c r="S14" s="40">
        <v>159260</v>
      </c>
      <c r="T14" s="40">
        <v>175435</v>
      </c>
      <c r="U14" s="41">
        <v>184229</v>
      </c>
      <c r="V14" s="41">
        <v>184229</v>
      </c>
      <c r="X14" s="41">
        <v>184064</v>
      </c>
      <c r="Y14" s="41">
        <v>182353</v>
      </c>
      <c r="Z14" s="41">
        <v>184631</v>
      </c>
      <c r="AA14" s="41">
        <v>182726</v>
      </c>
      <c r="AB14" s="41"/>
      <c r="AC14" s="41">
        <v>178393</v>
      </c>
      <c r="AD14" s="41">
        <v>175455</v>
      </c>
      <c r="AE14" s="41">
        <v>172481</v>
      </c>
      <c r="AF14" s="41">
        <v>169912</v>
      </c>
      <c r="AG14" s="41"/>
      <c r="AH14" s="41">
        <v>166621</v>
      </c>
      <c r="AI14" s="41">
        <v>162566</v>
      </c>
      <c r="AJ14" s="41">
        <v>156405</v>
      </c>
      <c r="AK14" s="41">
        <v>149092</v>
      </c>
    </row>
    <row r="15" spans="2:37" s="148" customFormat="1" ht="11.25">
      <c r="B15" s="162" t="s">
        <v>311</v>
      </c>
      <c r="C15" s="60">
        <v>256922</v>
      </c>
      <c r="D15" s="60">
        <v>292470</v>
      </c>
      <c r="E15" s="60">
        <v>346939</v>
      </c>
      <c r="F15" s="60">
        <v>413645</v>
      </c>
      <c r="G15" s="162"/>
      <c r="H15" s="60">
        <v>441266</v>
      </c>
      <c r="I15" s="60">
        <v>458860</v>
      </c>
      <c r="J15" s="60">
        <v>489823</v>
      </c>
      <c r="K15" s="60">
        <v>559317</v>
      </c>
      <c r="L15" s="60"/>
      <c r="M15" s="60">
        <v>603367</v>
      </c>
      <c r="N15" s="60">
        <v>623579</v>
      </c>
      <c r="O15" s="60">
        <v>653901</v>
      </c>
      <c r="P15" s="60">
        <v>690247</v>
      </c>
      <c r="Q15" s="147"/>
      <c r="R15" s="147">
        <v>704082</v>
      </c>
      <c r="S15" s="147">
        <v>719595</v>
      </c>
      <c r="T15" s="147">
        <v>731699</v>
      </c>
      <c r="U15" s="147">
        <v>750156</v>
      </c>
      <c r="V15" s="147">
        <v>911570</v>
      </c>
      <c r="W15" s="147"/>
      <c r="X15" s="147">
        <v>912408</v>
      </c>
      <c r="Y15" s="147">
        <v>903947</v>
      </c>
      <c r="Z15" s="147">
        <v>888698</v>
      </c>
      <c r="AA15" s="147">
        <v>874778</v>
      </c>
      <c r="AB15" s="147"/>
      <c r="AC15" s="147">
        <v>866077</v>
      </c>
      <c r="AD15" s="147">
        <v>859708</v>
      </c>
      <c r="AE15" s="147">
        <v>854165</v>
      </c>
      <c r="AF15" s="147">
        <v>848909</v>
      </c>
      <c r="AG15" s="147"/>
      <c r="AH15" s="147">
        <v>837413</v>
      </c>
      <c r="AI15" s="147">
        <v>826345</v>
      </c>
      <c r="AJ15" s="147">
        <v>806273</v>
      </c>
      <c r="AK15" s="147">
        <v>789876</v>
      </c>
    </row>
    <row r="16" spans="2:37" ht="9.75">
      <c r="B16" s="130"/>
      <c r="C16" s="123"/>
      <c r="D16" s="123"/>
      <c r="E16" s="123"/>
      <c r="F16" s="131"/>
      <c r="G16" s="119"/>
      <c r="H16" s="131"/>
      <c r="I16" s="115"/>
      <c r="J16" s="115"/>
      <c r="M16" s="39"/>
      <c r="N16" s="39"/>
      <c r="O16" s="39"/>
      <c r="P16" s="39"/>
      <c r="Q16" s="39"/>
      <c r="R16" s="39"/>
      <c r="W16" s="39"/>
      <c r="AA16" s="171"/>
      <c r="AB16" s="171"/>
      <c r="AG16" s="171"/>
      <c r="AI16" s="41"/>
      <c r="AJ16" s="4"/>
      <c r="AK16" s="4"/>
    </row>
    <row r="17" spans="2:37" ht="9.75">
      <c r="B17" s="128" t="s">
        <v>191</v>
      </c>
      <c r="C17" s="80"/>
      <c r="D17" s="80"/>
      <c r="E17" s="80"/>
      <c r="F17" s="80"/>
      <c r="G17" s="47"/>
      <c r="H17" s="80"/>
      <c r="M17" s="39"/>
      <c r="N17" s="38"/>
      <c r="O17" s="39"/>
      <c r="P17" s="39"/>
      <c r="Q17" s="39"/>
      <c r="R17" s="39"/>
      <c r="U17" s="116"/>
      <c r="W17" s="39"/>
      <c r="AA17" s="171"/>
      <c r="AB17" s="171"/>
      <c r="AG17" s="171"/>
      <c r="AI17" s="41"/>
      <c r="AJ17" s="148"/>
      <c r="AK17" s="148"/>
    </row>
    <row r="18" spans="2:35" ht="9.75">
      <c r="B18" s="132" t="s">
        <v>16</v>
      </c>
      <c r="C18" s="80"/>
      <c r="D18" s="80"/>
      <c r="E18" s="80"/>
      <c r="F18" s="80"/>
      <c r="G18" s="121"/>
      <c r="H18" s="80"/>
      <c r="M18" s="39"/>
      <c r="N18" s="39"/>
      <c r="O18" s="39"/>
      <c r="P18" s="39"/>
      <c r="Q18" s="39"/>
      <c r="R18" s="39"/>
      <c r="U18" s="116"/>
      <c r="W18" s="39"/>
      <c r="AA18" s="171"/>
      <c r="AB18" s="171"/>
      <c r="AG18" s="171"/>
      <c r="AI18" s="41"/>
    </row>
    <row r="19" spans="2:37" ht="9.75">
      <c r="B19" s="129" t="s">
        <v>188</v>
      </c>
      <c r="C19" s="115">
        <v>386953</v>
      </c>
      <c r="D19" s="115">
        <v>387026</v>
      </c>
      <c r="E19" s="115">
        <v>391125</v>
      </c>
      <c r="F19" s="115">
        <v>392547</v>
      </c>
      <c r="G19" s="69"/>
      <c r="H19" s="115">
        <v>394410</v>
      </c>
      <c r="I19" s="115">
        <v>390919</v>
      </c>
      <c r="J19" s="115">
        <v>392102</v>
      </c>
      <c r="K19" s="115">
        <v>391084</v>
      </c>
      <c r="L19" s="115"/>
      <c r="M19" s="37">
        <v>388808</v>
      </c>
      <c r="N19" s="37">
        <v>387768</v>
      </c>
      <c r="O19" s="38">
        <v>384954</v>
      </c>
      <c r="P19" s="38">
        <v>383289</v>
      </c>
      <c r="Q19" s="39"/>
      <c r="R19" s="38">
        <v>377504</v>
      </c>
      <c r="S19" s="38">
        <v>373148</v>
      </c>
      <c r="T19" s="47">
        <v>372553</v>
      </c>
      <c r="U19" s="116">
        <v>372181</v>
      </c>
      <c r="V19" s="116">
        <v>656212</v>
      </c>
      <c r="W19" s="39"/>
      <c r="X19" s="116">
        <v>646672</v>
      </c>
      <c r="Y19" s="116">
        <v>652824</v>
      </c>
      <c r="Z19" s="116">
        <v>646228</v>
      </c>
      <c r="AA19" s="116">
        <v>647775</v>
      </c>
      <c r="AB19" s="116"/>
      <c r="AC19" s="116">
        <v>641719</v>
      </c>
      <c r="AD19" s="116">
        <v>638324</v>
      </c>
      <c r="AE19" s="116">
        <f>AE20+AE23+AE24</f>
        <v>636559</v>
      </c>
      <c r="AF19" s="116">
        <v>638591</v>
      </c>
      <c r="AG19" s="116"/>
      <c r="AH19" s="116">
        <v>645722</v>
      </c>
      <c r="AI19" s="116">
        <v>649317</v>
      </c>
      <c r="AJ19" s="116">
        <v>643197</v>
      </c>
      <c r="AK19" s="116">
        <v>640401</v>
      </c>
    </row>
    <row r="20" spans="2:37" ht="11.25">
      <c r="B20" s="178" t="s">
        <v>353</v>
      </c>
      <c r="C20" s="131">
        <v>370418</v>
      </c>
      <c r="D20" s="131">
        <v>368151</v>
      </c>
      <c r="E20" s="131">
        <v>367547</v>
      </c>
      <c r="F20" s="131">
        <v>364722</v>
      </c>
      <c r="G20" s="123"/>
      <c r="H20" s="131">
        <v>361963</v>
      </c>
      <c r="I20" s="131">
        <v>359024</v>
      </c>
      <c r="J20" s="40">
        <v>355726</v>
      </c>
      <c r="K20" s="115">
        <v>349824</v>
      </c>
      <c r="L20" s="115"/>
      <c r="M20" s="40">
        <v>346310</v>
      </c>
      <c r="N20" s="40">
        <v>342975</v>
      </c>
      <c r="O20" s="41">
        <v>336074</v>
      </c>
      <c r="P20" s="41">
        <v>332657</v>
      </c>
      <c r="Q20" s="4"/>
      <c r="R20" s="41">
        <v>326982</v>
      </c>
      <c r="S20" s="41">
        <v>322583</v>
      </c>
      <c r="T20" s="159">
        <v>321091</v>
      </c>
      <c r="U20" s="41">
        <v>318742</v>
      </c>
      <c r="V20" s="41">
        <v>596330</v>
      </c>
      <c r="W20" s="4"/>
      <c r="X20" s="41">
        <v>584928</v>
      </c>
      <c r="Y20" s="41">
        <v>587311</v>
      </c>
      <c r="Z20" s="41">
        <v>578191</v>
      </c>
      <c r="AA20" s="41">
        <v>563753</v>
      </c>
      <c r="AB20" s="41"/>
      <c r="AC20" s="41">
        <v>553337</v>
      </c>
      <c r="AD20" s="41">
        <v>545127</v>
      </c>
      <c r="AE20" s="41">
        <v>537422</v>
      </c>
      <c r="AF20" s="41">
        <v>532639</v>
      </c>
      <c r="AG20" s="41"/>
      <c r="AH20" s="41">
        <v>526585</v>
      </c>
      <c r="AI20" s="41">
        <v>516458</v>
      </c>
      <c r="AJ20" s="41">
        <v>506417</v>
      </c>
      <c r="AK20" s="41">
        <v>495579</v>
      </c>
    </row>
    <row r="21" spans="2:37" ht="9.75">
      <c r="B21" s="133" t="s">
        <v>61</v>
      </c>
      <c r="C21" s="131">
        <v>116262</v>
      </c>
      <c r="D21" s="131">
        <v>119312</v>
      </c>
      <c r="E21" s="131">
        <v>123186</v>
      </c>
      <c r="F21" s="131">
        <v>127304</v>
      </c>
      <c r="G21" s="69"/>
      <c r="H21" s="131">
        <v>129810</v>
      </c>
      <c r="I21" s="131">
        <v>132002</v>
      </c>
      <c r="J21" s="40">
        <v>134478</v>
      </c>
      <c r="K21" s="40">
        <v>136350</v>
      </c>
      <c r="L21" s="40"/>
      <c r="M21" s="40">
        <v>139182</v>
      </c>
      <c r="N21" s="40">
        <v>141884</v>
      </c>
      <c r="O21" s="41">
        <v>141110</v>
      </c>
      <c r="P21" s="41">
        <v>143560</v>
      </c>
      <c r="Q21" s="39"/>
      <c r="R21" s="41">
        <v>144582</v>
      </c>
      <c r="S21" s="41">
        <v>145738</v>
      </c>
      <c r="T21" s="159">
        <v>148270</v>
      </c>
      <c r="U21" s="41">
        <v>149076</v>
      </c>
      <c r="V21" s="41">
        <v>223148</v>
      </c>
      <c r="W21" s="39"/>
      <c r="X21" s="41">
        <v>222604</v>
      </c>
      <c r="Y21" s="41">
        <v>233280</v>
      </c>
      <c r="Z21" s="41">
        <v>233888</v>
      </c>
      <c r="AA21" s="41">
        <v>236974</v>
      </c>
      <c r="AB21" s="41"/>
      <c r="AC21" s="41">
        <v>236628</v>
      </c>
      <c r="AD21" s="41">
        <v>235370</v>
      </c>
      <c r="AE21" s="41">
        <v>235228</v>
      </c>
      <c r="AF21" s="41">
        <v>236429</v>
      </c>
      <c r="AG21" s="41"/>
      <c r="AH21" s="41">
        <v>240150</v>
      </c>
      <c r="AI21" s="41">
        <v>239464</v>
      </c>
      <c r="AJ21" s="41">
        <v>237122</v>
      </c>
      <c r="AK21" s="41">
        <v>234404</v>
      </c>
    </row>
    <row r="22" spans="2:37" ht="9.75">
      <c r="B22" s="133" t="s">
        <v>17</v>
      </c>
      <c r="C22" s="131">
        <v>42703</v>
      </c>
      <c r="D22" s="131">
        <v>42304</v>
      </c>
      <c r="E22" s="131">
        <v>42372</v>
      </c>
      <c r="F22" s="131">
        <v>40717</v>
      </c>
      <c r="G22" s="69"/>
      <c r="H22" s="131">
        <v>39728</v>
      </c>
      <c r="I22" s="131">
        <v>38791</v>
      </c>
      <c r="J22" s="40">
        <v>39324</v>
      </c>
      <c r="K22" s="40">
        <v>37316</v>
      </c>
      <c r="L22" s="40"/>
      <c r="M22" s="40">
        <v>37582</v>
      </c>
      <c r="N22" s="40">
        <v>37629</v>
      </c>
      <c r="O22" s="40">
        <v>38132</v>
      </c>
      <c r="P22" s="40">
        <v>38666</v>
      </c>
      <c r="Q22" s="39"/>
      <c r="R22" s="40">
        <v>38504</v>
      </c>
      <c r="S22" s="41">
        <v>40474</v>
      </c>
      <c r="T22" s="159">
        <v>41987</v>
      </c>
      <c r="U22" s="41">
        <v>41799</v>
      </c>
      <c r="V22" s="41">
        <v>41987</v>
      </c>
      <c r="W22" s="39"/>
      <c r="X22" s="41">
        <v>42158</v>
      </c>
      <c r="Y22" s="41">
        <v>43984</v>
      </c>
      <c r="Z22" s="41">
        <v>44418</v>
      </c>
      <c r="AA22" s="41">
        <v>44788</v>
      </c>
      <c r="AB22" s="41"/>
      <c r="AC22" s="41">
        <v>45143</v>
      </c>
      <c r="AD22" s="41">
        <v>42934</v>
      </c>
      <c r="AE22" s="41">
        <v>42540</v>
      </c>
      <c r="AF22" s="41">
        <v>42621</v>
      </c>
      <c r="AG22" s="41"/>
      <c r="AH22" s="41">
        <v>43190</v>
      </c>
      <c r="AI22" s="41">
        <v>51129</v>
      </c>
      <c r="AJ22" s="41">
        <v>49912</v>
      </c>
      <c r="AK22" s="41">
        <v>48667</v>
      </c>
    </row>
    <row r="23" spans="2:37" ht="11.25">
      <c r="B23" s="178" t="s">
        <v>412</v>
      </c>
      <c r="C23" s="131">
        <v>4840</v>
      </c>
      <c r="D23" s="131">
        <v>5365</v>
      </c>
      <c r="E23" s="131">
        <v>8986</v>
      </c>
      <c r="F23" s="131">
        <v>10507</v>
      </c>
      <c r="G23" s="47"/>
      <c r="H23" s="131">
        <v>11421</v>
      </c>
      <c r="I23" s="131">
        <v>13546</v>
      </c>
      <c r="J23" s="40">
        <v>16618</v>
      </c>
      <c r="K23" s="40">
        <v>19734</v>
      </c>
      <c r="L23" s="40"/>
      <c r="M23" s="40">
        <v>20378</v>
      </c>
      <c r="N23" s="40">
        <v>23459</v>
      </c>
      <c r="O23" s="40">
        <v>28092</v>
      </c>
      <c r="P23" s="40">
        <v>30589</v>
      </c>
      <c r="Q23" s="39"/>
      <c r="R23" s="40">
        <v>31325</v>
      </c>
      <c r="S23" s="41">
        <v>32133</v>
      </c>
      <c r="T23" s="159">
        <v>33912</v>
      </c>
      <c r="U23" s="41">
        <v>36992</v>
      </c>
      <c r="V23" s="41">
        <v>33912</v>
      </c>
      <c r="W23" s="39"/>
      <c r="X23" s="41">
        <v>45100</v>
      </c>
      <c r="Y23" s="41">
        <v>49694</v>
      </c>
      <c r="Z23" s="41">
        <v>53050</v>
      </c>
      <c r="AA23" s="41">
        <v>69359</v>
      </c>
      <c r="AB23" s="41"/>
      <c r="AC23" s="41">
        <v>74580</v>
      </c>
      <c r="AD23" s="41">
        <v>79987</v>
      </c>
      <c r="AE23" s="41">
        <v>86562</v>
      </c>
      <c r="AF23" s="41">
        <v>93969</v>
      </c>
      <c r="AG23" s="41"/>
      <c r="AH23" s="41">
        <v>107678</v>
      </c>
      <c r="AI23" s="41">
        <v>120032</v>
      </c>
      <c r="AJ23" s="41">
        <v>124682</v>
      </c>
      <c r="AK23" s="41">
        <v>133554</v>
      </c>
    </row>
    <row r="24" spans="2:37" ht="9.75">
      <c r="B24" s="130" t="s">
        <v>187</v>
      </c>
      <c r="C24" s="131">
        <v>11695</v>
      </c>
      <c r="D24" s="131">
        <v>13510</v>
      </c>
      <c r="E24" s="131">
        <v>14383</v>
      </c>
      <c r="F24" s="131">
        <v>15904</v>
      </c>
      <c r="G24" s="47"/>
      <c r="H24" s="131">
        <v>17330</v>
      </c>
      <c r="I24" s="131">
        <v>18349</v>
      </c>
      <c r="J24" s="40">
        <v>19758</v>
      </c>
      <c r="K24" s="40">
        <v>21526</v>
      </c>
      <c r="L24" s="40"/>
      <c r="M24" s="40">
        <v>21699</v>
      </c>
      <c r="N24" s="40">
        <v>21334</v>
      </c>
      <c r="O24" s="40">
        <v>20788</v>
      </c>
      <c r="P24" s="40">
        <v>20043</v>
      </c>
      <c r="Q24" s="39"/>
      <c r="R24" s="40">
        <v>19197</v>
      </c>
      <c r="S24" s="41">
        <v>18432</v>
      </c>
      <c r="T24" s="159">
        <v>17550</v>
      </c>
      <c r="U24" s="41">
        <v>16447</v>
      </c>
      <c r="V24" s="41">
        <v>17603</v>
      </c>
      <c r="W24" s="39"/>
      <c r="X24" s="41">
        <v>16644</v>
      </c>
      <c r="Y24" s="41">
        <v>15819</v>
      </c>
      <c r="Z24" s="41">
        <v>14987</v>
      </c>
      <c r="AA24" s="41">
        <v>14663</v>
      </c>
      <c r="AB24" s="41"/>
      <c r="AC24" s="41">
        <v>13802</v>
      </c>
      <c r="AD24" s="41">
        <v>13210</v>
      </c>
      <c r="AE24" s="41">
        <v>12575</v>
      </c>
      <c r="AF24" s="41">
        <v>11983</v>
      </c>
      <c r="AG24" s="41"/>
      <c r="AH24" s="41">
        <v>11459</v>
      </c>
      <c r="AI24" s="41">
        <v>12827</v>
      </c>
      <c r="AJ24" s="41">
        <v>12098</v>
      </c>
      <c r="AK24" s="41">
        <v>11268</v>
      </c>
    </row>
    <row r="25" spans="2:37" ht="9.75">
      <c r="B25" s="129" t="s">
        <v>189</v>
      </c>
      <c r="C25" s="37">
        <v>64341</v>
      </c>
      <c r="D25" s="37">
        <v>102002</v>
      </c>
      <c r="E25" s="37">
        <v>642290</v>
      </c>
      <c r="F25" s="37">
        <v>674383</v>
      </c>
      <c r="G25" s="37"/>
      <c r="H25" s="37">
        <v>714329</v>
      </c>
      <c r="I25" s="37">
        <v>737809</v>
      </c>
      <c r="J25" s="37">
        <v>754774</v>
      </c>
      <c r="K25" s="116">
        <v>767364</v>
      </c>
      <c r="L25" s="116"/>
      <c r="M25" s="38">
        <v>780730</v>
      </c>
      <c r="N25" s="38">
        <v>788458</v>
      </c>
      <c r="O25" s="38">
        <v>819380</v>
      </c>
      <c r="P25" s="38">
        <v>835278</v>
      </c>
      <c r="Q25" s="39"/>
      <c r="R25" s="38">
        <v>834568</v>
      </c>
      <c r="S25" s="38">
        <f>SUM(S26:S27)</f>
        <v>829014</v>
      </c>
      <c r="T25" s="47">
        <v>818083</v>
      </c>
      <c r="U25" s="116">
        <v>805227</v>
      </c>
      <c r="V25" s="116">
        <v>1088511</v>
      </c>
      <c r="W25" s="39"/>
      <c r="X25" s="116">
        <v>1081157</v>
      </c>
      <c r="Y25" s="116">
        <v>1061312</v>
      </c>
      <c r="Z25" s="116">
        <v>1031538</v>
      </c>
      <c r="AA25" s="116">
        <v>996129</v>
      </c>
      <c r="AB25" s="116"/>
      <c r="AC25" s="116">
        <v>953156</v>
      </c>
      <c r="AD25" s="116">
        <v>912488</v>
      </c>
      <c r="AE25" s="116">
        <f>SUM(AE26:AE27)</f>
        <v>882706</v>
      </c>
      <c r="AF25" s="116">
        <v>850019</v>
      </c>
      <c r="AG25" s="116"/>
      <c r="AH25" s="116">
        <v>805095</v>
      </c>
      <c r="AI25" s="116">
        <v>765495</v>
      </c>
      <c r="AJ25" s="116">
        <v>729220</v>
      </c>
      <c r="AK25" s="116">
        <v>691085</v>
      </c>
    </row>
    <row r="26" spans="2:37" ht="9.75">
      <c r="B26" s="130" t="s">
        <v>190</v>
      </c>
      <c r="C26" s="131">
        <v>64341</v>
      </c>
      <c r="D26" s="131">
        <v>102002</v>
      </c>
      <c r="E26" s="131">
        <v>642081</v>
      </c>
      <c r="F26" s="131">
        <v>672969</v>
      </c>
      <c r="G26" s="69"/>
      <c r="H26" s="131">
        <v>710633</v>
      </c>
      <c r="I26" s="131">
        <v>730913</v>
      </c>
      <c r="J26" s="40">
        <v>740086</v>
      </c>
      <c r="K26" s="40">
        <v>743231</v>
      </c>
      <c r="L26" s="37"/>
      <c r="M26" s="40">
        <v>746959</v>
      </c>
      <c r="N26" s="40">
        <v>745248</v>
      </c>
      <c r="O26" s="41">
        <v>758096</v>
      </c>
      <c r="P26" s="41">
        <v>752899</v>
      </c>
      <c r="Q26" s="4"/>
      <c r="R26" s="41">
        <v>739456</v>
      </c>
      <c r="S26" s="41">
        <v>722316</v>
      </c>
      <c r="T26" s="159">
        <v>699275</v>
      </c>
      <c r="U26" s="41">
        <v>680054</v>
      </c>
      <c r="V26" s="41">
        <v>962322</v>
      </c>
      <c r="W26" s="4"/>
      <c r="X26" s="41">
        <v>954917</v>
      </c>
      <c r="Y26" s="41">
        <v>936167</v>
      </c>
      <c r="Z26" s="41">
        <v>903810</v>
      </c>
      <c r="AA26" s="41">
        <v>869196</v>
      </c>
      <c r="AB26" s="41"/>
      <c r="AC26" s="41">
        <v>828850</v>
      </c>
      <c r="AD26" s="41">
        <v>788996</v>
      </c>
      <c r="AE26" s="41">
        <v>760519</v>
      </c>
      <c r="AF26" s="41">
        <v>728693</v>
      </c>
      <c r="AG26" s="41"/>
      <c r="AH26" s="41">
        <v>689988</v>
      </c>
      <c r="AI26" s="41">
        <v>651916</v>
      </c>
      <c r="AJ26" s="41">
        <v>618164</v>
      </c>
      <c r="AK26" s="41">
        <v>583836</v>
      </c>
    </row>
    <row r="27" spans="2:37" ht="11.25">
      <c r="B27" s="178" t="s">
        <v>413</v>
      </c>
      <c r="C27" s="131" t="s">
        <v>206</v>
      </c>
      <c r="D27" s="131" t="s">
        <v>206</v>
      </c>
      <c r="E27" s="131">
        <v>209</v>
      </c>
      <c r="F27" s="131">
        <v>1414</v>
      </c>
      <c r="G27" s="112"/>
      <c r="H27" s="131">
        <v>3696</v>
      </c>
      <c r="I27" s="131">
        <v>6896</v>
      </c>
      <c r="J27" s="40">
        <v>14688</v>
      </c>
      <c r="K27" s="40">
        <v>24133</v>
      </c>
      <c r="L27" s="40"/>
      <c r="M27" s="40">
        <v>33771</v>
      </c>
      <c r="N27" s="40">
        <v>43210</v>
      </c>
      <c r="O27" s="41">
        <v>61284</v>
      </c>
      <c r="P27" s="41">
        <v>82379</v>
      </c>
      <c r="Q27" s="4"/>
      <c r="R27" s="41">
        <v>95112</v>
      </c>
      <c r="S27" s="41">
        <v>106698</v>
      </c>
      <c r="T27" s="159">
        <v>118808</v>
      </c>
      <c r="U27" s="41">
        <v>125173</v>
      </c>
      <c r="V27" s="41">
        <v>126189</v>
      </c>
      <c r="W27" s="4"/>
      <c r="X27" s="41">
        <v>126240</v>
      </c>
      <c r="Y27" s="41">
        <v>125145</v>
      </c>
      <c r="Z27" s="41">
        <v>127728</v>
      </c>
      <c r="AA27" s="41">
        <v>126933</v>
      </c>
      <c r="AB27" s="41"/>
      <c r="AC27" s="41">
        <v>124306</v>
      </c>
      <c r="AD27" s="41">
        <v>123492</v>
      </c>
      <c r="AE27" s="41">
        <v>122187</v>
      </c>
      <c r="AF27" s="41">
        <v>121326</v>
      </c>
      <c r="AG27" s="41"/>
      <c r="AH27" s="41">
        <v>115107</v>
      </c>
      <c r="AI27" s="41">
        <v>113579</v>
      </c>
      <c r="AJ27" s="41">
        <v>111056</v>
      </c>
      <c r="AK27" s="41">
        <v>107249</v>
      </c>
    </row>
    <row r="28" spans="2:37" s="148" customFormat="1" ht="11.25">
      <c r="B28" s="162" t="s">
        <v>352</v>
      </c>
      <c r="C28" s="60">
        <v>451294</v>
      </c>
      <c r="D28" s="60">
        <v>489028</v>
      </c>
      <c r="E28" s="60">
        <v>1033206</v>
      </c>
      <c r="F28" s="60">
        <v>1065516</v>
      </c>
      <c r="G28" s="83"/>
      <c r="H28" s="60">
        <v>1105043</v>
      </c>
      <c r="I28" s="60">
        <v>1128728</v>
      </c>
      <c r="J28" s="60">
        <v>1146876</v>
      </c>
      <c r="K28" s="60">
        <v>1158448</v>
      </c>
      <c r="L28" s="60"/>
      <c r="M28" s="147">
        <v>1169538</v>
      </c>
      <c r="N28" s="147">
        <v>1176226</v>
      </c>
      <c r="O28" s="147">
        <v>1204334</v>
      </c>
      <c r="P28" s="147">
        <v>1218567</v>
      </c>
      <c r="R28" s="147">
        <v>1212072</v>
      </c>
      <c r="S28" s="147">
        <v>1202162</v>
      </c>
      <c r="T28" s="83">
        <v>1190636</v>
      </c>
      <c r="U28" s="83">
        <v>1177408</v>
      </c>
      <c r="V28" s="147">
        <v>1744723</v>
      </c>
      <c r="X28" s="147">
        <v>1727829</v>
      </c>
      <c r="Y28" s="147">
        <v>1714136</v>
      </c>
      <c r="Z28" s="147">
        <v>1677766</v>
      </c>
      <c r="AA28" s="147">
        <v>1643904</v>
      </c>
      <c r="AB28" s="147"/>
      <c r="AC28" s="147">
        <v>1594875</v>
      </c>
      <c r="AD28" s="147">
        <v>1550812</v>
      </c>
      <c r="AE28" s="147">
        <f>AE25+AE19</f>
        <v>1519265</v>
      </c>
      <c r="AF28" s="147">
        <v>1488610</v>
      </c>
      <c r="AG28" s="147"/>
      <c r="AH28" s="147">
        <v>1450817</v>
      </c>
      <c r="AI28" s="147">
        <v>1414812</v>
      </c>
      <c r="AJ28" s="147">
        <v>1372417</v>
      </c>
      <c r="AK28" s="147">
        <v>1331486</v>
      </c>
    </row>
    <row r="29" spans="26:33" ht="9.75">
      <c r="Z29" s="171"/>
      <c r="AA29" s="171"/>
      <c r="AB29" s="171"/>
      <c r="AG29" s="171"/>
    </row>
    <row r="30" spans="2:37" s="148" customFormat="1" ht="11.25">
      <c r="B30" s="90" t="s">
        <v>430</v>
      </c>
      <c r="C30" s="92" t="s">
        <v>285</v>
      </c>
      <c r="D30" s="92" t="s">
        <v>285</v>
      </c>
      <c r="E30" s="92" t="s">
        <v>285</v>
      </c>
      <c r="F30" s="92" t="s">
        <v>285</v>
      </c>
      <c r="G30" s="90"/>
      <c r="H30" s="92" t="s">
        <v>285</v>
      </c>
      <c r="I30" s="92" t="s">
        <v>285</v>
      </c>
      <c r="J30" s="92" t="s">
        <v>285</v>
      </c>
      <c r="K30" s="92" t="s">
        <v>285</v>
      </c>
      <c r="M30" s="92" t="s">
        <v>285</v>
      </c>
      <c r="N30" s="92" t="s">
        <v>285</v>
      </c>
      <c r="O30" s="92" t="s">
        <v>285</v>
      </c>
      <c r="P30" s="92" t="s">
        <v>285</v>
      </c>
      <c r="R30" s="147">
        <v>6374</v>
      </c>
      <c r="S30" s="147">
        <v>6672</v>
      </c>
      <c r="T30" s="147">
        <v>2361</v>
      </c>
      <c r="U30" s="147">
        <v>6261</v>
      </c>
      <c r="V30" s="147">
        <v>50712</v>
      </c>
      <c r="X30" s="147">
        <v>61804</v>
      </c>
      <c r="Y30" s="147">
        <v>71274</v>
      </c>
      <c r="Z30" s="147">
        <v>72805</v>
      </c>
      <c r="AA30" s="147">
        <v>79285</v>
      </c>
      <c r="AB30" s="147"/>
      <c r="AC30" s="147">
        <v>91237</v>
      </c>
      <c r="AD30" s="147">
        <v>100879</v>
      </c>
      <c r="AE30" s="147">
        <v>111358</v>
      </c>
      <c r="AF30" s="147">
        <v>120321</v>
      </c>
      <c r="AG30" s="147"/>
      <c r="AH30" s="147">
        <v>127247</v>
      </c>
      <c r="AI30" s="147">
        <v>128866</v>
      </c>
      <c r="AJ30" s="147">
        <v>133940</v>
      </c>
      <c r="AK30" s="147">
        <v>137322</v>
      </c>
    </row>
    <row r="31" spans="2:37" s="148" customFormat="1" ht="9.75">
      <c r="B31" s="90" t="s">
        <v>313</v>
      </c>
      <c r="C31" s="92" t="s">
        <v>285</v>
      </c>
      <c r="D31" s="92" t="s">
        <v>285</v>
      </c>
      <c r="E31" s="92" t="s">
        <v>285</v>
      </c>
      <c r="F31" s="92" t="s">
        <v>285</v>
      </c>
      <c r="G31" s="90"/>
      <c r="H31" s="92" t="s">
        <v>285</v>
      </c>
      <c r="I31" s="92" t="s">
        <v>285</v>
      </c>
      <c r="J31" s="92" t="s">
        <v>285</v>
      </c>
      <c r="K31" s="92" t="s">
        <v>285</v>
      </c>
      <c r="M31" s="92" t="s">
        <v>285</v>
      </c>
      <c r="N31" s="92" t="s">
        <v>285</v>
      </c>
      <c r="O31" s="92" t="s">
        <v>285</v>
      </c>
      <c r="P31" s="147">
        <v>7959</v>
      </c>
      <c r="Q31" s="147"/>
      <c r="R31" s="147">
        <v>9032</v>
      </c>
      <c r="S31" s="147">
        <v>16338</v>
      </c>
      <c r="T31" s="147">
        <v>24206</v>
      </c>
      <c r="U31" s="147">
        <v>28096</v>
      </c>
      <c r="V31" s="147">
        <v>30267</v>
      </c>
      <c r="X31" s="147">
        <v>30446</v>
      </c>
      <c r="Y31" s="147">
        <v>33415</v>
      </c>
      <c r="Z31" s="147">
        <v>32758.000000000004</v>
      </c>
      <c r="AA31" s="147">
        <v>30281</v>
      </c>
      <c r="AB31" s="147"/>
      <c r="AC31" s="147">
        <v>29272</v>
      </c>
      <c r="AD31" s="147">
        <v>28906</v>
      </c>
      <c r="AE31" s="147">
        <v>28063</v>
      </c>
      <c r="AF31" s="147">
        <v>26397</v>
      </c>
      <c r="AG31" s="147"/>
      <c r="AH31" s="147">
        <v>24763</v>
      </c>
      <c r="AI31" s="147">
        <v>21541</v>
      </c>
      <c r="AJ31" s="147">
        <v>21092</v>
      </c>
      <c r="AK31" s="147">
        <v>19758</v>
      </c>
    </row>
    <row r="32" spans="2:37" s="148" customFormat="1" ht="9.75">
      <c r="B32" s="90" t="s">
        <v>314</v>
      </c>
      <c r="C32" s="92" t="s">
        <v>285</v>
      </c>
      <c r="D32" s="92" t="s">
        <v>285</v>
      </c>
      <c r="E32" s="92" t="s">
        <v>285</v>
      </c>
      <c r="F32" s="92" t="s">
        <v>285</v>
      </c>
      <c r="G32" s="162"/>
      <c r="H32" s="92" t="s">
        <v>285</v>
      </c>
      <c r="I32" s="92" t="s">
        <v>285</v>
      </c>
      <c r="J32" s="92" t="s">
        <v>285</v>
      </c>
      <c r="K32" s="92" t="s">
        <v>285</v>
      </c>
      <c r="M32" s="92" t="s">
        <v>285</v>
      </c>
      <c r="N32" s="92" t="s">
        <v>285</v>
      </c>
      <c r="O32" s="92" t="s">
        <v>285</v>
      </c>
      <c r="P32" s="92" t="s">
        <v>285</v>
      </c>
      <c r="R32" s="147">
        <v>4065</v>
      </c>
      <c r="S32" s="147">
        <v>4762</v>
      </c>
      <c r="T32" s="147">
        <v>5619</v>
      </c>
      <c r="U32" s="147">
        <v>5387</v>
      </c>
      <c r="V32" s="147">
        <v>52002</v>
      </c>
      <c r="X32" s="147">
        <v>60581</v>
      </c>
      <c r="Y32" s="147">
        <v>62567</v>
      </c>
      <c r="Z32" s="147">
        <v>62043</v>
      </c>
      <c r="AA32" s="147">
        <v>60219</v>
      </c>
      <c r="AB32" s="147"/>
      <c r="AC32" s="147">
        <v>56451</v>
      </c>
      <c r="AD32" s="147">
        <v>51955</v>
      </c>
      <c r="AE32" s="147">
        <v>47168</v>
      </c>
      <c r="AF32" s="147">
        <v>42120</v>
      </c>
      <c r="AG32" s="147"/>
      <c r="AH32" s="147">
        <v>37223</v>
      </c>
      <c r="AI32" s="147">
        <v>32129</v>
      </c>
      <c r="AJ32" s="147">
        <v>27735</v>
      </c>
      <c r="AK32" s="147">
        <v>26111</v>
      </c>
    </row>
    <row r="33" spans="2:37" ht="11.25">
      <c r="B33" s="130"/>
      <c r="C33" s="131"/>
      <c r="D33" s="131"/>
      <c r="E33" s="131"/>
      <c r="F33" s="131"/>
      <c r="G33" s="69"/>
      <c r="H33" s="131"/>
      <c r="J33" s="115"/>
      <c r="M33" s="46"/>
      <c r="N33" s="39"/>
      <c r="O33" s="39"/>
      <c r="P33" s="39"/>
      <c r="Q33" s="39"/>
      <c r="R33" s="39"/>
      <c r="T33" s="47"/>
      <c r="W33" s="39"/>
      <c r="Z33" s="171"/>
      <c r="AA33" s="171"/>
      <c r="AB33" s="171"/>
      <c r="AG33" s="171"/>
      <c r="AJ33" s="148"/>
      <c r="AK33" s="148"/>
    </row>
    <row r="34" spans="2:37" ht="11.25">
      <c r="B34" s="167" t="s">
        <v>377</v>
      </c>
      <c r="C34" s="131"/>
      <c r="D34" s="131"/>
      <c r="E34" s="131"/>
      <c r="F34" s="131"/>
      <c r="G34" s="69"/>
      <c r="H34" s="131"/>
      <c r="J34" s="115"/>
      <c r="M34" s="40" t="s">
        <v>14</v>
      </c>
      <c r="N34" s="40" t="s">
        <v>14</v>
      </c>
      <c r="O34" s="40" t="s">
        <v>14</v>
      </c>
      <c r="P34" s="40" t="s">
        <v>14</v>
      </c>
      <c r="Q34" s="40"/>
      <c r="R34" s="40" t="s">
        <v>14</v>
      </c>
      <c r="S34" s="40" t="s">
        <v>14</v>
      </c>
      <c r="T34" s="40" t="s">
        <v>14</v>
      </c>
      <c r="U34" s="40" t="s">
        <v>14</v>
      </c>
      <c r="V34" s="40" t="s">
        <v>14</v>
      </c>
      <c r="W34" s="39"/>
      <c r="X34" s="147">
        <v>2793068</v>
      </c>
      <c r="Y34" s="147">
        <v>2785339</v>
      </c>
      <c r="Z34" s="147">
        <v>2734070</v>
      </c>
      <c r="AA34" s="147">
        <v>2688467</v>
      </c>
      <c r="AB34" s="171"/>
      <c r="AC34" s="147">
        <v>2637912</v>
      </c>
      <c r="AD34" s="147">
        <v>2592260</v>
      </c>
      <c r="AE34" s="147">
        <v>2560019</v>
      </c>
      <c r="AF34" s="147">
        <v>2526357</v>
      </c>
      <c r="AG34" s="171"/>
      <c r="AH34" s="147">
        <v>2477463</v>
      </c>
      <c r="AI34" s="147">
        <v>2423693</v>
      </c>
      <c r="AJ34" s="147">
        <v>2361457</v>
      </c>
      <c r="AK34" s="147">
        <v>2304553</v>
      </c>
    </row>
    <row r="35" spans="2:37" s="39" customFormat="1" ht="9.75">
      <c r="B35" s="314" t="s">
        <v>383</v>
      </c>
      <c r="C35" s="40"/>
      <c r="D35" s="40"/>
      <c r="E35" s="40"/>
      <c r="F35" s="40"/>
      <c r="G35" s="94"/>
      <c r="H35" s="40" t="s">
        <v>14</v>
      </c>
      <c r="I35" s="40" t="s">
        <v>14</v>
      </c>
      <c r="J35" s="40" t="s">
        <v>14</v>
      </c>
      <c r="K35" s="40" t="s">
        <v>14</v>
      </c>
      <c r="L35" s="40"/>
      <c r="M35" s="40" t="s">
        <v>14</v>
      </c>
      <c r="N35" s="40" t="s">
        <v>14</v>
      </c>
      <c r="O35" s="40" t="s">
        <v>14</v>
      </c>
      <c r="P35" s="40" t="s">
        <v>14</v>
      </c>
      <c r="Q35" s="40"/>
      <c r="R35" s="40" t="s">
        <v>14</v>
      </c>
      <c r="S35" s="40" t="s">
        <v>14</v>
      </c>
      <c r="T35" s="40" t="s">
        <v>14</v>
      </c>
      <c r="U35" s="40" t="s">
        <v>14</v>
      </c>
      <c r="V35" s="40" t="s">
        <v>14</v>
      </c>
      <c r="X35" s="316">
        <v>413203</v>
      </c>
      <c r="Y35" s="316">
        <v>431971</v>
      </c>
      <c r="Z35" s="316">
        <v>437478</v>
      </c>
      <c r="AA35" s="316">
        <v>454656</v>
      </c>
      <c r="AB35" s="171"/>
      <c r="AC35" s="316">
        <v>460730</v>
      </c>
      <c r="AD35" s="316">
        <v>464612</v>
      </c>
      <c r="AE35" s="316">
        <v>469603</v>
      </c>
      <c r="AF35" s="38">
        <v>477713</v>
      </c>
      <c r="AG35" s="171"/>
      <c r="AH35" s="38">
        <v>484105</v>
      </c>
      <c r="AI35" s="38">
        <v>491978</v>
      </c>
      <c r="AJ35" s="38">
        <v>493883</v>
      </c>
      <c r="AK35" s="38">
        <v>494104</v>
      </c>
    </row>
    <row r="36" spans="2:37" s="39" customFormat="1" ht="9.75">
      <c r="B36" s="315" t="s">
        <v>384</v>
      </c>
      <c r="C36" s="40"/>
      <c r="D36" s="40"/>
      <c r="E36" s="40"/>
      <c r="F36" s="40"/>
      <c r="G36" s="94"/>
      <c r="H36" s="40" t="s">
        <v>14</v>
      </c>
      <c r="I36" s="40" t="s">
        <v>14</v>
      </c>
      <c r="J36" s="40" t="s">
        <v>14</v>
      </c>
      <c r="K36" s="40" t="s">
        <v>14</v>
      </c>
      <c r="L36" s="40"/>
      <c r="M36" s="40" t="s">
        <v>14</v>
      </c>
      <c r="N36" s="40" t="s">
        <v>14</v>
      </c>
      <c r="O36" s="40" t="s">
        <v>14</v>
      </c>
      <c r="P36" s="40" t="s">
        <v>14</v>
      </c>
      <c r="Q36" s="40"/>
      <c r="R36" s="40" t="s">
        <v>14</v>
      </c>
      <c r="S36" s="40" t="s">
        <v>14</v>
      </c>
      <c r="T36" s="40" t="s">
        <v>14</v>
      </c>
      <c r="U36" s="40" t="s">
        <v>14</v>
      </c>
      <c r="V36" s="40" t="s">
        <v>14</v>
      </c>
      <c r="X36" s="317">
        <v>408311</v>
      </c>
      <c r="Y36" s="317">
        <v>426712</v>
      </c>
      <c r="Z36" s="317">
        <v>432231</v>
      </c>
      <c r="AA36" s="317">
        <v>450300</v>
      </c>
      <c r="AB36" s="171"/>
      <c r="AC36" s="317">
        <v>456571</v>
      </c>
      <c r="AD36" s="317">
        <v>460330</v>
      </c>
      <c r="AE36" s="317">
        <v>465285</v>
      </c>
      <c r="AF36" s="316">
        <v>473502</v>
      </c>
      <c r="AG36" s="171"/>
      <c r="AH36" s="316">
        <v>479609</v>
      </c>
      <c r="AI36" s="316">
        <v>487449</v>
      </c>
      <c r="AJ36" s="316">
        <v>489367</v>
      </c>
      <c r="AK36" s="316">
        <v>489643</v>
      </c>
    </row>
    <row r="37" spans="2:37" s="39" customFormat="1" ht="9.75">
      <c r="B37" s="315" t="s">
        <v>385</v>
      </c>
      <c r="C37" s="40"/>
      <c r="D37" s="40"/>
      <c r="E37" s="40"/>
      <c r="F37" s="40"/>
      <c r="G37" s="94"/>
      <c r="H37" s="40" t="s">
        <v>14</v>
      </c>
      <c r="I37" s="40" t="s">
        <v>14</v>
      </c>
      <c r="J37" s="40" t="s">
        <v>14</v>
      </c>
      <c r="K37" s="40" t="s">
        <v>14</v>
      </c>
      <c r="L37" s="40"/>
      <c r="M37" s="40" t="s">
        <v>14</v>
      </c>
      <c r="N37" s="40" t="s">
        <v>14</v>
      </c>
      <c r="O37" s="40" t="s">
        <v>14</v>
      </c>
      <c r="P37" s="40" t="s">
        <v>14</v>
      </c>
      <c r="Q37" s="40"/>
      <c r="R37" s="40" t="s">
        <v>14</v>
      </c>
      <c r="S37" s="40" t="s">
        <v>14</v>
      </c>
      <c r="T37" s="40" t="s">
        <v>14</v>
      </c>
      <c r="U37" s="40" t="s">
        <v>14</v>
      </c>
      <c r="V37" s="40" t="s">
        <v>14</v>
      </c>
      <c r="X37" s="317">
        <v>4892</v>
      </c>
      <c r="Y37" s="317">
        <v>5259</v>
      </c>
      <c r="Z37" s="317">
        <v>5247</v>
      </c>
      <c r="AA37" s="317">
        <v>4356</v>
      </c>
      <c r="AB37" s="171"/>
      <c r="AC37" s="317">
        <v>4159</v>
      </c>
      <c r="AD37" s="317">
        <v>4282</v>
      </c>
      <c r="AE37" s="317">
        <v>4318</v>
      </c>
      <c r="AF37" s="317">
        <v>4211</v>
      </c>
      <c r="AG37" s="171"/>
      <c r="AH37" s="317">
        <v>4496</v>
      </c>
      <c r="AI37" s="317">
        <v>4529</v>
      </c>
      <c r="AJ37" s="317">
        <v>4516</v>
      </c>
      <c r="AK37" s="317">
        <v>4461</v>
      </c>
    </row>
    <row r="38" spans="2:37" s="39" customFormat="1" ht="9.75">
      <c r="B38" s="314" t="s">
        <v>386</v>
      </c>
      <c r="C38" s="40"/>
      <c r="D38" s="40"/>
      <c r="E38" s="40"/>
      <c r="F38" s="40"/>
      <c r="G38" s="94"/>
      <c r="H38" s="40" t="s">
        <v>14</v>
      </c>
      <c r="I38" s="40" t="s">
        <v>14</v>
      </c>
      <c r="J38" s="40" t="s">
        <v>14</v>
      </c>
      <c r="K38" s="40" t="s">
        <v>14</v>
      </c>
      <c r="L38" s="40"/>
      <c r="M38" s="40" t="s">
        <v>14</v>
      </c>
      <c r="N38" s="40" t="s">
        <v>14</v>
      </c>
      <c r="O38" s="40" t="s">
        <v>14</v>
      </c>
      <c r="P38" s="40" t="s">
        <v>14</v>
      </c>
      <c r="Q38" s="40"/>
      <c r="R38" s="40" t="s">
        <v>14</v>
      </c>
      <c r="S38" s="40" t="s">
        <v>14</v>
      </c>
      <c r="T38" s="40" t="s">
        <v>14</v>
      </c>
      <c r="U38" s="40" t="s">
        <v>14</v>
      </c>
      <c r="V38" s="40" t="s">
        <v>14</v>
      </c>
      <c r="X38" s="316">
        <v>2344539</v>
      </c>
      <c r="Y38" s="316">
        <v>2318390</v>
      </c>
      <c r="Z38" s="316">
        <v>2261642</v>
      </c>
      <c r="AA38" s="316">
        <v>2198786</v>
      </c>
      <c r="AB38" s="171"/>
      <c r="AC38" s="316">
        <v>2142387</v>
      </c>
      <c r="AD38" s="316">
        <v>2093098</v>
      </c>
      <c r="AE38" s="316">
        <v>2056016</v>
      </c>
      <c r="AF38" s="316">
        <v>2014144</v>
      </c>
      <c r="AG38" s="171"/>
      <c r="AH38" s="316">
        <v>1959063</v>
      </c>
      <c r="AI38" s="316">
        <v>1897314</v>
      </c>
      <c r="AJ38" s="316">
        <v>1832988</v>
      </c>
      <c r="AK38" s="316">
        <v>1775583</v>
      </c>
    </row>
    <row r="39" spans="2:37" s="39" customFormat="1" ht="9.75">
      <c r="B39" s="315" t="s">
        <v>387</v>
      </c>
      <c r="C39" s="40"/>
      <c r="D39" s="40"/>
      <c r="E39" s="40"/>
      <c r="F39" s="40"/>
      <c r="G39" s="94"/>
      <c r="H39" s="40" t="s">
        <v>14</v>
      </c>
      <c r="I39" s="40" t="s">
        <v>14</v>
      </c>
      <c r="J39" s="40" t="s">
        <v>14</v>
      </c>
      <c r="K39" s="40" t="s">
        <v>14</v>
      </c>
      <c r="L39" s="40"/>
      <c r="M39" s="40" t="s">
        <v>14</v>
      </c>
      <c r="N39" s="40" t="s">
        <v>14</v>
      </c>
      <c r="O39" s="40" t="s">
        <v>14</v>
      </c>
      <c r="P39" s="40" t="s">
        <v>14</v>
      </c>
      <c r="Q39" s="40"/>
      <c r="R39" s="40" t="s">
        <v>14</v>
      </c>
      <c r="S39" s="40" t="s">
        <v>14</v>
      </c>
      <c r="T39" s="40" t="s">
        <v>14</v>
      </c>
      <c r="U39" s="40" t="s">
        <v>14</v>
      </c>
      <c r="V39" s="40" t="s">
        <v>14</v>
      </c>
      <c r="X39" s="317">
        <v>2077853</v>
      </c>
      <c r="Y39" s="317">
        <v>2050950</v>
      </c>
      <c r="Z39" s="317">
        <v>1995231</v>
      </c>
      <c r="AA39" s="317">
        <v>1933745</v>
      </c>
      <c r="AB39" s="171"/>
      <c r="AC39" s="317">
        <v>1877839</v>
      </c>
      <c r="AD39" s="317">
        <v>1830042</v>
      </c>
      <c r="AE39" s="317">
        <v>1792530</v>
      </c>
      <c r="AF39" s="317">
        <v>1749930</v>
      </c>
      <c r="AG39" s="171"/>
      <c r="AH39" s="317">
        <v>1697056</v>
      </c>
      <c r="AI39" s="317">
        <v>1639586</v>
      </c>
      <c r="AJ39" s="317">
        <v>1580369</v>
      </c>
      <c r="AK39" s="317">
        <v>1528560</v>
      </c>
    </row>
    <row r="40" spans="2:37" s="39" customFormat="1" ht="9.75">
      <c r="B40" s="314" t="s">
        <v>389</v>
      </c>
      <c r="C40" s="40"/>
      <c r="D40" s="40"/>
      <c r="E40" s="40"/>
      <c r="F40" s="40"/>
      <c r="G40" s="94"/>
      <c r="H40" s="40" t="s">
        <v>14</v>
      </c>
      <c r="I40" s="40" t="s">
        <v>14</v>
      </c>
      <c r="J40" s="40" t="s">
        <v>14</v>
      </c>
      <c r="K40" s="40" t="s">
        <v>14</v>
      </c>
      <c r="L40" s="40"/>
      <c r="M40" s="40" t="s">
        <v>14</v>
      </c>
      <c r="N40" s="40" t="s">
        <v>14</v>
      </c>
      <c r="O40" s="40" t="s">
        <v>14</v>
      </c>
      <c r="P40" s="40" t="s">
        <v>14</v>
      </c>
      <c r="Q40" s="40"/>
      <c r="R40" s="40" t="s">
        <v>14</v>
      </c>
      <c r="S40" s="40" t="s">
        <v>14</v>
      </c>
      <c r="T40" s="40" t="s">
        <v>14</v>
      </c>
      <c r="U40" s="40" t="s">
        <v>14</v>
      </c>
      <c r="V40" s="40" t="s">
        <v>14</v>
      </c>
      <c r="X40" s="318">
        <v>0.307</v>
      </c>
      <c r="Y40" s="318">
        <v>0.312</v>
      </c>
      <c r="Z40" s="318">
        <v>0.314</v>
      </c>
      <c r="AA40" s="318">
        <v>0.318</v>
      </c>
      <c r="AB40" s="171"/>
      <c r="AC40" s="318">
        <v>0.322</v>
      </c>
      <c r="AD40" s="318">
        <v>0.325</v>
      </c>
      <c r="AE40" s="318">
        <v>0.328</v>
      </c>
      <c r="AF40" s="318">
        <v>0.337</v>
      </c>
      <c r="AG40" s="171"/>
      <c r="AH40" s="318">
        <v>0.34</v>
      </c>
      <c r="AI40" s="318">
        <v>0.3439636225711866</v>
      </c>
      <c r="AJ40" s="318">
        <v>0.34796265446522107</v>
      </c>
      <c r="AK40" s="318">
        <v>0.354470336665925</v>
      </c>
    </row>
    <row r="41" spans="2:37" s="39" customFormat="1" ht="9.75">
      <c r="B41" s="315" t="s">
        <v>388</v>
      </c>
      <c r="C41" s="40"/>
      <c r="D41" s="40"/>
      <c r="E41" s="40"/>
      <c r="F41" s="40"/>
      <c r="G41" s="94"/>
      <c r="H41" s="40" t="s">
        <v>14</v>
      </c>
      <c r="I41" s="40" t="s">
        <v>14</v>
      </c>
      <c r="J41" s="40" t="s">
        <v>14</v>
      </c>
      <c r="K41" s="40" t="s">
        <v>14</v>
      </c>
      <c r="L41" s="40"/>
      <c r="M41" s="40" t="s">
        <v>14</v>
      </c>
      <c r="N41" s="40" t="s">
        <v>14</v>
      </c>
      <c r="O41" s="40" t="s">
        <v>14</v>
      </c>
      <c r="P41" s="40" t="s">
        <v>14</v>
      </c>
      <c r="Q41" s="40"/>
      <c r="R41" s="40" t="s">
        <v>14</v>
      </c>
      <c r="S41" s="40" t="s">
        <v>14</v>
      </c>
      <c r="T41" s="40" t="s">
        <v>14</v>
      </c>
      <c r="U41" s="40" t="s">
        <v>14</v>
      </c>
      <c r="V41" s="40" t="s">
        <v>14</v>
      </c>
      <c r="X41" s="317">
        <v>266686</v>
      </c>
      <c r="Y41" s="317">
        <v>267440</v>
      </c>
      <c r="Z41" s="317">
        <v>266411</v>
      </c>
      <c r="AA41" s="317">
        <v>265041</v>
      </c>
      <c r="AB41" s="171"/>
      <c r="AC41" s="317">
        <v>264548</v>
      </c>
      <c r="AD41" s="317">
        <v>263056</v>
      </c>
      <c r="AE41" s="317">
        <v>263486</v>
      </c>
      <c r="AF41" s="317">
        <v>264214</v>
      </c>
      <c r="AG41" s="171"/>
      <c r="AH41" s="317">
        <v>262007</v>
      </c>
      <c r="AI41" s="317">
        <v>257728</v>
      </c>
      <c r="AJ41" s="317">
        <v>252619</v>
      </c>
      <c r="AK41" s="317">
        <v>247023</v>
      </c>
    </row>
    <row r="42" spans="2:37" s="39" customFormat="1" ht="9.75">
      <c r="B42" s="314" t="s">
        <v>389</v>
      </c>
      <c r="C42" s="40"/>
      <c r="D42" s="40"/>
      <c r="E42" s="40"/>
      <c r="F42" s="40"/>
      <c r="G42" s="94"/>
      <c r="H42" s="40" t="s">
        <v>14</v>
      </c>
      <c r="I42" s="40" t="s">
        <v>14</v>
      </c>
      <c r="J42" s="40" t="s">
        <v>14</v>
      </c>
      <c r="K42" s="40" t="s">
        <v>14</v>
      </c>
      <c r="L42" s="40"/>
      <c r="M42" s="40" t="s">
        <v>14</v>
      </c>
      <c r="N42" s="40" t="s">
        <v>14</v>
      </c>
      <c r="O42" s="40" t="s">
        <v>14</v>
      </c>
      <c r="P42" s="40" t="s">
        <v>14</v>
      </c>
      <c r="Q42" s="40"/>
      <c r="R42" s="40" t="s">
        <v>14</v>
      </c>
      <c r="S42" s="40" t="s">
        <v>14</v>
      </c>
      <c r="T42" s="40" t="s">
        <v>14</v>
      </c>
      <c r="U42" s="40" t="s">
        <v>14</v>
      </c>
      <c r="V42" s="40" t="s">
        <v>14</v>
      </c>
      <c r="X42" s="319">
        <v>0.462</v>
      </c>
      <c r="Y42" s="319">
        <v>0.466</v>
      </c>
      <c r="Z42" s="319">
        <v>0.465</v>
      </c>
      <c r="AA42" s="318">
        <v>0.464</v>
      </c>
      <c r="AB42" s="171"/>
      <c r="AC42" s="318">
        <v>0.471</v>
      </c>
      <c r="AD42" s="318">
        <v>0.478</v>
      </c>
      <c r="AE42" s="318">
        <v>0.481</v>
      </c>
      <c r="AF42" s="318">
        <v>0.488</v>
      </c>
      <c r="AG42" s="171"/>
      <c r="AH42" s="318">
        <v>0.49</v>
      </c>
      <c r="AI42" s="318">
        <v>0.49140576857496693</v>
      </c>
      <c r="AJ42" s="318">
        <v>0.49153101627804663</v>
      </c>
      <c r="AK42" s="318">
        <v>0.49256901542587184</v>
      </c>
    </row>
    <row r="43" spans="2:37" ht="11.25">
      <c r="B43" s="314" t="s">
        <v>390</v>
      </c>
      <c r="C43" s="131"/>
      <c r="D43" s="131"/>
      <c r="E43" s="131"/>
      <c r="F43" s="131"/>
      <c r="G43" s="69"/>
      <c r="H43" s="40" t="s">
        <v>14</v>
      </c>
      <c r="I43" s="40" t="s">
        <v>14</v>
      </c>
      <c r="J43" s="40" t="s">
        <v>14</v>
      </c>
      <c r="K43" s="40" t="s">
        <v>14</v>
      </c>
      <c r="L43" s="40"/>
      <c r="M43" s="40" t="s">
        <v>14</v>
      </c>
      <c r="N43" s="40" t="s">
        <v>14</v>
      </c>
      <c r="O43" s="40" t="s">
        <v>14</v>
      </c>
      <c r="P43" s="40" t="s">
        <v>14</v>
      </c>
      <c r="Q43" s="40"/>
      <c r="R43" s="40" t="s">
        <v>14</v>
      </c>
      <c r="S43" s="40" t="s">
        <v>14</v>
      </c>
      <c r="T43" s="40" t="s">
        <v>14</v>
      </c>
      <c r="U43" s="40" t="s">
        <v>14</v>
      </c>
      <c r="V43" s="40" t="s">
        <v>14</v>
      </c>
      <c r="W43" s="39"/>
      <c r="X43" s="316">
        <v>35326</v>
      </c>
      <c r="Y43" s="316">
        <v>34978</v>
      </c>
      <c r="Z43" s="316">
        <v>34950</v>
      </c>
      <c r="AA43" s="316">
        <v>35025</v>
      </c>
      <c r="AB43" s="171"/>
      <c r="AC43" s="316">
        <v>34795</v>
      </c>
      <c r="AD43" s="316">
        <v>34550</v>
      </c>
      <c r="AE43" s="316">
        <v>34400</v>
      </c>
      <c r="AF43" s="316">
        <v>34500</v>
      </c>
      <c r="AG43" s="171"/>
      <c r="AH43" s="316">
        <v>34295</v>
      </c>
      <c r="AI43" s="316">
        <v>34401</v>
      </c>
      <c r="AJ43" s="316">
        <v>34586</v>
      </c>
      <c r="AK43" s="316">
        <v>34866</v>
      </c>
    </row>
    <row r="44" spans="2:37" ht="11.25">
      <c r="B44" s="94" t="s">
        <v>379</v>
      </c>
      <c r="C44" s="40" t="s">
        <v>14</v>
      </c>
      <c r="D44" s="40" t="s">
        <v>14</v>
      </c>
      <c r="E44" s="40" t="s">
        <v>14</v>
      </c>
      <c r="F44" s="40" t="s">
        <v>14</v>
      </c>
      <c r="G44" s="69"/>
      <c r="H44" s="40" t="s">
        <v>14</v>
      </c>
      <c r="I44" s="40" t="s">
        <v>14</v>
      </c>
      <c r="J44" s="40" t="s">
        <v>14</v>
      </c>
      <c r="K44" s="40" t="s">
        <v>14</v>
      </c>
      <c r="L44" s="40"/>
      <c r="M44" s="40" t="s">
        <v>14</v>
      </c>
      <c r="N44" s="40" t="s">
        <v>14</v>
      </c>
      <c r="O44" s="40" t="s">
        <v>14</v>
      </c>
      <c r="P44" s="40" t="s">
        <v>14</v>
      </c>
      <c r="Q44" s="40"/>
      <c r="R44" s="40" t="s">
        <v>14</v>
      </c>
      <c r="S44" s="40" t="s">
        <v>14</v>
      </c>
      <c r="T44" s="40" t="s">
        <v>14</v>
      </c>
      <c r="U44" s="40" t="s">
        <v>14</v>
      </c>
      <c r="V44" s="116">
        <v>792043</v>
      </c>
      <c r="W44" s="39"/>
      <c r="X44" s="158" t="s">
        <v>14</v>
      </c>
      <c r="Y44" s="158" t="s">
        <v>14</v>
      </c>
      <c r="Z44" s="158" t="s">
        <v>14</v>
      </c>
      <c r="AA44" s="158" t="s">
        <v>14</v>
      </c>
      <c r="AB44" s="158"/>
      <c r="AC44" s="158" t="s">
        <v>14</v>
      </c>
      <c r="AD44" s="158" t="s">
        <v>14</v>
      </c>
      <c r="AE44" s="158" t="s">
        <v>14</v>
      </c>
      <c r="AF44" s="159">
        <v>0</v>
      </c>
      <c r="AG44" s="158"/>
      <c r="AH44" s="159">
        <v>0</v>
      </c>
      <c r="AI44" s="159">
        <v>0</v>
      </c>
      <c r="AJ44" s="159">
        <v>0</v>
      </c>
      <c r="AK44" s="159">
        <v>0</v>
      </c>
    </row>
    <row r="45" spans="2:37" ht="11.25">
      <c r="B45" s="94" t="s">
        <v>378</v>
      </c>
      <c r="C45" s="40" t="s">
        <v>14</v>
      </c>
      <c r="D45" s="40" t="s">
        <v>14</v>
      </c>
      <c r="E45" s="40" t="s">
        <v>14</v>
      </c>
      <c r="F45" s="40" t="s">
        <v>14</v>
      </c>
      <c r="G45" s="69"/>
      <c r="H45" s="40" t="s">
        <v>14</v>
      </c>
      <c r="I45" s="40" t="s">
        <v>14</v>
      </c>
      <c r="J45" s="40" t="s">
        <v>14</v>
      </c>
      <c r="K45" s="40" t="s">
        <v>14</v>
      </c>
      <c r="L45" s="40"/>
      <c r="M45" s="40" t="s">
        <v>14</v>
      </c>
      <c r="N45" s="40" t="s">
        <v>14</v>
      </c>
      <c r="O45" s="40" t="s">
        <v>14</v>
      </c>
      <c r="P45" s="40" t="s">
        <v>14</v>
      </c>
      <c r="Q45" s="40"/>
      <c r="R45" s="40" t="s">
        <v>14</v>
      </c>
      <c r="S45" s="40" t="s">
        <v>14</v>
      </c>
      <c r="T45" s="40" t="s">
        <v>14</v>
      </c>
      <c r="U45" s="40" t="s">
        <v>14</v>
      </c>
      <c r="V45" s="116">
        <v>29932</v>
      </c>
      <c r="W45" s="39"/>
      <c r="X45" s="158" t="s">
        <v>14</v>
      </c>
      <c r="Y45" s="158" t="s">
        <v>14</v>
      </c>
      <c r="Z45" s="158" t="s">
        <v>14</v>
      </c>
      <c r="AA45" s="158" t="s">
        <v>14</v>
      </c>
      <c r="AB45" s="158"/>
      <c r="AC45" s="158" t="s">
        <v>14</v>
      </c>
      <c r="AD45" s="158" t="s">
        <v>14</v>
      </c>
      <c r="AE45" s="158" t="s">
        <v>14</v>
      </c>
      <c r="AF45" s="159">
        <v>0</v>
      </c>
      <c r="AG45" s="158"/>
      <c r="AH45" s="159">
        <v>0</v>
      </c>
      <c r="AI45" s="159">
        <v>0</v>
      </c>
      <c r="AJ45" s="159">
        <v>0</v>
      </c>
      <c r="AK45" s="159">
        <v>0</v>
      </c>
    </row>
    <row r="46" spans="2:35" ht="11.25">
      <c r="B46" s="130"/>
      <c r="C46" s="131"/>
      <c r="D46" s="131"/>
      <c r="E46" s="131"/>
      <c r="F46" s="131"/>
      <c r="G46" s="69"/>
      <c r="H46" s="131"/>
      <c r="J46" s="115"/>
      <c r="M46" s="46"/>
      <c r="N46" s="39"/>
      <c r="O46" s="39"/>
      <c r="P46" s="39"/>
      <c r="Q46" s="39"/>
      <c r="R46" s="39"/>
      <c r="T46" s="47"/>
      <c r="W46" s="39"/>
      <c r="Z46" s="171"/>
      <c r="AA46" s="171"/>
      <c r="AB46" s="171"/>
      <c r="AG46" s="171"/>
      <c r="AI46" s="159"/>
    </row>
    <row r="47" spans="2:35" ht="11.25">
      <c r="B47" s="167" t="s">
        <v>26</v>
      </c>
      <c r="C47" s="131"/>
      <c r="D47" s="131"/>
      <c r="E47" s="131"/>
      <c r="F47" s="131"/>
      <c r="G47" s="69"/>
      <c r="H47" s="131"/>
      <c r="J47" s="115"/>
      <c r="M47" s="46"/>
      <c r="N47" s="39"/>
      <c r="O47" s="39"/>
      <c r="P47" s="39"/>
      <c r="Q47" s="39"/>
      <c r="R47" s="39"/>
      <c r="T47" s="47"/>
      <c r="W47" s="39"/>
      <c r="Z47" s="171"/>
      <c r="AA47" s="171"/>
      <c r="AB47" s="171"/>
      <c r="AG47" s="171"/>
      <c r="AI47" s="159"/>
    </row>
    <row r="48" spans="2:37" ht="9.75">
      <c r="B48" s="324" t="s">
        <v>405</v>
      </c>
      <c r="C48" s="158" t="s">
        <v>14</v>
      </c>
      <c r="D48" s="158" t="s">
        <v>14</v>
      </c>
      <c r="E48" s="158" t="s">
        <v>14</v>
      </c>
      <c r="F48" s="158" t="s">
        <v>14</v>
      </c>
      <c r="G48" s="69"/>
      <c r="H48" s="158" t="s">
        <v>14</v>
      </c>
      <c r="I48" s="158" t="s">
        <v>14</v>
      </c>
      <c r="J48" s="158" t="s">
        <v>14</v>
      </c>
      <c r="K48" s="158" t="s">
        <v>14</v>
      </c>
      <c r="M48" s="158" t="s">
        <v>14</v>
      </c>
      <c r="N48" s="158" t="s">
        <v>14</v>
      </c>
      <c r="O48" s="158" t="s">
        <v>14</v>
      </c>
      <c r="P48" s="158" t="s">
        <v>14</v>
      </c>
      <c r="Q48" s="39"/>
      <c r="R48" s="158" t="s">
        <v>14</v>
      </c>
      <c r="S48" s="158" t="s">
        <v>14</v>
      </c>
      <c r="T48" s="158" t="s">
        <v>14</v>
      </c>
      <c r="U48" s="158" t="s">
        <v>14</v>
      </c>
      <c r="V48" s="158" t="s">
        <v>14</v>
      </c>
      <c r="W48" s="39"/>
      <c r="X48" s="158" t="s">
        <v>14</v>
      </c>
      <c r="Y48" s="158" t="s">
        <v>14</v>
      </c>
      <c r="Z48" s="158" t="s">
        <v>14</v>
      </c>
      <c r="AA48" s="158" t="s">
        <v>14</v>
      </c>
      <c r="AB48" s="171"/>
      <c r="AC48" s="47">
        <v>1135975</v>
      </c>
      <c r="AD48" s="47">
        <v>1141848</v>
      </c>
      <c r="AE48" s="47">
        <v>1151586</v>
      </c>
      <c r="AF48" s="47">
        <v>1165916</v>
      </c>
      <c r="AG48" s="171"/>
      <c r="AH48" s="47">
        <v>1175672</v>
      </c>
      <c r="AI48" s="47">
        <v>1183595</v>
      </c>
      <c r="AJ48" s="47">
        <v>1180066</v>
      </c>
      <c r="AK48" s="47">
        <v>1184354</v>
      </c>
    </row>
    <row r="49" spans="2:37" ht="9.75">
      <c r="B49" s="324" t="s">
        <v>406</v>
      </c>
      <c r="C49" s="158" t="s">
        <v>14</v>
      </c>
      <c r="D49" s="158" t="s">
        <v>14</v>
      </c>
      <c r="E49" s="158" t="s">
        <v>14</v>
      </c>
      <c r="F49" s="158" t="s">
        <v>14</v>
      </c>
      <c r="G49" s="69"/>
      <c r="H49" s="158" t="s">
        <v>14</v>
      </c>
      <c r="I49" s="158" t="s">
        <v>14</v>
      </c>
      <c r="J49" s="158" t="s">
        <v>14</v>
      </c>
      <c r="K49" s="158" t="s">
        <v>14</v>
      </c>
      <c r="M49" s="158" t="s">
        <v>14</v>
      </c>
      <c r="N49" s="158" t="s">
        <v>14</v>
      </c>
      <c r="O49" s="158" t="s">
        <v>14</v>
      </c>
      <c r="P49" s="158" t="s">
        <v>14</v>
      </c>
      <c r="Q49" s="39"/>
      <c r="R49" s="158" t="s">
        <v>14</v>
      </c>
      <c r="S49" s="158" t="s">
        <v>14</v>
      </c>
      <c r="T49" s="158" t="s">
        <v>14</v>
      </c>
      <c r="U49" s="158" t="s">
        <v>14</v>
      </c>
      <c r="V49" s="158" t="s">
        <v>14</v>
      </c>
      <c r="W49" s="39"/>
      <c r="X49" s="158" t="s">
        <v>14</v>
      </c>
      <c r="Y49" s="158" t="s">
        <v>14</v>
      </c>
      <c r="Z49" s="158" t="s">
        <v>14</v>
      </c>
      <c r="AA49" s="158" t="s">
        <v>14</v>
      </c>
      <c r="AB49" s="171"/>
      <c r="AC49" s="47">
        <v>1501937</v>
      </c>
      <c r="AD49" s="47">
        <v>1450412</v>
      </c>
      <c r="AE49" s="47">
        <v>1408433</v>
      </c>
      <c r="AF49" s="47">
        <v>1360441</v>
      </c>
      <c r="AG49" s="171"/>
      <c r="AH49" s="47">
        <v>1301791</v>
      </c>
      <c r="AI49" s="47">
        <v>1240098</v>
      </c>
      <c r="AJ49" s="47">
        <v>1181391</v>
      </c>
      <c r="AK49" s="47">
        <v>1120199</v>
      </c>
    </row>
    <row r="50" spans="2:37" ht="9.75">
      <c r="B50" s="324" t="s">
        <v>407</v>
      </c>
      <c r="C50" s="158" t="s">
        <v>14</v>
      </c>
      <c r="D50" s="158" t="s">
        <v>14</v>
      </c>
      <c r="E50" s="158" t="s">
        <v>14</v>
      </c>
      <c r="F50" s="158" t="s">
        <v>14</v>
      </c>
      <c r="G50" s="69"/>
      <c r="H50" s="158" t="s">
        <v>14</v>
      </c>
      <c r="I50" s="158" t="s">
        <v>14</v>
      </c>
      <c r="J50" s="158" t="s">
        <v>14</v>
      </c>
      <c r="K50" s="158" t="s">
        <v>14</v>
      </c>
      <c r="M50" s="158" t="s">
        <v>14</v>
      </c>
      <c r="N50" s="158" t="s">
        <v>14</v>
      </c>
      <c r="O50" s="158" t="s">
        <v>14</v>
      </c>
      <c r="P50" s="158" t="s">
        <v>14</v>
      </c>
      <c r="Q50" s="39"/>
      <c r="R50" s="158" t="s">
        <v>14</v>
      </c>
      <c r="S50" s="158" t="s">
        <v>14</v>
      </c>
      <c r="T50" s="158" t="s">
        <v>14</v>
      </c>
      <c r="U50" s="158" t="s">
        <v>14</v>
      </c>
      <c r="V50" s="158" t="s">
        <v>14</v>
      </c>
      <c r="W50" s="39"/>
      <c r="X50" s="158" t="s">
        <v>14</v>
      </c>
      <c r="Y50" s="158" t="s">
        <v>14</v>
      </c>
      <c r="Z50" s="158" t="s">
        <v>14</v>
      </c>
      <c r="AA50" s="158" t="s">
        <v>14</v>
      </c>
      <c r="AB50" s="171"/>
      <c r="AC50" s="47">
        <v>3574</v>
      </c>
      <c r="AD50" s="47">
        <v>5873</v>
      </c>
      <c r="AE50" s="47">
        <v>9738</v>
      </c>
      <c r="AF50" s="47">
        <v>14330</v>
      </c>
      <c r="AG50" s="171"/>
      <c r="AH50" s="47">
        <v>9756</v>
      </c>
      <c r="AI50" s="47">
        <v>7923</v>
      </c>
      <c r="AJ50" s="47">
        <v>-3529</v>
      </c>
      <c r="AK50" s="47">
        <v>4288</v>
      </c>
    </row>
    <row r="51" spans="2:37" ht="9.75">
      <c r="B51" s="324" t="s">
        <v>408</v>
      </c>
      <c r="C51" s="158" t="s">
        <v>14</v>
      </c>
      <c r="D51" s="158" t="s">
        <v>14</v>
      </c>
      <c r="E51" s="158" t="s">
        <v>14</v>
      </c>
      <c r="F51" s="158" t="s">
        <v>14</v>
      </c>
      <c r="G51" s="69"/>
      <c r="H51" s="158" t="s">
        <v>14</v>
      </c>
      <c r="I51" s="158" t="s">
        <v>14</v>
      </c>
      <c r="J51" s="158" t="s">
        <v>14</v>
      </c>
      <c r="K51" s="158" t="s">
        <v>14</v>
      </c>
      <c r="M51" s="158" t="s">
        <v>14</v>
      </c>
      <c r="N51" s="158" t="s">
        <v>14</v>
      </c>
      <c r="O51" s="158" t="s">
        <v>14</v>
      </c>
      <c r="P51" s="158" t="s">
        <v>14</v>
      </c>
      <c r="Q51" s="39"/>
      <c r="R51" s="158" t="s">
        <v>14</v>
      </c>
      <c r="S51" s="158" t="s">
        <v>14</v>
      </c>
      <c r="T51" s="158" t="s">
        <v>14</v>
      </c>
      <c r="U51" s="158" t="s">
        <v>14</v>
      </c>
      <c r="V51" s="158" t="s">
        <v>14</v>
      </c>
      <c r="W51" s="39"/>
      <c r="X51" s="158" t="s">
        <v>14</v>
      </c>
      <c r="Y51" s="158" t="s">
        <v>14</v>
      </c>
      <c r="Z51" s="158" t="s">
        <v>14</v>
      </c>
      <c r="AA51" s="158" t="s">
        <v>14</v>
      </c>
      <c r="AB51" s="171"/>
      <c r="AC51" s="47">
        <v>-54129</v>
      </c>
      <c r="AD51" s="47">
        <v>-51525</v>
      </c>
      <c r="AE51" s="47">
        <v>-41979</v>
      </c>
      <c r="AF51" s="47">
        <v>-47992</v>
      </c>
      <c r="AG51" s="171"/>
      <c r="AH51" s="47">
        <v>-58650</v>
      </c>
      <c r="AI51" s="47">
        <v>-61693</v>
      </c>
      <c r="AJ51" s="47">
        <v>-58707</v>
      </c>
      <c r="AK51" s="47">
        <v>-61192</v>
      </c>
    </row>
    <row r="52" spans="2:37" ht="9.75">
      <c r="B52" s="94" t="s">
        <v>310</v>
      </c>
      <c r="C52" s="115">
        <v>39404</v>
      </c>
      <c r="D52" s="115">
        <v>35548</v>
      </c>
      <c r="E52" s="115">
        <v>54469</v>
      </c>
      <c r="F52" s="115">
        <v>66706</v>
      </c>
      <c r="G52" s="47"/>
      <c r="H52" s="115">
        <v>27621</v>
      </c>
      <c r="I52" s="115">
        <v>17594</v>
      </c>
      <c r="J52" s="115">
        <v>30963</v>
      </c>
      <c r="K52" s="115">
        <v>69494</v>
      </c>
      <c r="L52" s="115"/>
      <c r="M52" s="43">
        <v>44050</v>
      </c>
      <c r="N52" s="43">
        <v>20212</v>
      </c>
      <c r="O52" s="38">
        <v>30322</v>
      </c>
      <c r="P52" s="38">
        <v>36346</v>
      </c>
      <c r="Q52" s="39"/>
      <c r="R52" s="38">
        <v>13835</v>
      </c>
      <c r="S52" s="38">
        <f>S8+S12-R8-R12</f>
        <v>15513</v>
      </c>
      <c r="T52" s="38">
        <v>12104</v>
      </c>
      <c r="U52" s="38">
        <v>18457</v>
      </c>
      <c r="V52" s="116">
        <v>179871</v>
      </c>
      <c r="W52" s="39"/>
      <c r="X52" s="116">
        <v>838</v>
      </c>
      <c r="Y52" s="47">
        <v>-8461</v>
      </c>
      <c r="Z52" s="47">
        <v>-15249</v>
      </c>
      <c r="AA52" s="47">
        <v>-13920</v>
      </c>
      <c r="AB52" s="47"/>
      <c r="AC52" s="47">
        <v>-8701</v>
      </c>
      <c r="AD52" s="47">
        <v>-6369</v>
      </c>
      <c r="AE52" s="47">
        <v>-5543</v>
      </c>
      <c r="AF52" s="47">
        <v>-5256</v>
      </c>
      <c r="AG52" s="47"/>
      <c r="AH52" s="47">
        <v>-11496</v>
      </c>
      <c r="AI52" s="47">
        <v>-11068</v>
      </c>
      <c r="AJ52" s="47">
        <v>-20072</v>
      </c>
      <c r="AK52" s="47">
        <v>-16397</v>
      </c>
    </row>
    <row r="53" spans="2:37" ht="9.75">
      <c r="B53" s="69" t="s">
        <v>15</v>
      </c>
      <c r="C53" s="124">
        <v>69</v>
      </c>
      <c r="D53" s="124">
        <v>66</v>
      </c>
      <c r="E53" s="124">
        <v>61</v>
      </c>
      <c r="F53" s="124">
        <v>60</v>
      </c>
      <c r="G53" s="119"/>
      <c r="H53" s="124">
        <v>59</v>
      </c>
      <c r="I53" s="115">
        <v>59</v>
      </c>
      <c r="J53" s="115">
        <v>59</v>
      </c>
      <c r="K53" s="115">
        <v>60</v>
      </c>
      <c r="L53" s="115"/>
      <c r="M53" s="44">
        <v>56</v>
      </c>
      <c r="N53" s="44">
        <v>54</v>
      </c>
      <c r="O53" s="39">
        <v>54</v>
      </c>
      <c r="P53" s="39">
        <v>53</v>
      </c>
      <c r="Q53" s="39"/>
      <c r="R53" s="39">
        <v>52</v>
      </c>
      <c r="S53" s="39">
        <v>52</v>
      </c>
      <c r="T53" s="39">
        <v>51</v>
      </c>
      <c r="U53" s="39">
        <v>52</v>
      </c>
      <c r="V53" s="84">
        <v>56</v>
      </c>
      <c r="W53" s="84"/>
      <c r="X53" s="84">
        <v>57</v>
      </c>
      <c r="Y53" s="84">
        <v>57</v>
      </c>
      <c r="Z53" s="84">
        <v>56</v>
      </c>
      <c r="AA53" s="84">
        <v>57</v>
      </c>
      <c r="AB53" s="84"/>
      <c r="AC53" s="84">
        <v>56</v>
      </c>
      <c r="AD53" s="84">
        <v>56</v>
      </c>
      <c r="AE53" s="84">
        <v>56</v>
      </c>
      <c r="AF53" s="84">
        <v>56</v>
      </c>
      <c r="AG53" s="84"/>
      <c r="AH53" s="84">
        <v>55</v>
      </c>
      <c r="AI53" s="84">
        <v>56</v>
      </c>
      <c r="AJ53" s="84">
        <v>56</v>
      </c>
      <c r="AK53" s="84">
        <v>56</v>
      </c>
    </row>
    <row r="54" spans="2:37" ht="9.75">
      <c r="B54" s="94" t="s">
        <v>309</v>
      </c>
      <c r="C54" s="124">
        <v>187</v>
      </c>
      <c r="D54" s="124">
        <v>182</v>
      </c>
      <c r="E54" s="124">
        <v>164</v>
      </c>
      <c r="F54" s="124">
        <v>165</v>
      </c>
      <c r="G54" s="47"/>
      <c r="H54" s="115">
        <v>184</v>
      </c>
      <c r="I54" s="115">
        <v>194</v>
      </c>
      <c r="J54" s="115">
        <v>197</v>
      </c>
      <c r="K54" s="115">
        <v>206</v>
      </c>
      <c r="L54" s="115"/>
      <c r="M54" s="45">
        <v>186</v>
      </c>
      <c r="N54" s="45">
        <v>212</v>
      </c>
      <c r="O54" s="39">
        <v>202</v>
      </c>
      <c r="P54" s="39">
        <v>203</v>
      </c>
      <c r="Q54" s="39"/>
      <c r="R54" s="39">
        <v>227</v>
      </c>
      <c r="S54" s="38">
        <v>236</v>
      </c>
      <c r="T54" s="38">
        <v>200</v>
      </c>
      <c r="U54" s="38">
        <v>178</v>
      </c>
      <c r="V54" s="84" t="s">
        <v>285</v>
      </c>
      <c r="W54" s="84"/>
      <c r="X54" s="84" t="s">
        <v>285</v>
      </c>
      <c r="Y54" s="84" t="s">
        <v>285</v>
      </c>
      <c r="Z54" s="84" t="s">
        <v>285</v>
      </c>
      <c r="AA54" s="84">
        <v>178</v>
      </c>
      <c r="AB54" s="84"/>
      <c r="AC54" s="84">
        <v>166</v>
      </c>
      <c r="AD54" s="84">
        <v>178</v>
      </c>
      <c r="AE54" s="112">
        <v>187</v>
      </c>
      <c r="AF54" s="112">
        <v>164</v>
      </c>
      <c r="AG54" s="84"/>
      <c r="AH54" s="112">
        <v>176</v>
      </c>
      <c r="AI54" s="112">
        <v>180</v>
      </c>
      <c r="AJ54" s="112">
        <v>186</v>
      </c>
      <c r="AK54" s="112">
        <v>174</v>
      </c>
    </row>
    <row r="55" spans="2:33" ht="11.25">
      <c r="B55" s="130"/>
      <c r="C55" s="131"/>
      <c r="D55" s="131"/>
      <c r="E55" s="131"/>
      <c r="F55" s="131"/>
      <c r="G55" s="69"/>
      <c r="H55" s="131"/>
      <c r="J55" s="115"/>
      <c r="M55" s="46"/>
      <c r="N55" s="39"/>
      <c r="O55" s="39"/>
      <c r="P55" s="39"/>
      <c r="Q55" s="39"/>
      <c r="R55" s="39"/>
      <c r="T55" s="47"/>
      <c r="W55" s="39"/>
      <c r="Z55" s="171"/>
      <c r="AA55" s="171"/>
      <c r="AB55" s="171"/>
      <c r="AG55" s="171"/>
    </row>
    <row r="56" spans="2:37" ht="9.75">
      <c r="B56" s="94" t="s">
        <v>320</v>
      </c>
      <c r="C56" s="115">
        <v>29532</v>
      </c>
      <c r="D56" s="115">
        <v>37734</v>
      </c>
      <c r="E56" s="115">
        <v>544178</v>
      </c>
      <c r="F56" s="115">
        <v>32310</v>
      </c>
      <c r="H56" s="115">
        <v>39527</v>
      </c>
      <c r="I56" s="115">
        <v>23685</v>
      </c>
      <c r="J56" s="115">
        <v>18148</v>
      </c>
      <c r="K56" s="115">
        <v>11572</v>
      </c>
      <c r="L56" s="115"/>
      <c r="M56" s="37">
        <f>M28-K28</f>
        <v>11090</v>
      </c>
      <c r="N56" s="37">
        <f>N28-M28</f>
        <v>6688</v>
      </c>
      <c r="O56" s="37">
        <f>O28-N28</f>
        <v>28108</v>
      </c>
      <c r="P56" s="37">
        <f>P28-O28</f>
        <v>14233</v>
      </c>
      <c r="Q56" s="39"/>
      <c r="R56" s="47">
        <f>R28-P28</f>
        <v>-6495</v>
      </c>
      <c r="S56" s="47">
        <f>S28-R28</f>
        <v>-9910</v>
      </c>
      <c r="T56" s="47">
        <v>-11526</v>
      </c>
      <c r="U56" s="47">
        <v>-13228</v>
      </c>
      <c r="V56" s="47">
        <v>-12104</v>
      </c>
      <c r="W56" s="47"/>
      <c r="X56" s="47">
        <v>-16894</v>
      </c>
      <c r="Y56" s="47">
        <v>-13693</v>
      </c>
      <c r="Z56" s="47">
        <v>-36370</v>
      </c>
      <c r="AA56" s="47">
        <v>-33862</v>
      </c>
      <c r="AB56" s="47"/>
      <c r="AC56" s="47">
        <v>-49029</v>
      </c>
      <c r="AD56" s="47">
        <v>-44063</v>
      </c>
      <c r="AE56" s="47">
        <v>-31547</v>
      </c>
      <c r="AF56" s="47">
        <v>-30655</v>
      </c>
      <c r="AG56" s="47"/>
      <c r="AH56" s="47">
        <v>-37793</v>
      </c>
      <c r="AI56" s="47">
        <v>-36005</v>
      </c>
      <c r="AJ56" s="47">
        <v>-42395</v>
      </c>
      <c r="AK56" s="47">
        <v>-40931</v>
      </c>
    </row>
    <row r="57" spans="2:35" ht="9.75">
      <c r="B57" s="69"/>
      <c r="C57" s="134"/>
      <c r="D57" s="134"/>
      <c r="E57" s="134"/>
      <c r="F57" s="134"/>
      <c r="G57" s="4"/>
      <c r="H57" s="134"/>
      <c r="J57" s="115"/>
      <c r="M57" s="39"/>
      <c r="N57" s="39"/>
      <c r="O57" s="39"/>
      <c r="P57" s="39"/>
      <c r="Q57" s="39"/>
      <c r="R57" s="39"/>
      <c r="W57" s="39"/>
      <c r="Z57" s="39"/>
      <c r="AA57" s="39"/>
      <c r="AB57" s="39"/>
      <c r="AC57" s="39"/>
      <c r="AG57" s="39"/>
      <c r="AI57" s="140"/>
    </row>
    <row r="58" spans="2:37" ht="9.75">
      <c r="B58" s="69" t="s">
        <v>18</v>
      </c>
      <c r="C58" s="124">
        <v>75</v>
      </c>
      <c r="D58" s="124">
        <v>72</v>
      </c>
      <c r="E58" s="124">
        <v>71</v>
      </c>
      <c r="F58" s="124">
        <v>67</v>
      </c>
      <c r="H58" s="124">
        <v>66</v>
      </c>
      <c r="I58" s="124">
        <v>64</v>
      </c>
      <c r="J58" s="115">
        <v>62</v>
      </c>
      <c r="K58" s="115">
        <v>62</v>
      </c>
      <c r="L58" s="115"/>
      <c r="M58" s="45">
        <v>60</v>
      </c>
      <c r="N58" s="45">
        <v>59</v>
      </c>
      <c r="O58" s="45">
        <v>57</v>
      </c>
      <c r="P58" s="39">
        <v>54</v>
      </c>
      <c r="Q58" s="39"/>
      <c r="R58" s="39">
        <v>54</v>
      </c>
      <c r="S58" s="112">
        <v>54</v>
      </c>
      <c r="T58" s="116">
        <v>53</v>
      </c>
      <c r="U58" s="112">
        <v>52</v>
      </c>
      <c r="V58" s="84">
        <v>50</v>
      </c>
      <c r="W58" s="39"/>
      <c r="X58" s="112">
        <v>49</v>
      </c>
      <c r="Y58" s="112">
        <v>49</v>
      </c>
      <c r="Z58" s="39">
        <v>46</v>
      </c>
      <c r="AA58" s="39">
        <v>46</v>
      </c>
      <c r="AB58" s="39"/>
      <c r="AC58" s="39">
        <v>43</v>
      </c>
      <c r="AD58" s="112">
        <v>42</v>
      </c>
      <c r="AE58" s="112">
        <v>40</v>
      </c>
      <c r="AF58" s="112">
        <v>39</v>
      </c>
      <c r="AG58" s="39"/>
      <c r="AH58" s="112">
        <v>38</v>
      </c>
      <c r="AI58" s="116">
        <v>36</v>
      </c>
      <c r="AJ58" s="116">
        <v>35</v>
      </c>
      <c r="AK58" s="116">
        <v>34</v>
      </c>
    </row>
    <row r="59" spans="2:37" ht="9.75">
      <c r="B59" s="69" t="s">
        <v>19</v>
      </c>
      <c r="C59" s="124">
        <v>32</v>
      </c>
      <c r="D59" s="124">
        <v>39</v>
      </c>
      <c r="E59" s="124">
        <v>46</v>
      </c>
      <c r="F59" s="124">
        <v>56</v>
      </c>
      <c r="H59" s="124">
        <v>51</v>
      </c>
      <c r="I59" s="124">
        <v>50</v>
      </c>
      <c r="J59" s="115">
        <v>50</v>
      </c>
      <c r="K59" s="115">
        <v>51</v>
      </c>
      <c r="L59" s="115"/>
      <c r="M59" s="45">
        <v>50</v>
      </c>
      <c r="N59" s="45">
        <v>49</v>
      </c>
      <c r="O59" s="45">
        <v>48</v>
      </c>
      <c r="P59" s="39">
        <v>48</v>
      </c>
      <c r="Q59" s="39"/>
      <c r="R59" s="39">
        <v>49</v>
      </c>
      <c r="S59" s="39">
        <v>49</v>
      </c>
      <c r="T59" s="116">
        <v>49</v>
      </c>
      <c r="U59" s="116">
        <v>48</v>
      </c>
      <c r="V59" s="84">
        <v>46</v>
      </c>
      <c r="W59" s="39"/>
      <c r="X59" s="112">
        <v>45</v>
      </c>
      <c r="Y59" s="112">
        <v>45</v>
      </c>
      <c r="Z59" s="39">
        <v>45</v>
      </c>
      <c r="AA59" s="39">
        <v>45</v>
      </c>
      <c r="AB59" s="39"/>
      <c r="AC59" s="39">
        <v>45</v>
      </c>
      <c r="AD59" s="112">
        <v>45</v>
      </c>
      <c r="AE59" s="112">
        <v>45</v>
      </c>
      <c r="AF59" s="112">
        <v>45</v>
      </c>
      <c r="AG59" s="39"/>
      <c r="AH59" s="112">
        <v>44</v>
      </c>
      <c r="AI59" s="116">
        <v>44</v>
      </c>
      <c r="AJ59" s="116">
        <v>44</v>
      </c>
      <c r="AK59" s="116">
        <v>43</v>
      </c>
    </row>
    <row r="60" spans="2:37" ht="9.75">
      <c r="B60" s="69" t="s">
        <v>20</v>
      </c>
      <c r="C60" s="124">
        <v>70</v>
      </c>
      <c r="D60" s="124">
        <v>66</v>
      </c>
      <c r="E60" s="124">
        <v>63</v>
      </c>
      <c r="F60" s="124">
        <v>60</v>
      </c>
      <c r="H60" s="124">
        <v>56</v>
      </c>
      <c r="I60" s="124">
        <v>55</v>
      </c>
      <c r="J60" s="115">
        <v>54</v>
      </c>
      <c r="K60" s="115">
        <v>55</v>
      </c>
      <c r="L60" s="115"/>
      <c r="M60" s="44">
        <v>54</v>
      </c>
      <c r="N60" s="45">
        <v>53</v>
      </c>
      <c r="O60" s="45">
        <v>52</v>
      </c>
      <c r="P60" s="39">
        <v>51</v>
      </c>
      <c r="Q60" s="39"/>
      <c r="R60" s="39">
        <v>51</v>
      </c>
      <c r="S60" s="39">
        <v>51</v>
      </c>
      <c r="T60" s="116">
        <v>50</v>
      </c>
      <c r="U60" s="116">
        <v>50</v>
      </c>
      <c r="V60" s="84">
        <v>48</v>
      </c>
      <c r="W60" s="39"/>
      <c r="X60" s="112">
        <v>47</v>
      </c>
      <c r="Y60" s="112">
        <v>47</v>
      </c>
      <c r="Z60" s="39">
        <v>46</v>
      </c>
      <c r="AA60" s="39">
        <v>46</v>
      </c>
      <c r="AB60" s="39"/>
      <c r="AC60" s="39">
        <v>44</v>
      </c>
      <c r="AD60" s="112">
        <v>44</v>
      </c>
      <c r="AE60" s="112">
        <v>43</v>
      </c>
      <c r="AF60" s="112">
        <v>42</v>
      </c>
      <c r="AG60" s="39"/>
      <c r="AH60" s="112">
        <v>41</v>
      </c>
      <c r="AI60" s="116">
        <v>40</v>
      </c>
      <c r="AJ60" s="116">
        <v>39</v>
      </c>
      <c r="AK60" s="116">
        <v>38</v>
      </c>
    </row>
    <row r="61" spans="2:33" ht="9.75">
      <c r="B61" s="132"/>
      <c r="C61" s="111"/>
      <c r="D61" s="111"/>
      <c r="E61" s="111"/>
      <c r="F61" s="111"/>
      <c r="H61" s="111"/>
      <c r="J61" s="115"/>
      <c r="M61" s="39"/>
      <c r="N61" s="39"/>
      <c r="O61" s="39"/>
      <c r="P61" s="39"/>
      <c r="Q61" s="39"/>
      <c r="R61" s="39"/>
      <c r="T61" s="116"/>
      <c r="W61" s="39"/>
      <c r="Z61" s="39"/>
      <c r="AA61" s="39"/>
      <c r="AB61" s="39"/>
      <c r="AC61" s="39"/>
      <c r="AG61" s="39"/>
    </row>
    <row r="62" spans="2:37" ht="11.25">
      <c r="B62" s="94" t="s">
        <v>431</v>
      </c>
      <c r="C62" s="169" t="s">
        <v>14</v>
      </c>
      <c r="D62" s="169" t="s">
        <v>14</v>
      </c>
      <c r="E62" s="169" t="s">
        <v>14</v>
      </c>
      <c r="F62" s="169" t="s">
        <v>14</v>
      </c>
      <c r="H62" s="169" t="s">
        <v>14</v>
      </c>
      <c r="I62" s="169" t="s">
        <v>14</v>
      </c>
      <c r="J62" s="169" t="s">
        <v>14</v>
      </c>
      <c r="K62" s="169" t="s">
        <v>14</v>
      </c>
      <c r="M62" s="169" t="s">
        <v>14</v>
      </c>
      <c r="N62" s="169" t="s">
        <v>14</v>
      </c>
      <c r="O62" s="169" t="s">
        <v>14</v>
      </c>
      <c r="P62" s="169" t="s">
        <v>14</v>
      </c>
      <c r="Q62" s="39"/>
      <c r="R62" s="169" t="s">
        <v>14</v>
      </c>
      <c r="S62" s="169" t="s">
        <v>14</v>
      </c>
      <c r="T62" s="169" t="s">
        <v>14</v>
      </c>
      <c r="U62" s="169" t="s">
        <v>14</v>
      </c>
      <c r="V62" s="112">
        <v>42</v>
      </c>
      <c r="W62" s="39"/>
      <c r="X62" s="112">
        <v>44</v>
      </c>
      <c r="Y62" s="112">
        <v>42</v>
      </c>
      <c r="Z62" s="39">
        <v>42</v>
      </c>
      <c r="AA62" s="39">
        <v>42</v>
      </c>
      <c r="AB62" s="39"/>
      <c r="AC62" s="39">
        <v>40</v>
      </c>
      <c r="AD62" s="112">
        <v>38</v>
      </c>
      <c r="AE62" s="112">
        <v>37</v>
      </c>
      <c r="AF62" s="112">
        <v>37</v>
      </c>
      <c r="AG62" s="39"/>
      <c r="AH62" s="112">
        <v>36</v>
      </c>
      <c r="AI62" s="116">
        <v>37</v>
      </c>
      <c r="AJ62" s="116">
        <v>37</v>
      </c>
      <c r="AK62" s="116">
        <v>38</v>
      </c>
    </row>
    <row r="63" spans="2:37" ht="9.75">
      <c r="B63" s="69" t="s">
        <v>321</v>
      </c>
      <c r="C63" s="169" t="s">
        <v>14</v>
      </c>
      <c r="D63" s="169" t="s">
        <v>14</v>
      </c>
      <c r="E63" s="169" t="s">
        <v>14</v>
      </c>
      <c r="F63" s="169" t="s">
        <v>14</v>
      </c>
      <c r="H63" s="169" t="s">
        <v>14</v>
      </c>
      <c r="I63" s="169" t="s">
        <v>14</v>
      </c>
      <c r="J63" s="169" t="s">
        <v>14</v>
      </c>
      <c r="K63" s="169" t="s">
        <v>14</v>
      </c>
      <c r="M63" s="169" t="s">
        <v>14</v>
      </c>
      <c r="N63" s="169" t="s">
        <v>14</v>
      </c>
      <c r="O63" s="169" t="s">
        <v>14</v>
      </c>
      <c r="P63" s="169" t="s">
        <v>14</v>
      </c>
      <c r="Q63" s="39"/>
      <c r="R63" s="169" t="s">
        <v>14</v>
      </c>
      <c r="S63" s="169" t="s">
        <v>14</v>
      </c>
      <c r="T63" s="169" t="s">
        <v>14</v>
      </c>
      <c r="U63" s="169" t="s">
        <v>14</v>
      </c>
      <c r="V63" s="112">
        <v>28</v>
      </c>
      <c r="W63" s="39"/>
      <c r="X63" s="112">
        <v>28</v>
      </c>
      <c r="Y63" s="112">
        <v>28</v>
      </c>
      <c r="Z63" s="39">
        <v>27</v>
      </c>
      <c r="AA63" s="39">
        <v>26</v>
      </c>
      <c r="AB63" s="39"/>
      <c r="AC63" s="39">
        <v>25</v>
      </c>
      <c r="AD63" s="112">
        <v>28</v>
      </c>
      <c r="AE63" s="112">
        <v>27</v>
      </c>
      <c r="AF63" s="112">
        <v>27</v>
      </c>
      <c r="AG63" s="39"/>
      <c r="AH63" s="112">
        <v>27</v>
      </c>
      <c r="AI63" s="116">
        <v>29</v>
      </c>
      <c r="AJ63" s="116">
        <v>29</v>
      </c>
      <c r="AK63" s="116">
        <v>28</v>
      </c>
    </row>
    <row r="64" spans="2:37" ht="9.75">
      <c r="B64" s="69" t="s">
        <v>322</v>
      </c>
      <c r="C64" s="169" t="s">
        <v>14</v>
      </c>
      <c r="D64" s="169" t="s">
        <v>14</v>
      </c>
      <c r="E64" s="169" t="s">
        <v>14</v>
      </c>
      <c r="F64" s="169" t="s">
        <v>14</v>
      </c>
      <c r="H64" s="169" t="s">
        <v>14</v>
      </c>
      <c r="I64" s="169" t="s">
        <v>14</v>
      </c>
      <c r="J64" s="169" t="s">
        <v>14</v>
      </c>
      <c r="K64" s="169" t="s">
        <v>14</v>
      </c>
      <c r="M64" s="169" t="s">
        <v>14</v>
      </c>
      <c r="N64" s="169" t="s">
        <v>14</v>
      </c>
      <c r="O64" s="169" t="s">
        <v>14</v>
      </c>
      <c r="P64" s="169" t="s">
        <v>14</v>
      </c>
      <c r="Q64" s="39"/>
      <c r="R64" s="169" t="s">
        <v>14</v>
      </c>
      <c r="S64" s="169" t="s">
        <v>14</v>
      </c>
      <c r="T64" s="169" t="s">
        <v>14</v>
      </c>
      <c r="U64" s="169" t="s">
        <v>14</v>
      </c>
      <c r="V64" s="112">
        <v>25</v>
      </c>
      <c r="W64" s="39"/>
      <c r="X64" s="112">
        <v>24</v>
      </c>
      <c r="Y64" s="112">
        <v>26</v>
      </c>
      <c r="Z64" s="39">
        <v>27</v>
      </c>
      <c r="AA64" s="39">
        <v>26</v>
      </c>
      <c r="AB64" s="39"/>
      <c r="AC64" s="39">
        <v>27</v>
      </c>
      <c r="AD64" s="112">
        <v>27</v>
      </c>
      <c r="AE64" s="112">
        <v>28</v>
      </c>
      <c r="AF64" s="112">
        <v>29</v>
      </c>
      <c r="AG64" s="39"/>
      <c r="AH64" s="112">
        <v>27</v>
      </c>
      <c r="AI64" s="112">
        <v>27</v>
      </c>
      <c r="AJ64" s="112">
        <v>30</v>
      </c>
      <c r="AK64" s="112">
        <v>30</v>
      </c>
    </row>
    <row r="65" spans="2:33" ht="9.75">
      <c r="B65" s="132"/>
      <c r="C65" s="111"/>
      <c r="D65" s="111"/>
      <c r="E65" s="111"/>
      <c r="F65" s="111"/>
      <c r="H65" s="111"/>
      <c r="J65" s="115"/>
      <c r="M65" s="39"/>
      <c r="N65" s="39"/>
      <c r="O65" s="39"/>
      <c r="P65" s="39"/>
      <c r="Q65" s="39"/>
      <c r="R65" s="39"/>
      <c r="T65" s="116"/>
      <c r="W65" s="39"/>
      <c r="Z65" s="39"/>
      <c r="AA65" s="39"/>
      <c r="AB65" s="39"/>
      <c r="AC65" s="39"/>
      <c r="AG65" s="39"/>
    </row>
    <row r="66" spans="2:33" ht="9.75">
      <c r="B66" s="128" t="s">
        <v>21</v>
      </c>
      <c r="C66" s="111"/>
      <c r="D66" s="111"/>
      <c r="E66" s="111"/>
      <c r="F66" s="111"/>
      <c r="H66" s="111"/>
      <c r="J66" s="115"/>
      <c r="M66" s="39"/>
      <c r="N66" s="39"/>
      <c r="O66" s="39"/>
      <c r="P66" s="39"/>
      <c r="Q66" s="39"/>
      <c r="R66" s="39"/>
      <c r="T66" s="116"/>
      <c r="V66" s="116"/>
      <c r="W66" s="39"/>
      <c r="Z66" s="39"/>
      <c r="AA66" s="39"/>
      <c r="AB66" s="39"/>
      <c r="AC66" s="39"/>
      <c r="AG66" s="39"/>
    </row>
    <row r="67" spans="2:37" ht="9.75">
      <c r="B67" s="69" t="s">
        <v>22</v>
      </c>
      <c r="C67" s="135">
        <v>25518</v>
      </c>
      <c r="D67" s="135">
        <v>22129</v>
      </c>
      <c r="E67" s="135">
        <v>204066</v>
      </c>
      <c r="F67" s="135">
        <v>176035</v>
      </c>
      <c r="H67" s="135">
        <v>150076</v>
      </c>
      <c r="I67" s="135">
        <v>132159</v>
      </c>
      <c r="J67" s="115">
        <v>151597</v>
      </c>
      <c r="K67" s="115">
        <v>116628</v>
      </c>
      <c r="L67" s="115"/>
      <c r="M67" s="43">
        <v>108705</v>
      </c>
      <c r="N67" s="43">
        <v>98287</v>
      </c>
      <c r="O67" s="43">
        <v>90124</v>
      </c>
      <c r="P67" s="43">
        <v>82983</v>
      </c>
      <c r="Q67" s="39"/>
      <c r="R67" s="43">
        <v>76159</v>
      </c>
      <c r="S67" s="116">
        <v>72382</v>
      </c>
      <c r="T67" s="116">
        <v>69867</v>
      </c>
      <c r="U67" s="116">
        <v>66781</v>
      </c>
      <c r="V67" s="116">
        <v>73696</v>
      </c>
      <c r="W67" s="39"/>
      <c r="X67" s="116">
        <v>70029</v>
      </c>
      <c r="Y67" s="116">
        <v>67480</v>
      </c>
      <c r="Z67" s="38">
        <v>65249</v>
      </c>
      <c r="AA67" s="38">
        <v>62241</v>
      </c>
      <c r="AB67" s="38"/>
      <c r="AC67" s="38">
        <v>62013</v>
      </c>
      <c r="AD67" s="116">
        <v>58358</v>
      </c>
      <c r="AE67" s="116">
        <v>57008</v>
      </c>
      <c r="AF67" s="116">
        <v>55922</v>
      </c>
      <c r="AG67" s="38"/>
      <c r="AH67" s="116">
        <v>54521</v>
      </c>
      <c r="AI67" s="116">
        <v>52435</v>
      </c>
      <c r="AJ67" s="116">
        <v>51788</v>
      </c>
      <c r="AK67" s="116">
        <v>51151</v>
      </c>
    </row>
    <row r="68" spans="2:37" ht="9.75">
      <c r="B68" s="69" t="s">
        <v>23</v>
      </c>
      <c r="C68" s="136">
        <v>141</v>
      </c>
      <c r="D68" s="136">
        <v>165</v>
      </c>
      <c r="E68" s="136">
        <v>125</v>
      </c>
      <c r="F68" s="136">
        <v>39</v>
      </c>
      <c r="H68" s="136">
        <v>40</v>
      </c>
      <c r="I68" s="135">
        <v>40</v>
      </c>
      <c r="J68" s="115">
        <v>41</v>
      </c>
      <c r="K68" s="115">
        <v>36</v>
      </c>
      <c r="L68" s="115"/>
      <c r="M68" s="45">
        <v>34</v>
      </c>
      <c r="N68" s="43">
        <v>32</v>
      </c>
      <c r="O68" s="43">
        <v>30</v>
      </c>
      <c r="P68" s="43">
        <v>28</v>
      </c>
      <c r="Q68" s="39"/>
      <c r="R68" s="39">
        <v>27</v>
      </c>
      <c r="S68" s="112">
        <v>24</v>
      </c>
      <c r="T68" s="116">
        <v>24</v>
      </c>
      <c r="U68" s="112">
        <v>23</v>
      </c>
      <c r="V68" s="84">
        <v>49</v>
      </c>
      <c r="W68" s="39"/>
      <c r="X68" s="112">
        <v>48</v>
      </c>
      <c r="Y68" s="112">
        <v>44</v>
      </c>
      <c r="Z68" s="39">
        <v>42</v>
      </c>
      <c r="AA68" s="39">
        <v>37</v>
      </c>
      <c r="AB68" s="39"/>
      <c r="AC68" s="39">
        <v>30</v>
      </c>
      <c r="AD68" s="112">
        <v>28</v>
      </c>
      <c r="AE68" s="112">
        <v>26</v>
      </c>
      <c r="AF68" s="112">
        <v>24</v>
      </c>
      <c r="AG68" s="39"/>
      <c r="AH68" s="116">
        <v>22</v>
      </c>
      <c r="AI68" s="116">
        <v>20</v>
      </c>
      <c r="AJ68" s="116">
        <v>19</v>
      </c>
      <c r="AK68" s="116">
        <v>17</v>
      </c>
    </row>
    <row r="69" spans="2:35" ht="9.75">
      <c r="B69" s="69"/>
      <c r="C69" s="136"/>
      <c r="D69" s="136"/>
      <c r="E69" s="136"/>
      <c r="F69" s="136"/>
      <c r="H69" s="136"/>
      <c r="I69" s="135"/>
      <c r="J69" s="115"/>
      <c r="K69" s="115"/>
      <c r="L69" s="115"/>
      <c r="M69" s="45"/>
      <c r="N69" s="39"/>
      <c r="O69" s="39"/>
      <c r="P69" s="39"/>
      <c r="Q69" s="39"/>
      <c r="R69" s="39"/>
      <c r="T69" s="116"/>
      <c r="W69" s="39"/>
      <c r="Z69" s="39"/>
      <c r="AA69" s="39"/>
      <c r="AB69" s="39"/>
      <c r="AC69" s="39"/>
      <c r="AG69" s="39"/>
      <c r="AI69" s="143"/>
    </row>
    <row r="70" spans="2:35" ht="9.75">
      <c r="B70" s="128" t="s">
        <v>26</v>
      </c>
      <c r="C70" s="124"/>
      <c r="D70" s="124"/>
      <c r="E70" s="124"/>
      <c r="F70" s="124"/>
      <c r="H70" s="124"/>
      <c r="J70" s="115"/>
      <c r="M70" s="39"/>
      <c r="N70" s="39"/>
      <c r="O70" s="39"/>
      <c r="P70" s="39"/>
      <c r="Q70" s="39"/>
      <c r="R70" s="39"/>
      <c r="T70" s="116"/>
      <c r="W70" s="39"/>
      <c r="Z70" s="39"/>
      <c r="AA70" s="39"/>
      <c r="AB70" s="39"/>
      <c r="AC70" s="39"/>
      <c r="AG70" s="39"/>
      <c r="AI70" s="143"/>
    </row>
    <row r="71" spans="2:37" ht="9.75">
      <c r="B71" s="94" t="s">
        <v>27</v>
      </c>
      <c r="C71" s="115">
        <v>1467</v>
      </c>
      <c r="D71" s="115">
        <v>1570</v>
      </c>
      <c r="E71" s="115">
        <v>1635</v>
      </c>
      <c r="F71" s="115">
        <v>1673</v>
      </c>
      <c r="H71" s="115">
        <v>1609</v>
      </c>
      <c r="I71" s="115">
        <v>1606</v>
      </c>
      <c r="J71" s="115">
        <v>1477</v>
      </c>
      <c r="K71" s="135">
        <v>1432</v>
      </c>
      <c r="L71" s="135"/>
      <c r="M71" s="38">
        <v>1410</v>
      </c>
      <c r="N71" s="38">
        <v>1416</v>
      </c>
      <c r="O71" s="38">
        <v>1450</v>
      </c>
      <c r="P71" s="38">
        <v>1441</v>
      </c>
      <c r="Q71" s="39"/>
      <c r="R71" s="38">
        <v>1452</v>
      </c>
      <c r="S71" s="116">
        <v>1454</v>
      </c>
      <c r="T71" s="116">
        <v>1467</v>
      </c>
      <c r="U71" s="116">
        <v>1476</v>
      </c>
      <c r="V71" s="116">
        <v>2899</v>
      </c>
      <c r="W71" s="39"/>
      <c r="X71" s="116">
        <v>2811</v>
      </c>
      <c r="Y71" s="116">
        <v>2693</v>
      </c>
      <c r="Z71" s="38">
        <v>2240</v>
      </c>
      <c r="AA71" s="38">
        <v>2117</v>
      </c>
      <c r="AB71" s="38"/>
      <c r="AC71" s="38">
        <v>2053</v>
      </c>
      <c r="AD71" s="116">
        <v>2012</v>
      </c>
      <c r="AE71" s="116">
        <v>2012</v>
      </c>
      <c r="AF71" s="116">
        <v>2012</v>
      </c>
      <c r="AG71" s="38"/>
      <c r="AH71" s="116">
        <v>1986</v>
      </c>
      <c r="AI71" s="116">
        <v>1933</v>
      </c>
      <c r="AJ71" s="116">
        <v>1851</v>
      </c>
      <c r="AK71" s="116">
        <v>1722</v>
      </c>
    </row>
    <row r="72" spans="2:37" ht="9.75">
      <c r="B72" s="94" t="s">
        <v>217</v>
      </c>
      <c r="C72" s="131" t="s">
        <v>206</v>
      </c>
      <c r="D72" s="131" t="s">
        <v>206</v>
      </c>
      <c r="E72" s="131" t="s">
        <v>206</v>
      </c>
      <c r="F72" s="131" t="s">
        <v>206</v>
      </c>
      <c r="H72" s="115">
        <v>1557</v>
      </c>
      <c r="I72" s="115">
        <v>1504</v>
      </c>
      <c r="J72" s="135">
        <v>1413</v>
      </c>
      <c r="K72" s="135">
        <v>1369</v>
      </c>
      <c r="L72" s="135"/>
      <c r="M72" s="43">
        <v>1359</v>
      </c>
      <c r="N72" s="38">
        <v>1366</v>
      </c>
      <c r="O72" s="38">
        <v>1393</v>
      </c>
      <c r="P72" s="38">
        <v>1392</v>
      </c>
      <c r="Q72" s="39"/>
      <c r="R72" s="38">
        <v>1399</v>
      </c>
      <c r="S72" s="116">
        <v>1397</v>
      </c>
      <c r="T72" s="116">
        <v>1414</v>
      </c>
      <c r="U72" s="116">
        <v>1435</v>
      </c>
      <c r="V72" s="116">
        <v>2786</v>
      </c>
      <c r="W72" s="39"/>
      <c r="X72" s="116">
        <v>2719</v>
      </c>
      <c r="Y72" s="116">
        <v>2539</v>
      </c>
      <c r="Z72" s="38">
        <v>2144</v>
      </c>
      <c r="AA72" s="38">
        <v>2013</v>
      </c>
      <c r="AB72" s="38"/>
      <c r="AC72" s="38">
        <v>1971</v>
      </c>
      <c r="AD72" s="116">
        <v>1948</v>
      </c>
      <c r="AE72" s="116">
        <v>1930</v>
      </c>
      <c r="AF72" s="116">
        <v>1917</v>
      </c>
      <c r="AG72" s="38"/>
      <c r="AH72" s="116">
        <v>1897</v>
      </c>
      <c r="AI72" s="116">
        <v>1788</v>
      </c>
      <c r="AJ72" s="116">
        <v>1707</v>
      </c>
      <c r="AK72" s="116">
        <v>1594</v>
      </c>
    </row>
    <row r="73" spans="2:33" ht="9.75">
      <c r="B73" s="69"/>
      <c r="C73" s="136"/>
      <c r="D73" s="136"/>
      <c r="E73" s="136"/>
      <c r="F73" s="136"/>
      <c r="H73" s="136"/>
      <c r="I73" s="135"/>
      <c r="J73" s="115"/>
      <c r="K73" s="115"/>
      <c r="L73" s="115"/>
      <c r="M73" s="45"/>
      <c r="N73" s="39"/>
      <c r="O73" s="39"/>
      <c r="P73" s="39"/>
      <c r="Q73" s="39"/>
      <c r="R73" s="39"/>
      <c r="T73" s="116"/>
      <c r="W73" s="39"/>
      <c r="Z73" s="39"/>
      <c r="AA73" s="171"/>
      <c r="AB73" s="171"/>
      <c r="AG73" s="171"/>
    </row>
    <row r="74" spans="2:37" ht="11.25">
      <c r="B74" s="137" t="s">
        <v>259</v>
      </c>
      <c r="C74" s="131" t="s">
        <v>206</v>
      </c>
      <c r="D74" s="131" t="s">
        <v>206</v>
      </c>
      <c r="E74" s="131" t="s">
        <v>206</v>
      </c>
      <c r="F74" s="131" t="s">
        <v>206</v>
      </c>
      <c r="G74" s="112"/>
      <c r="H74" s="37">
        <v>1546309</v>
      </c>
      <c r="I74" s="37">
        <v>1587588</v>
      </c>
      <c r="J74" s="37">
        <v>1636699</v>
      </c>
      <c r="K74" s="37">
        <v>1717765</v>
      </c>
      <c r="L74" s="37"/>
      <c r="M74" s="37">
        <v>1772905</v>
      </c>
      <c r="N74" s="37">
        <v>1799805</v>
      </c>
      <c r="O74" s="38">
        <v>1858235</v>
      </c>
      <c r="P74" s="38">
        <v>1908814</v>
      </c>
      <c r="Q74" s="39"/>
      <c r="R74" s="38">
        <v>1916154</v>
      </c>
      <c r="S74" s="116">
        <v>1921757</v>
      </c>
      <c r="T74" s="116">
        <v>1922335</v>
      </c>
      <c r="U74" s="47">
        <v>1927564</v>
      </c>
      <c r="V74" s="116">
        <v>2656293</v>
      </c>
      <c r="W74" s="39"/>
      <c r="X74" s="169" t="s">
        <v>285</v>
      </c>
      <c r="Y74" s="169" t="s">
        <v>285</v>
      </c>
      <c r="Z74" s="169" t="s">
        <v>285</v>
      </c>
      <c r="AA74" s="169" t="s">
        <v>285</v>
      </c>
      <c r="AB74" s="169"/>
      <c r="AC74" s="169" t="s">
        <v>285</v>
      </c>
      <c r="AD74" s="169" t="s">
        <v>285</v>
      </c>
      <c r="AE74" s="169" t="s">
        <v>285</v>
      </c>
      <c r="AF74" s="169" t="s">
        <v>285</v>
      </c>
      <c r="AG74" s="169"/>
      <c r="AH74" s="169" t="s">
        <v>285</v>
      </c>
      <c r="AI74" s="169" t="s">
        <v>285</v>
      </c>
      <c r="AJ74" s="169" t="s">
        <v>285</v>
      </c>
      <c r="AK74" s="169" t="s">
        <v>285</v>
      </c>
    </row>
    <row r="75" spans="2:33" ht="9.75">
      <c r="B75" s="138" t="s">
        <v>260</v>
      </c>
      <c r="C75" s="131"/>
      <c r="D75" s="131"/>
      <c r="E75" s="131"/>
      <c r="F75" s="131"/>
      <c r="G75" s="112"/>
      <c r="H75" s="131"/>
      <c r="I75" s="131"/>
      <c r="J75" s="40"/>
      <c r="K75" s="40"/>
      <c r="L75" s="40"/>
      <c r="M75" s="37"/>
      <c r="N75" s="39"/>
      <c r="O75" s="39"/>
      <c r="P75" s="39"/>
      <c r="Q75" s="39"/>
      <c r="R75" s="39"/>
      <c r="W75" s="39"/>
      <c r="Z75" s="171"/>
      <c r="AA75" s="39"/>
      <c r="AB75" s="39"/>
      <c r="AC75" s="39"/>
      <c r="AG75" s="39"/>
    </row>
    <row r="76" spans="2:37" ht="9.75">
      <c r="B76" s="139" t="s">
        <v>286</v>
      </c>
      <c r="C76" s="47">
        <v>0</v>
      </c>
      <c r="D76" s="47">
        <v>0</v>
      </c>
      <c r="E76" s="47">
        <v>0</v>
      </c>
      <c r="F76" s="47">
        <v>0</v>
      </c>
      <c r="G76" s="112"/>
      <c r="H76" s="47">
        <v>0</v>
      </c>
      <c r="I76" s="47">
        <v>0</v>
      </c>
      <c r="J76" s="47">
        <v>0</v>
      </c>
      <c r="K76" s="47">
        <v>0</v>
      </c>
      <c r="L76" s="40"/>
      <c r="M76" s="47">
        <v>0</v>
      </c>
      <c r="N76" s="47">
        <v>0</v>
      </c>
      <c r="O76" s="47">
        <v>0</v>
      </c>
      <c r="P76" s="47">
        <v>0</v>
      </c>
      <c r="Q76" s="39"/>
      <c r="R76" s="47">
        <v>0</v>
      </c>
      <c r="S76" s="47">
        <v>0</v>
      </c>
      <c r="T76" s="47">
        <v>0</v>
      </c>
      <c r="U76" s="47">
        <v>0</v>
      </c>
      <c r="V76" s="116">
        <v>698858</v>
      </c>
      <c r="W76" s="39"/>
      <c r="X76" s="169" t="s">
        <v>14</v>
      </c>
      <c r="Y76" s="169" t="s">
        <v>14</v>
      </c>
      <c r="Z76" s="169" t="s">
        <v>14</v>
      </c>
      <c r="AA76" s="169" t="s">
        <v>14</v>
      </c>
      <c r="AB76" s="169"/>
      <c r="AC76" s="169" t="s">
        <v>14</v>
      </c>
      <c r="AD76" s="169" t="s">
        <v>14</v>
      </c>
      <c r="AE76" s="169" t="s">
        <v>14</v>
      </c>
      <c r="AF76" s="169" t="s">
        <v>14</v>
      </c>
      <c r="AG76" s="169"/>
      <c r="AH76" s="169" t="s">
        <v>14</v>
      </c>
      <c r="AI76" s="169" t="s">
        <v>14</v>
      </c>
      <c r="AJ76" s="169" t="s">
        <v>14</v>
      </c>
      <c r="AK76" s="169" t="s">
        <v>14</v>
      </c>
    </row>
    <row r="77" spans="2:37" ht="9.75">
      <c r="B77" s="139" t="s">
        <v>287</v>
      </c>
      <c r="C77" s="47">
        <v>0</v>
      </c>
      <c r="D77" s="47">
        <v>0</v>
      </c>
      <c r="E77" s="47">
        <v>0</v>
      </c>
      <c r="F77" s="47">
        <v>0</v>
      </c>
      <c r="G77" s="112"/>
      <c r="H77" s="47">
        <v>0</v>
      </c>
      <c r="I77" s="47">
        <v>0</v>
      </c>
      <c r="J77" s="47">
        <v>0</v>
      </c>
      <c r="K77" s="47">
        <v>0</v>
      </c>
      <c r="L77" s="40"/>
      <c r="M77" s="47">
        <v>0</v>
      </c>
      <c r="N77" s="47">
        <v>0</v>
      </c>
      <c r="O77" s="47">
        <v>0</v>
      </c>
      <c r="P77" s="47">
        <v>0</v>
      </c>
      <c r="Q77" s="39"/>
      <c r="R77" s="47">
        <v>0</v>
      </c>
      <c r="S77" s="47">
        <v>0</v>
      </c>
      <c r="T77" s="47">
        <v>0</v>
      </c>
      <c r="U77" s="47">
        <v>0</v>
      </c>
      <c r="V77" s="116">
        <v>29871</v>
      </c>
      <c r="W77" s="39"/>
      <c r="X77" s="169" t="s">
        <v>14</v>
      </c>
      <c r="Y77" s="169" t="s">
        <v>14</v>
      </c>
      <c r="Z77" s="169" t="s">
        <v>14</v>
      </c>
      <c r="AA77" s="169" t="s">
        <v>14</v>
      </c>
      <c r="AB77" s="169"/>
      <c r="AC77" s="169" t="s">
        <v>14</v>
      </c>
      <c r="AD77" s="169" t="s">
        <v>14</v>
      </c>
      <c r="AE77" s="169" t="s">
        <v>14</v>
      </c>
      <c r="AF77" s="169" t="s">
        <v>14</v>
      </c>
      <c r="AG77" s="169"/>
      <c r="AH77" s="169" t="s">
        <v>14</v>
      </c>
      <c r="AI77" s="169" t="s">
        <v>14</v>
      </c>
      <c r="AJ77" s="169" t="s">
        <v>14</v>
      </c>
      <c r="AK77" s="169" t="s">
        <v>14</v>
      </c>
    </row>
    <row r="78" spans="2:37" ht="9.75">
      <c r="B78" s="139" t="s">
        <v>316</v>
      </c>
      <c r="C78" s="131" t="s">
        <v>206</v>
      </c>
      <c r="D78" s="131" t="s">
        <v>206</v>
      </c>
      <c r="E78" s="131" t="s">
        <v>206</v>
      </c>
      <c r="F78" s="131" t="s">
        <v>206</v>
      </c>
      <c r="G78" s="112"/>
      <c r="H78" s="37">
        <v>143621</v>
      </c>
      <c r="I78" s="37">
        <v>147385</v>
      </c>
      <c r="J78" s="37">
        <v>151993</v>
      </c>
      <c r="K78" s="44" t="s">
        <v>261</v>
      </c>
      <c r="L78" s="44"/>
      <c r="M78" s="37">
        <v>156376</v>
      </c>
      <c r="N78" s="37">
        <v>160406</v>
      </c>
      <c r="O78" s="38">
        <v>166046</v>
      </c>
      <c r="P78" s="38">
        <v>170731</v>
      </c>
      <c r="Q78" s="39"/>
      <c r="R78" s="38">
        <v>172470</v>
      </c>
      <c r="S78" s="116">
        <v>175581</v>
      </c>
      <c r="T78" s="116">
        <v>180259</v>
      </c>
      <c r="U78" s="116">
        <v>185338</v>
      </c>
      <c r="V78" s="116">
        <v>185338</v>
      </c>
      <c r="W78" s="39"/>
      <c r="X78" s="169" t="s">
        <v>14</v>
      </c>
      <c r="Y78" s="169" t="s">
        <v>14</v>
      </c>
      <c r="Z78" s="169" t="s">
        <v>14</v>
      </c>
      <c r="AA78" s="169" t="s">
        <v>14</v>
      </c>
      <c r="AB78" s="169"/>
      <c r="AC78" s="169" t="s">
        <v>14</v>
      </c>
      <c r="AD78" s="169" t="s">
        <v>14</v>
      </c>
      <c r="AE78" s="169" t="s">
        <v>14</v>
      </c>
      <c r="AF78" s="169" t="s">
        <v>14</v>
      </c>
      <c r="AG78" s="169"/>
      <c r="AH78" s="169" t="s">
        <v>14</v>
      </c>
      <c r="AI78" s="169" t="s">
        <v>14</v>
      </c>
      <c r="AJ78" s="169" t="s">
        <v>14</v>
      </c>
      <c r="AK78" s="169" t="s">
        <v>14</v>
      </c>
    </row>
    <row r="79" spans="2:37" ht="9.75">
      <c r="B79" s="139" t="s">
        <v>317</v>
      </c>
      <c r="C79" s="131" t="s">
        <v>206</v>
      </c>
      <c r="D79" s="131" t="s">
        <v>206</v>
      </c>
      <c r="E79" s="131" t="s">
        <v>206</v>
      </c>
      <c r="F79" s="131" t="s">
        <v>206</v>
      </c>
      <c r="G79" s="112"/>
      <c r="H79" s="37">
        <v>5243</v>
      </c>
      <c r="I79" s="37">
        <v>5124</v>
      </c>
      <c r="J79" s="37">
        <v>5020</v>
      </c>
      <c r="K79" s="37">
        <v>2711</v>
      </c>
      <c r="L79" s="37"/>
      <c r="M79" s="37">
        <v>4701</v>
      </c>
      <c r="N79" s="37">
        <v>4849</v>
      </c>
      <c r="O79" s="38">
        <v>4843</v>
      </c>
      <c r="P79" s="38">
        <v>4665</v>
      </c>
      <c r="Q79" s="39"/>
      <c r="R79" s="38">
        <v>4437</v>
      </c>
      <c r="S79" s="116">
        <v>4467</v>
      </c>
      <c r="T79" s="116">
        <v>4451</v>
      </c>
      <c r="U79" s="116">
        <v>4732</v>
      </c>
      <c r="V79" s="116">
        <v>4732</v>
      </c>
      <c r="W79" s="39"/>
      <c r="X79" s="169" t="s">
        <v>14</v>
      </c>
      <c r="Y79" s="169" t="s">
        <v>14</v>
      </c>
      <c r="Z79" s="169" t="s">
        <v>14</v>
      </c>
      <c r="AA79" s="169" t="s">
        <v>14</v>
      </c>
      <c r="AB79" s="169"/>
      <c r="AC79" s="169" t="s">
        <v>14</v>
      </c>
      <c r="AD79" s="169" t="s">
        <v>14</v>
      </c>
      <c r="AE79" s="169" t="s">
        <v>14</v>
      </c>
      <c r="AF79" s="169" t="s">
        <v>14</v>
      </c>
      <c r="AG79" s="169"/>
      <c r="AH79" s="169" t="s">
        <v>14</v>
      </c>
      <c r="AI79" s="169" t="s">
        <v>14</v>
      </c>
      <c r="AJ79" s="169" t="s">
        <v>14</v>
      </c>
      <c r="AK79" s="169" t="s">
        <v>14</v>
      </c>
    </row>
    <row r="80" spans="2:37" ht="9.75">
      <c r="B80" s="139" t="s">
        <v>318</v>
      </c>
      <c r="C80" s="131" t="s">
        <v>206</v>
      </c>
      <c r="D80" s="131" t="s">
        <v>206</v>
      </c>
      <c r="E80" s="131" t="s">
        <v>206</v>
      </c>
      <c r="F80" s="131" t="s">
        <v>206</v>
      </c>
      <c r="G80" s="112"/>
      <c r="H80" s="37">
        <v>1224394</v>
      </c>
      <c r="I80" s="37">
        <v>1257681</v>
      </c>
      <c r="J80" s="37">
        <v>1293243</v>
      </c>
      <c r="K80" s="37">
        <v>1362318</v>
      </c>
      <c r="L80" s="37"/>
      <c r="M80" s="37">
        <v>1401749</v>
      </c>
      <c r="N80" s="37">
        <v>1412543</v>
      </c>
      <c r="O80" s="38">
        <v>1447284</v>
      </c>
      <c r="P80" s="38">
        <v>1475682</v>
      </c>
      <c r="Q80" s="38"/>
      <c r="R80" s="38">
        <v>1469254</v>
      </c>
      <c r="S80" s="116">
        <v>1461116</v>
      </c>
      <c r="T80" s="116">
        <v>1446742</v>
      </c>
      <c r="U80" s="116">
        <v>1441933</v>
      </c>
      <c r="V80" s="116">
        <v>1441933</v>
      </c>
      <c r="W80" s="38"/>
      <c r="X80" s="169" t="s">
        <v>14</v>
      </c>
      <c r="Y80" s="169" t="s">
        <v>14</v>
      </c>
      <c r="Z80" s="169" t="s">
        <v>14</v>
      </c>
      <c r="AA80" s="169" t="s">
        <v>14</v>
      </c>
      <c r="AB80" s="169"/>
      <c r="AC80" s="169" t="s">
        <v>14</v>
      </c>
      <c r="AD80" s="169" t="s">
        <v>14</v>
      </c>
      <c r="AE80" s="169" t="s">
        <v>14</v>
      </c>
      <c r="AF80" s="169" t="s">
        <v>14</v>
      </c>
      <c r="AG80" s="169"/>
      <c r="AH80" s="169" t="s">
        <v>14</v>
      </c>
      <c r="AI80" s="169" t="s">
        <v>14</v>
      </c>
      <c r="AJ80" s="169" t="s">
        <v>14</v>
      </c>
      <c r="AK80" s="169" t="s">
        <v>14</v>
      </c>
    </row>
    <row r="81" spans="2:37" ht="9.75">
      <c r="B81" s="139" t="s">
        <v>263</v>
      </c>
      <c r="C81" s="131" t="s">
        <v>206</v>
      </c>
      <c r="D81" s="131" t="s">
        <v>206</v>
      </c>
      <c r="E81" s="131" t="s">
        <v>206</v>
      </c>
      <c r="F81" s="131" t="s">
        <v>206</v>
      </c>
      <c r="G81" s="112"/>
      <c r="H81" s="48">
        <v>0.15</v>
      </c>
      <c r="I81" s="48">
        <v>0.17</v>
      </c>
      <c r="J81" s="48">
        <v>0.19</v>
      </c>
      <c r="K81" s="48">
        <v>0.21</v>
      </c>
      <c r="L81" s="48"/>
      <c r="M81" s="48">
        <v>0.24</v>
      </c>
      <c r="N81" s="48">
        <v>0.26</v>
      </c>
      <c r="O81" s="48">
        <v>0.27</v>
      </c>
      <c r="P81" s="48">
        <v>0.28</v>
      </c>
      <c r="Q81" s="48"/>
      <c r="R81" s="48">
        <v>0.29</v>
      </c>
      <c r="S81" s="140">
        <v>0.3</v>
      </c>
      <c r="T81" s="140">
        <v>0.3</v>
      </c>
      <c r="U81" s="140">
        <v>0.31</v>
      </c>
      <c r="V81" s="140">
        <v>0.31</v>
      </c>
      <c r="W81" s="48"/>
      <c r="X81" s="169" t="s">
        <v>14</v>
      </c>
      <c r="Y81" s="169" t="s">
        <v>14</v>
      </c>
      <c r="Z81" s="169" t="s">
        <v>14</v>
      </c>
      <c r="AA81" s="169" t="s">
        <v>14</v>
      </c>
      <c r="AB81" s="169"/>
      <c r="AC81" s="169" t="s">
        <v>14</v>
      </c>
      <c r="AD81" s="169" t="s">
        <v>14</v>
      </c>
      <c r="AE81" s="169" t="s">
        <v>14</v>
      </c>
      <c r="AF81" s="169" t="s">
        <v>14</v>
      </c>
      <c r="AG81" s="169"/>
      <c r="AH81" s="169" t="s">
        <v>14</v>
      </c>
      <c r="AI81" s="169" t="s">
        <v>14</v>
      </c>
      <c r="AJ81" s="169" t="s">
        <v>14</v>
      </c>
      <c r="AK81" s="169" t="s">
        <v>14</v>
      </c>
    </row>
    <row r="82" spans="2:37" ht="9.75">
      <c r="B82" s="139" t="s">
        <v>319</v>
      </c>
      <c r="C82" s="131" t="s">
        <v>206</v>
      </c>
      <c r="D82" s="131" t="s">
        <v>206</v>
      </c>
      <c r="E82" s="131" t="s">
        <v>206</v>
      </c>
      <c r="F82" s="131" t="s">
        <v>206</v>
      </c>
      <c r="G82" s="112"/>
      <c r="H82" s="37">
        <v>173051</v>
      </c>
      <c r="I82" s="37">
        <v>177398</v>
      </c>
      <c r="J82" s="37">
        <v>186443</v>
      </c>
      <c r="K82" s="37">
        <v>195456</v>
      </c>
      <c r="L82" s="37"/>
      <c r="M82" s="37">
        <v>210079</v>
      </c>
      <c r="N82" s="37">
        <v>222007</v>
      </c>
      <c r="O82" s="38">
        <v>240071</v>
      </c>
      <c r="P82" s="38">
        <v>257736</v>
      </c>
      <c r="Q82" s="38"/>
      <c r="R82" s="38">
        <v>269993</v>
      </c>
      <c r="S82" s="116">
        <v>280593</v>
      </c>
      <c r="T82" s="116">
        <v>290883</v>
      </c>
      <c r="U82" s="116">
        <v>295561</v>
      </c>
      <c r="V82" s="116">
        <v>295561</v>
      </c>
      <c r="W82" s="38"/>
      <c r="X82" s="169" t="s">
        <v>14</v>
      </c>
      <c r="Y82" s="169" t="s">
        <v>14</v>
      </c>
      <c r="Z82" s="169" t="s">
        <v>14</v>
      </c>
      <c r="AA82" s="169" t="s">
        <v>14</v>
      </c>
      <c r="AB82" s="169"/>
      <c r="AC82" s="169" t="s">
        <v>14</v>
      </c>
      <c r="AD82" s="169" t="s">
        <v>14</v>
      </c>
      <c r="AE82" s="169" t="s">
        <v>14</v>
      </c>
      <c r="AF82" s="169" t="s">
        <v>14</v>
      </c>
      <c r="AG82" s="169"/>
      <c r="AH82" s="169" t="s">
        <v>14</v>
      </c>
      <c r="AI82" s="169" t="s">
        <v>14</v>
      </c>
      <c r="AJ82" s="169" t="s">
        <v>14</v>
      </c>
      <c r="AK82" s="169" t="s">
        <v>14</v>
      </c>
    </row>
    <row r="83" spans="2:37" ht="9.75">
      <c r="B83" s="139" t="s">
        <v>263</v>
      </c>
      <c r="C83" s="131" t="s">
        <v>206</v>
      </c>
      <c r="D83" s="131" t="s">
        <v>206</v>
      </c>
      <c r="E83" s="131" t="s">
        <v>206</v>
      </c>
      <c r="F83" s="131" t="s">
        <v>206</v>
      </c>
      <c r="G83" s="112"/>
      <c r="H83" s="48">
        <v>0.28</v>
      </c>
      <c r="I83" s="48">
        <v>0.3</v>
      </c>
      <c r="J83" s="48">
        <v>0.31</v>
      </c>
      <c r="K83" s="48">
        <v>0.36</v>
      </c>
      <c r="L83" s="48"/>
      <c r="M83" s="48">
        <v>0.39</v>
      </c>
      <c r="N83" s="48">
        <v>0.41</v>
      </c>
      <c r="O83" s="48">
        <v>0.41</v>
      </c>
      <c r="P83" s="48">
        <v>0.43</v>
      </c>
      <c r="Q83" s="39"/>
      <c r="R83" s="48">
        <v>0.42</v>
      </c>
      <c r="S83" s="140">
        <v>0.45</v>
      </c>
      <c r="T83" s="140">
        <v>0.45</v>
      </c>
      <c r="U83" s="140">
        <v>0.47</v>
      </c>
      <c r="V83" s="140">
        <v>0.47</v>
      </c>
      <c r="W83" s="39"/>
      <c r="X83" s="169" t="s">
        <v>14</v>
      </c>
      <c r="Y83" s="169" t="s">
        <v>14</v>
      </c>
      <c r="Z83" s="169" t="s">
        <v>14</v>
      </c>
      <c r="AA83" s="169" t="s">
        <v>14</v>
      </c>
      <c r="AB83" s="169"/>
      <c r="AC83" s="169" t="s">
        <v>14</v>
      </c>
      <c r="AD83" s="169" t="s">
        <v>14</v>
      </c>
      <c r="AE83" s="169" t="s">
        <v>14</v>
      </c>
      <c r="AF83" s="169" t="s">
        <v>14</v>
      </c>
      <c r="AG83" s="169"/>
      <c r="AH83" s="169" t="s">
        <v>14</v>
      </c>
      <c r="AI83" s="169" t="s">
        <v>14</v>
      </c>
      <c r="AJ83" s="169" t="s">
        <v>14</v>
      </c>
      <c r="AK83" s="169" t="s">
        <v>14</v>
      </c>
    </row>
    <row r="84" spans="2:33" ht="9.75">
      <c r="B84" s="69"/>
      <c r="C84" s="136"/>
      <c r="D84" s="136"/>
      <c r="E84" s="136"/>
      <c r="F84" s="136"/>
      <c r="H84" s="136"/>
      <c r="I84" s="135"/>
      <c r="J84" s="115"/>
      <c r="K84" s="115"/>
      <c r="L84" s="115"/>
      <c r="M84" s="45"/>
      <c r="N84" s="39"/>
      <c r="O84" s="39"/>
      <c r="P84" s="39"/>
      <c r="Q84" s="39"/>
      <c r="R84" s="38"/>
      <c r="W84" s="39"/>
      <c r="Z84" s="39"/>
      <c r="AA84" s="39"/>
      <c r="AB84" s="39"/>
      <c r="AC84" s="39"/>
      <c r="AG84" s="39"/>
    </row>
    <row r="85" spans="2:33" ht="9.75">
      <c r="B85" s="128" t="s">
        <v>24</v>
      </c>
      <c r="C85" s="111"/>
      <c r="D85" s="111"/>
      <c r="E85" s="111"/>
      <c r="F85" s="111"/>
      <c r="H85" s="111"/>
      <c r="J85" s="115"/>
      <c r="M85" s="39"/>
      <c r="N85" s="39"/>
      <c r="O85" s="39"/>
      <c r="P85" s="39"/>
      <c r="Q85" s="39"/>
      <c r="R85" s="39"/>
      <c r="W85" s="39"/>
      <c r="Z85" s="39"/>
      <c r="AA85" s="39"/>
      <c r="AB85" s="39"/>
      <c r="AC85" s="39"/>
      <c r="AG85" s="39"/>
    </row>
    <row r="86" spans="2:37" ht="9.75">
      <c r="B86" s="69" t="s">
        <v>25</v>
      </c>
      <c r="C86" s="115">
        <v>5002</v>
      </c>
      <c r="D86" s="115">
        <v>5002</v>
      </c>
      <c r="E86" s="115">
        <v>5002</v>
      </c>
      <c r="F86" s="115">
        <v>5002</v>
      </c>
      <c r="H86" s="115">
        <v>5002</v>
      </c>
      <c r="I86" s="115">
        <v>5002</v>
      </c>
      <c r="J86" s="115">
        <v>5002</v>
      </c>
      <c r="K86" s="115">
        <v>5002</v>
      </c>
      <c r="L86" s="115"/>
      <c r="M86" s="37">
        <v>5002</v>
      </c>
      <c r="N86" s="37">
        <v>5002</v>
      </c>
      <c r="O86" s="38">
        <v>5002</v>
      </c>
      <c r="P86" s="38">
        <v>5002</v>
      </c>
      <c r="Q86" s="39"/>
      <c r="R86" s="38">
        <v>5002</v>
      </c>
      <c r="S86" s="38">
        <v>5002</v>
      </c>
      <c r="T86" s="116">
        <v>5002</v>
      </c>
      <c r="U86" s="116">
        <v>5002</v>
      </c>
      <c r="V86" s="84" t="s">
        <v>285</v>
      </c>
      <c r="W86" s="39"/>
      <c r="X86" s="169" t="s">
        <v>285</v>
      </c>
      <c r="Y86" s="169" t="s">
        <v>285</v>
      </c>
      <c r="Z86" s="169" t="s">
        <v>285</v>
      </c>
      <c r="AA86" s="169" t="s">
        <v>285</v>
      </c>
      <c r="AB86" s="169"/>
      <c r="AC86" s="169" t="s">
        <v>285</v>
      </c>
      <c r="AD86" s="169" t="s">
        <v>285</v>
      </c>
      <c r="AE86" s="169" t="s">
        <v>285</v>
      </c>
      <c r="AF86" s="169" t="s">
        <v>285</v>
      </c>
      <c r="AG86" s="169"/>
      <c r="AH86" s="169" t="s">
        <v>285</v>
      </c>
      <c r="AI86" s="169" t="s">
        <v>285</v>
      </c>
      <c r="AJ86" s="169" t="s">
        <v>285</v>
      </c>
      <c r="AK86" s="169" t="s">
        <v>285</v>
      </c>
    </row>
    <row r="87" spans="2:23" ht="9.75">
      <c r="B87" s="128"/>
      <c r="C87" s="124"/>
      <c r="D87" s="124"/>
      <c r="E87" s="124"/>
      <c r="F87" s="124"/>
      <c r="H87" s="124"/>
      <c r="J87" s="115"/>
      <c r="M87" s="39"/>
      <c r="N87" s="39"/>
      <c r="O87" s="39"/>
      <c r="P87" s="39"/>
      <c r="Q87" s="39"/>
      <c r="R87" s="39"/>
      <c r="T87" s="116"/>
      <c r="W87" s="39"/>
    </row>
    <row r="89" spans="2:12" ht="9.75">
      <c r="B89" s="436"/>
      <c r="C89" s="436"/>
      <c r="D89" s="436"/>
      <c r="E89" s="436"/>
      <c r="F89" s="436"/>
      <c r="G89" s="436"/>
      <c r="H89" s="436"/>
      <c r="I89" s="436"/>
      <c r="J89" s="436"/>
      <c r="K89" s="436"/>
      <c r="L89" s="141"/>
    </row>
    <row r="90" ht="9.75">
      <c r="B90" s="4" t="s">
        <v>62</v>
      </c>
    </row>
    <row r="91" spans="2:24" ht="22.5" customHeight="1">
      <c r="B91" s="437" t="s">
        <v>323</v>
      </c>
      <c r="C91" s="438"/>
      <c r="D91" s="438"/>
      <c r="E91" s="438"/>
      <c r="F91" s="438"/>
      <c r="G91" s="438"/>
      <c r="H91" s="438"/>
      <c r="I91" s="438"/>
      <c r="J91" s="438"/>
      <c r="K91" s="438"/>
      <c r="L91" s="438"/>
      <c r="M91" s="438"/>
      <c r="N91" s="438"/>
      <c r="O91" s="438"/>
      <c r="P91" s="438"/>
      <c r="Q91" s="438"/>
      <c r="R91" s="438"/>
      <c r="S91" s="438"/>
      <c r="T91" s="438"/>
      <c r="U91" s="438"/>
      <c r="V91" s="438"/>
      <c r="W91" s="438"/>
      <c r="X91" s="438"/>
    </row>
    <row r="92" ht="9.75">
      <c r="B92" s="4" t="s">
        <v>272</v>
      </c>
    </row>
    <row r="93" ht="9.75">
      <c r="B93" s="4" t="s">
        <v>273</v>
      </c>
    </row>
    <row r="94" ht="9.75">
      <c r="B94" s="4" t="s">
        <v>271</v>
      </c>
    </row>
    <row r="95" ht="9.75">
      <c r="B95" s="4" t="s">
        <v>354</v>
      </c>
    </row>
    <row r="96" ht="9.75">
      <c r="B96" s="4" t="s">
        <v>381</v>
      </c>
    </row>
    <row r="97" ht="9.75">
      <c r="B97" s="4" t="s">
        <v>382</v>
      </c>
    </row>
    <row r="98" ht="9.75">
      <c r="B98" s="4" t="s">
        <v>380</v>
      </c>
    </row>
    <row r="99" ht="9.75">
      <c r="B99" s="4" t="s">
        <v>351</v>
      </c>
    </row>
    <row r="100" ht="9.75">
      <c r="B100" s="4" t="s">
        <v>429</v>
      </c>
    </row>
    <row r="101" ht="9.75">
      <c r="B101" s="3" t="s">
        <v>201</v>
      </c>
    </row>
    <row r="102" ht="9.75">
      <c r="B102" s="57" t="s">
        <v>432</v>
      </c>
    </row>
    <row r="103" ht="9.75">
      <c r="B103" s="4" t="s">
        <v>202</v>
      </c>
    </row>
  </sheetData>
  <sheetProtection/>
  <mergeCells count="2">
    <mergeCell ref="B89:K89"/>
    <mergeCell ref="B91:X91"/>
  </mergeCells>
  <printOptions/>
  <pageMargins left="0.7874015748031497" right="0.7874015748031497" top="0.5905511811023623" bottom="0.3937007874015748" header="0.5118110236220472" footer="0.5118110236220472"/>
  <pageSetup horizontalDpi="600" verticalDpi="600" orientation="landscape" paperSize="9" scale="40" r:id="rId1"/>
  <ignoredErrors>
    <ignoredError sqref="S12:S25 Z12" formulaRange="1"/>
  </ignoredErrors>
</worksheet>
</file>

<file path=xl/worksheets/sheet11.xml><?xml version="1.0" encoding="utf-8"?>
<worksheet xmlns="http://schemas.openxmlformats.org/spreadsheetml/2006/main" xmlns:r="http://schemas.openxmlformats.org/officeDocument/2006/relationships">
  <sheetPr>
    <tabColor theme="0" tint="-0.3499799966812134"/>
  </sheetPr>
  <dimension ref="B1:L42"/>
  <sheetViews>
    <sheetView showGridLines="0" view="pageBreakPreview" zoomScale="120" zoomScaleSheetLayoutView="120" zoomScalePageLayoutView="0" workbookViewId="0" topLeftCell="B1">
      <pane xSplit="1" ySplit="4" topLeftCell="C5" activePane="bottomRight" state="frozen"/>
      <selection pane="topLeft" activeCell="B1" sqref="B1"/>
      <selection pane="topRight" activeCell="C1" sqref="C1"/>
      <selection pane="bottomLeft" activeCell="B5" sqref="B5"/>
      <selection pane="bottomRight" activeCell="N36" sqref="N36"/>
    </sheetView>
  </sheetViews>
  <sheetFormatPr defaultColWidth="9.140625" defaultRowHeight="12.75"/>
  <cols>
    <col min="1" max="1" width="2.28125" style="112" customWidth="1"/>
    <col min="2" max="2" width="45.57421875" style="2" customWidth="1"/>
    <col min="3" max="3" width="1.8515625" style="112" customWidth="1"/>
    <col min="4" max="4" width="9.140625" style="171" customWidth="1"/>
    <col min="5" max="7" width="9.140625" style="112" customWidth="1"/>
    <col min="8" max="8" width="1.8515625" style="112" customWidth="1"/>
    <col min="9" max="16384" width="9.140625" style="112" customWidth="1"/>
  </cols>
  <sheetData>
    <row r="1" ht="9.75">
      <c r="B1" s="112"/>
    </row>
    <row r="2" ht="9.75">
      <c r="B2" s="126" t="s">
        <v>68</v>
      </c>
    </row>
    <row r="3" ht="10.5" thickBot="1">
      <c r="B3" s="127"/>
    </row>
    <row r="4" spans="2:12" s="176" customFormat="1" ht="10.5" thickBot="1">
      <c r="B4" s="172"/>
      <c r="C4" s="177"/>
      <c r="D4" s="170" t="s">
        <v>366</v>
      </c>
      <c r="E4" s="170" t="s">
        <v>374</v>
      </c>
      <c r="F4" s="170" t="s">
        <v>376</v>
      </c>
      <c r="G4" s="170" t="s">
        <v>394</v>
      </c>
      <c r="H4" s="177"/>
      <c r="I4" s="170" t="s">
        <v>404</v>
      </c>
      <c r="J4" s="170" t="s">
        <v>422</v>
      </c>
      <c r="K4" s="170" t="s">
        <v>425</v>
      </c>
      <c r="L4" s="170" t="s">
        <v>428</v>
      </c>
    </row>
    <row r="5" spans="2:12" ht="9.75">
      <c r="B5" s="167" t="s">
        <v>409</v>
      </c>
      <c r="C5" s="168"/>
      <c r="D5" s="168">
        <v>460730</v>
      </c>
      <c r="E5" s="168">
        <v>464612</v>
      </c>
      <c r="F5" s="168">
        <v>469603</v>
      </c>
      <c r="G5" s="168">
        <v>477713</v>
      </c>
      <c r="H5" s="168"/>
      <c r="I5" s="168">
        <v>484105</v>
      </c>
      <c r="J5" s="168">
        <v>491978</v>
      </c>
      <c r="K5" s="147">
        <v>493883</v>
      </c>
      <c r="L5" s="147">
        <v>494104</v>
      </c>
    </row>
    <row r="6" spans="2:8" ht="9.75">
      <c r="B6" s="165"/>
      <c r="C6" s="166"/>
      <c r="D6" s="166"/>
      <c r="E6" s="166"/>
      <c r="H6" s="166"/>
    </row>
    <row r="7" spans="2:8" ht="9.75">
      <c r="B7" s="128" t="s">
        <v>9</v>
      </c>
      <c r="C7" s="39"/>
      <c r="D7" s="39"/>
      <c r="H7" s="39"/>
    </row>
    <row r="8" spans="2:12" ht="9.75">
      <c r="B8" s="129" t="s">
        <v>186</v>
      </c>
      <c r="C8" s="116"/>
      <c r="D8" s="116">
        <v>26190</v>
      </c>
      <c r="E8" s="116">
        <v>26099</v>
      </c>
      <c r="F8" s="116">
        <v>25921</v>
      </c>
      <c r="G8" s="116">
        <v>26025</v>
      </c>
      <c r="H8" s="116"/>
      <c r="I8" s="116">
        <v>25930</v>
      </c>
      <c r="J8" s="116">
        <v>25755</v>
      </c>
      <c r="K8" s="116">
        <v>25683</v>
      </c>
      <c r="L8" s="116">
        <v>25669</v>
      </c>
    </row>
    <row r="9" spans="2:12" s="4" customFormat="1" ht="9.75">
      <c r="B9" s="178" t="s">
        <v>410</v>
      </c>
      <c r="C9" s="107"/>
      <c r="D9" s="107">
        <v>25136</v>
      </c>
      <c r="E9" s="107">
        <v>25089</v>
      </c>
      <c r="F9" s="41">
        <v>24953</v>
      </c>
      <c r="G9" s="41">
        <v>25111</v>
      </c>
      <c r="H9" s="107"/>
      <c r="I9" s="41">
        <v>25053</v>
      </c>
      <c r="J9" s="41">
        <v>24914</v>
      </c>
      <c r="K9" s="41">
        <v>24874</v>
      </c>
      <c r="L9" s="41">
        <v>24913</v>
      </c>
    </row>
    <row r="10" spans="2:12" s="4" customFormat="1" ht="9.75">
      <c r="B10" s="178" t="s">
        <v>10</v>
      </c>
      <c r="C10" s="107"/>
      <c r="D10" s="107">
        <v>1054</v>
      </c>
      <c r="E10" s="107">
        <v>1010</v>
      </c>
      <c r="F10" s="41">
        <v>968</v>
      </c>
      <c r="G10" s="41">
        <v>914</v>
      </c>
      <c r="H10" s="107"/>
      <c r="I10" s="41">
        <v>877</v>
      </c>
      <c r="J10" s="41">
        <v>841</v>
      </c>
      <c r="K10" s="41">
        <v>809</v>
      </c>
      <c r="L10" s="41">
        <v>756</v>
      </c>
    </row>
    <row r="11" spans="2:12" ht="9.75">
      <c r="B11" s="129" t="s">
        <v>189</v>
      </c>
      <c r="C11" s="116"/>
      <c r="D11" s="116">
        <v>17076</v>
      </c>
      <c r="E11" s="116">
        <v>17935</v>
      </c>
      <c r="F11" s="116">
        <v>18389</v>
      </c>
      <c r="G11" s="116">
        <v>18932</v>
      </c>
      <c r="H11" s="116"/>
      <c r="I11" s="116">
        <v>19018</v>
      </c>
      <c r="J11" s="116">
        <v>18923</v>
      </c>
      <c r="K11" s="116">
        <v>18947</v>
      </c>
      <c r="L11" s="116">
        <v>18543</v>
      </c>
    </row>
    <row r="12" spans="2:12" s="4" customFormat="1" ht="9.75">
      <c r="B12" s="178" t="s">
        <v>12</v>
      </c>
      <c r="C12" s="41"/>
      <c r="D12" s="41">
        <v>11220</v>
      </c>
      <c r="E12" s="41">
        <v>11797</v>
      </c>
      <c r="F12" s="41">
        <v>12175</v>
      </c>
      <c r="G12" s="41">
        <v>12577</v>
      </c>
      <c r="H12" s="41"/>
      <c r="I12" s="41">
        <v>12676</v>
      </c>
      <c r="J12" s="41">
        <v>12606</v>
      </c>
      <c r="K12" s="41">
        <v>12680</v>
      </c>
      <c r="L12" s="41">
        <v>12442</v>
      </c>
    </row>
    <row r="13" spans="2:12" s="4" customFormat="1" ht="9.75">
      <c r="B13" s="178" t="s">
        <v>13</v>
      </c>
      <c r="C13" s="41"/>
      <c r="D13" s="41">
        <v>5856</v>
      </c>
      <c r="E13" s="41">
        <v>6138</v>
      </c>
      <c r="F13" s="41">
        <v>6214</v>
      </c>
      <c r="G13" s="41">
        <v>6355</v>
      </c>
      <c r="H13" s="41"/>
      <c r="I13" s="41">
        <v>6342</v>
      </c>
      <c r="J13" s="41">
        <v>6317</v>
      </c>
      <c r="K13" s="41">
        <v>6267</v>
      </c>
      <c r="L13" s="41">
        <v>6101</v>
      </c>
    </row>
    <row r="14" spans="2:12" s="148" customFormat="1" ht="11.25">
      <c r="B14" s="162" t="s">
        <v>311</v>
      </c>
      <c r="C14" s="147"/>
      <c r="D14" s="147">
        <v>43266</v>
      </c>
      <c r="E14" s="147">
        <v>44034</v>
      </c>
      <c r="F14" s="147">
        <v>44310</v>
      </c>
      <c r="G14" s="147">
        <v>44957</v>
      </c>
      <c r="H14" s="147"/>
      <c r="I14" s="147">
        <v>44948</v>
      </c>
      <c r="J14" s="147">
        <v>44678</v>
      </c>
      <c r="K14" s="147">
        <v>44630</v>
      </c>
      <c r="L14" s="147">
        <v>44212</v>
      </c>
    </row>
    <row r="15" spans="2:12" ht="9.75">
      <c r="B15" s="130"/>
      <c r="C15" s="171"/>
      <c r="H15" s="171"/>
      <c r="J15" s="148"/>
      <c r="K15" s="148"/>
      <c r="L15" s="148"/>
    </row>
    <row r="16" spans="2:8" ht="9.75">
      <c r="B16" s="128" t="s">
        <v>191</v>
      </c>
      <c r="C16" s="171"/>
      <c r="H16" s="171"/>
    </row>
    <row r="17" spans="2:8" ht="9.75">
      <c r="B17" s="132" t="s">
        <v>16</v>
      </c>
      <c r="C17" s="171"/>
      <c r="H17" s="171"/>
    </row>
    <row r="18" spans="2:12" ht="9.75">
      <c r="B18" s="129" t="s">
        <v>188</v>
      </c>
      <c r="C18" s="116"/>
      <c r="D18" s="116">
        <v>337081</v>
      </c>
      <c r="E18" s="116">
        <v>340694</v>
      </c>
      <c r="F18" s="116">
        <v>346108</v>
      </c>
      <c r="G18" s="116">
        <v>354232</v>
      </c>
      <c r="H18" s="116"/>
      <c r="I18" s="116">
        <v>362936</v>
      </c>
      <c r="J18" s="116">
        <v>373299</v>
      </c>
      <c r="K18" s="116">
        <v>375657</v>
      </c>
      <c r="L18" s="116">
        <v>378690</v>
      </c>
    </row>
    <row r="19" spans="2:12" ht="9.75">
      <c r="B19" s="178" t="s">
        <v>418</v>
      </c>
      <c r="C19" s="41"/>
      <c r="D19" s="41">
        <v>270158</v>
      </c>
      <c r="E19" s="41">
        <v>268427</v>
      </c>
      <c r="F19" s="41">
        <v>267777</v>
      </c>
      <c r="G19" s="41">
        <v>268729</v>
      </c>
      <c r="H19" s="41"/>
      <c r="I19" s="41">
        <v>269012</v>
      </c>
      <c r="J19" s="41">
        <v>268778</v>
      </c>
      <c r="K19" s="41">
        <v>266839</v>
      </c>
      <c r="L19" s="41">
        <v>263139</v>
      </c>
    </row>
    <row r="20" spans="2:12" ht="9.75">
      <c r="B20" s="133" t="s">
        <v>61</v>
      </c>
      <c r="C20" s="41"/>
      <c r="D20" s="41">
        <v>221548</v>
      </c>
      <c r="E20" s="41">
        <v>220874</v>
      </c>
      <c r="F20" s="41">
        <v>221190</v>
      </c>
      <c r="G20" s="41">
        <v>223102</v>
      </c>
      <c r="H20" s="41"/>
      <c r="I20" s="41">
        <v>225158</v>
      </c>
      <c r="J20" s="41">
        <v>224276</v>
      </c>
      <c r="K20" s="41">
        <v>222692</v>
      </c>
      <c r="L20" s="41">
        <v>220268</v>
      </c>
    </row>
    <row r="21" spans="2:12" ht="9.75">
      <c r="B21" s="133" t="s">
        <v>17</v>
      </c>
      <c r="C21" s="41"/>
      <c r="D21" s="41">
        <v>44756</v>
      </c>
      <c r="E21" s="41">
        <v>42538</v>
      </c>
      <c r="F21" s="41">
        <v>42117</v>
      </c>
      <c r="G21" s="41">
        <v>42240</v>
      </c>
      <c r="H21" s="41"/>
      <c r="I21" s="41">
        <v>42822</v>
      </c>
      <c r="J21" s="41">
        <v>47553</v>
      </c>
      <c r="K21" s="41">
        <v>46598</v>
      </c>
      <c r="L21" s="41">
        <v>45638</v>
      </c>
    </row>
    <row r="22" spans="2:12" ht="9.75">
      <c r="B22" s="178" t="s">
        <v>417</v>
      </c>
      <c r="C22" s="41"/>
      <c r="D22" s="41">
        <v>64742</v>
      </c>
      <c r="E22" s="41">
        <v>70183</v>
      </c>
      <c r="F22" s="41">
        <v>76356</v>
      </c>
      <c r="G22" s="41">
        <v>83626</v>
      </c>
      <c r="H22" s="41"/>
      <c r="I22" s="41">
        <v>92117</v>
      </c>
      <c r="J22" s="41">
        <v>102483</v>
      </c>
      <c r="K22" s="41">
        <v>106854</v>
      </c>
      <c r="L22" s="41">
        <v>113683</v>
      </c>
    </row>
    <row r="23" spans="2:12" ht="9.75">
      <c r="B23" s="130" t="s">
        <v>187</v>
      </c>
      <c r="C23" s="41"/>
      <c r="D23" s="41">
        <v>2181</v>
      </c>
      <c r="E23" s="41">
        <v>2084</v>
      </c>
      <c r="F23" s="41">
        <v>1975</v>
      </c>
      <c r="G23" s="41">
        <v>1877</v>
      </c>
      <c r="H23" s="41"/>
      <c r="I23" s="41">
        <v>1807</v>
      </c>
      <c r="J23" s="41">
        <v>2038</v>
      </c>
      <c r="K23" s="41">
        <v>1964</v>
      </c>
      <c r="L23" s="41">
        <v>1868</v>
      </c>
    </row>
    <row r="24" spans="2:12" ht="9.75">
      <c r="B24" s="129" t="s">
        <v>189</v>
      </c>
      <c r="C24" s="116"/>
      <c r="D24" s="116">
        <v>72571</v>
      </c>
      <c r="E24" s="116">
        <v>72105</v>
      </c>
      <c r="F24" s="116">
        <v>71577</v>
      </c>
      <c r="G24" s="116">
        <v>71190</v>
      </c>
      <c r="H24" s="116"/>
      <c r="I24" s="116">
        <v>69091</v>
      </c>
      <c r="J24" s="116">
        <v>67083</v>
      </c>
      <c r="K24" s="116">
        <v>66877</v>
      </c>
      <c r="L24" s="116">
        <v>64828</v>
      </c>
    </row>
    <row r="25" spans="2:12" ht="9.75">
      <c r="B25" s="130" t="s">
        <v>190</v>
      </c>
      <c r="C25" s="41"/>
      <c r="D25" s="41">
        <v>68944</v>
      </c>
      <c r="E25" s="41">
        <v>68331</v>
      </c>
      <c r="F25" s="41">
        <v>67762</v>
      </c>
      <c r="G25" s="41">
        <v>67322</v>
      </c>
      <c r="H25" s="41"/>
      <c r="I25" s="41">
        <v>65283</v>
      </c>
      <c r="J25" s="41">
        <v>63329</v>
      </c>
      <c r="K25" s="41">
        <v>63202</v>
      </c>
      <c r="L25" s="41">
        <v>61279</v>
      </c>
    </row>
    <row r="26" spans="2:12" ht="9.75">
      <c r="B26" s="130" t="s">
        <v>205</v>
      </c>
      <c r="C26" s="41"/>
      <c r="D26" s="41">
        <v>3627</v>
      </c>
      <c r="E26" s="41">
        <v>3774</v>
      </c>
      <c r="F26" s="41">
        <v>3815</v>
      </c>
      <c r="G26" s="41">
        <v>3868</v>
      </c>
      <c r="H26" s="41"/>
      <c r="I26" s="41">
        <v>3808</v>
      </c>
      <c r="J26" s="41">
        <v>3754</v>
      </c>
      <c r="K26" s="41">
        <v>3675</v>
      </c>
      <c r="L26" s="41">
        <v>3549</v>
      </c>
    </row>
    <row r="27" spans="2:12" s="148" customFormat="1" ht="9.75">
      <c r="B27" s="162" t="s">
        <v>416</v>
      </c>
      <c r="C27" s="147"/>
      <c r="D27" s="147">
        <v>409652</v>
      </c>
      <c r="E27" s="147">
        <v>412799</v>
      </c>
      <c r="F27" s="147">
        <v>417685</v>
      </c>
      <c r="G27" s="147">
        <v>425422</v>
      </c>
      <c r="H27" s="147"/>
      <c r="I27" s="147">
        <v>432027</v>
      </c>
      <c r="J27" s="147">
        <v>440382</v>
      </c>
      <c r="K27" s="147">
        <v>442534</v>
      </c>
      <c r="L27" s="147">
        <v>443518</v>
      </c>
    </row>
    <row r="28" spans="3:12" ht="9.75">
      <c r="C28" s="171"/>
      <c r="H28" s="171"/>
      <c r="K28" s="148"/>
      <c r="L28" s="148"/>
    </row>
    <row r="29" spans="2:12" s="148" customFormat="1" ht="9.75">
      <c r="B29" s="90" t="s">
        <v>312</v>
      </c>
      <c r="C29" s="147"/>
      <c r="D29" s="147">
        <v>22</v>
      </c>
      <c r="E29" s="147">
        <v>25</v>
      </c>
      <c r="F29" s="147">
        <v>25</v>
      </c>
      <c r="G29" s="147">
        <v>42</v>
      </c>
      <c r="H29" s="147"/>
      <c r="I29" s="147">
        <v>71</v>
      </c>
      <c r="J29" s="147">
        <v>100</v>
      </c>
      <c r="K29" s="147">
        <v>115</v>
      </c>
      <c r="L29" s="147">
        <v>126</v>
      </c>
    </row>
    <row r="30" spans="2:12" s="148" customFormat="1" ht="9.75">
      <c r="B30" s="90" t="s">
        <v>313</v>
      </c>
      <c r="C30" s="147"/>
      <c r="D30" s="147">
        <v>2404</v>
      </c>
      <c r="E30" s="147">
        <v>2626</v>
      </c>
      <c r="F30" s="147">
        <v>2719</v>
      </c>
      <c r="G30" s="147">
        <v>2827</v>
      </c>
      <c r="H30" s="147"/>
      <c r="I30" s="147">
        <v>2933</v>
      </c>
      <c r="J30" s="147">
        <v>2952</v>
      </c>
      <c r="K30" s="147">
        <v>3060</v>
      </c>
      <c r="L30" s="147">
        <v>2970</v>
      </c>
    </row>
    <row r="31" spans="2:12" s="148" customFormat="1" ht="9.75">
      <c r="B31" s="90" t="s">
        <v>314</v>
      </c>
      <c r="C31" s="147"/>
      <c r="D31" s="147">
        <v>5386</v>
      </c>
      <c r="E31" s="147">
        <v>5128</v>
      </c>
      <c r="F31" s="147">
        <v>4864</v>
      </c>
      <c r="G31" s="147">
        <v>4465</v>
      </c>
      <c r="H31" s="147"/>
      <c r="I31" s="147">
        <v>4126</v>
      </c>
      <c r="J31" s="147">
        <v>3866</v>
      </c>
      <c r="K31" s="147">
        <v>3544</v>
      </c>
      <c r="L31" s="147">
        <v>3278</v>
      </c>
    </row>
    <row r="32" spans="2:12" ht="9.75">
      <c r="B32" s="130"/>
      <c r="C32" s="171"/>
      <c r="H32" s="171"/>
      <c r="J32" s="147"/>
      <c r="K32" s="148"/>
      <c r="L32" s="148"/>
    </row>
    <row r="33" spans="2:10" ht="9.75">
      <c r="B33" s="167" t="s">
        <v>26</v>
      </c>
      <c r="C33" s="171"/>
      <c r="H33" s="171"/>
      <c r="J33" s="147"/>
    </row>
    <row r="34" spans="2:12" ht="9.75">
      <c r="B34" s="324" t="s">
        <v>411</v>
      </c>
      <c r="C34" s="171"/>
      <c r="D34" s="47">
        <v>475</v>
      </c>
      <c r="E34" s="47">
        <v>455</v>
      </c>
      <c r="F34" s="47">
        <v>443</v>
      </c>
      <c r="G34" s="47">
        <v>431</v>
      </c>
      <c r="H34" s="171"/>
      <c r="I34" s="47">
        <v>425</v>
      </c>
      <c r="J34" s="116">
        <v>419.2902705534029</v>
      </c>
      <c r="K34" s="112">
        <v>414</v>
      </c>
      <c r="L34" s="112">
        <v>411</v>
      </c>
    </row>
    <row r="35" spans="2:12" ht="11.25">
      <c r="B35" s="324" t="s">
        <v>414</v>
      </c>
      <c r="C35" s="171"/>
      <c r="D35" s="325">
        <v>6.19</v>
      </c>
      <c r="E35" s="325">
        <v>6.19</v>
      </c>
      <c r="F35" s="325">
        <v>6.25</v>
      </c>
      <c r="G35" s="325">
        <v>6.35</v>
      </c>
      <c r="H35" s="171"/>
      <c r="I35" s="325">
        <v>6.48</v>
      </c>
      <c r="J35" s="325">
        <v>6.71</v>
      </c>
      <c r="K35" s="112">
        <v>6.74</v>
      </c>
      <c r="L35" s="112">
        <v>6.85</v>
      </c>
    </row>
    <row r="36" spans="2:12" ht="9.75">
      <c r="B36" s="128"/>
      <c r="L36" s="143"/>
    </row>
    <row r="38" ht="9.75">
      <c r="B38" s="141"/>
    </row>
    <row r="39" ht="9.75">
      <c r="B39" s="4" t="s">
        <v>62</v>
      </c>
    </row>
    <row r="40" ht="9.75">
      <c r="B40" s="4" t="s">
        <v>415</v>
      </c>
    </row>
    <row r="41" spans="2:9" ht="21.75" customHeight="1">
      <c r="B41" s="439" t="s">
        <v>201</v>
      </c>
      <c r="C41" s="439"/>
      <c r="D41" s="439"/>
      <c r="E41" s="439"/>
      <c r="F41" s="439"/>
      <c r="G41" s="439"/>
      <c r="H41" s="439"/>
      <c r="I41" s="439"/>
    </row>
    <row r="42" ht="9.75">
      <c r="B42" s="4" t="s">
        <v>202</v>
      </c>
    </row>
  </sheetData>
  <sheetProtection/>
  <mergeCells count="1">
    <mergeCell ref="B41:I41"/>
  </mergeCells>
  <printOptions/>
  <pageMargins left="0.7874015748031497" right="0.7874015748031497" top="0.5905511811023623" bottom="0.3937007874015748" header="0.5118110236220472" footer="0.5118110236220472"/>
  <pageSetup horizontalDpi="600" verticalDpi="600" orientation="landscape" paperSize="9" scale="43" r:id="rId1"/>
</worksheet>
</file>

<file path=xl/worksheets/sheet12.xml><?xml version="1.0" encoding="utf-8"?>
<worksheet xmlns="http://schemas.openxmlformats.org/spreadsheetml/2006/main" xmlns:r="http://schemas.openxmlformats.org/officeDocument/2006/relationships">
  <sheetPr>
    <tabColor theme="0" tint="-0.3499799966812134"/>
  </sheetPr>
  <dimension ref="B1:L42"/>
  <sheetViews>
    <sheetView showGridLines="0" view="pageBreakPreview" zoomScale="130" zoomScaleSheetLayoutView="130" zoomScalePageLayoutView="0" workbookViewId="0" topLeftCell="B1">
      <pane xSplit="1" ySplit="4" topLeftCell="F5" activePane="bottomRight" state="frozen"/>
      <selection pane="topLeft" activeCell="B1" sqref="B1"/>
      <selection pane="topRight" activeCell="C1" sqref="C1"/>
      <selection pane="bottomLeft" activeCell="B5" sqref="B5"/>
      <selection pane="bottomRight" activeCell="L38" sqref="L38"/>
    </sheetView>
  </sheetViews>
  <sheetFormatPr defaultColWidth="9.140625" defaultRowHeight="12.75"/>
  <cols>
    <col min="1" max="1" width="2.28125" style="112" customWidth="1"/>
    <col min="2" max="2" width="45.57421875" style="2" customWidth="1"/>
    <col min="3" max="3" width="1.8515625" style="112" customWidth="1"/>
    <col min="4" max="4" width="9.140625" style="171" customWidth="1"/>
    <col min="5" max="7" width="9.140625" style="112" customWidth="1"/>
    <col min="8" max="8" width="1.8515625" style="112" customWidth="1"/>
    <col min="9" max="11" width="9.140625" style="112" customWidth="1"/>
    <col min="12" max="12" width="10.57421875" style="112" bestFit="1" customWidth="1"/>
    <col min="13" max="16384" width="9.140625" style="112" customWidth="1"/>
  </cols>
  <sheetData>
    <row r="1" ht="9.75">
      <c r="B1" s="112"/>
    </row>
    <row r="2" ht="9.75">
      <c r="B2" s="126" t="s">
        <v>68</v>
      </c>
    </row>
    <row r="3" ht="10.5" thickBot="1">
      <c r="B3" s="127"/>
    </row>
    <row r="4" spans="2:12" s="176" customFormat="1" ht="10.5" thickBot="1">
      <c r="B4" s="172"/>
      <c r="C4" s="177"/>
      <c r="D4" s="170" t="s">
        <v>366</v>
      </c>
      <c r="E4" s="170" t="s">
        <v>374</v>
      </c>
      <c r="F4" s="170" t="s">
        <v>376</v>
      </c>
      <c r="G4" s="170" t="s">
        <v>394</v>
      </c>
      <c r="H4" s="177"/>
      <c r="I4" s="170" t="s">
        <v>404</v>
      </c>
      <c r="J4" s="170" t="s">
        <v>422</v>
      </c>
      <c r="K4" s="170" t="s">
        <v>425</v>
      </c>
      <c r="L4" s="170" t="s">
        <v>428</v>
      </c>
    </row>
    <row r="5" spans="2:12" ht="9.75">
      <c r="B5" s="167" t="s">
        <v>426</v>
      </c>
      <c r="C5" s="168"/>
      <c r="D5" s="168">
        <v>2142387</v>
      </c>
      <c r="E5" s="168">
        <v>2093098</v>
      </c>
      <c r="F5" s="168">
        <v>2056016</v>
      </c>
      <c r="G5" s="168">
        <v>2014144</v>
      </c>
      <c r="H5" s="168"/>
      <c r="I5" s="168">
        <v>1959063</v>
      </c>
      <c r="J5" s="168">
        <v>1897314</v>
      </c>
      <c r="K5" s="147">
        <v>1832988</v>
      </c>
      <c r="L5" s="147">
        <v>1775583</v>
      </c>
    </row>
    <row r="6" spans="2:10" ht="9.75">
      <c r="B6" s="165"/>
      <c r="C6" s="166"/>
      <c r="D6" s="166"/>
      <c r="E6" s="166"/>
      <c r="H6" s="166"/>
      <c r="J6" s="142"/>
    </row>
    <row r="7" spans="2:10" ht="9.75">
      <c r="B7" s="128" t="s">
        <v>9</v>
      </c>
      <c r="C7" s="39"/>
      <c r="D7" s="39"/>
      <c r="H7" s="39"/>
      <c r="J7" s="142"/>
    </row>
    <row r="8" spans="2:12" ht="9.75">
      <c r="B8" s="129" t="s">
        <v>186</v>
      </c>
      <c r="C8" s="116"/>
      <c r="D8" s="116">
        <v>356009</v>
      </c>
      <c r="E8" s="116">
        <v>355719</v>
      </c>
      <c r="F8" s="116">
        <v>356953</v>
      </c>
      <c r="G8" s="116">
        <v>359968</v>
      </c>
      <c r="H8" s="116"/>
      <c r="I8" s="116">
        <v>360524</v>
      </c>
      <c r="J8" s="116">
        <v>363365</v>
      </c>
      <c r="K8" s="116">
        <v>360744</v>
      </c>
      <c r="L8" s="116">
        <v>364320</v>
      </c>
    </row>
    <row r="9" spans="2:12" s="4" customFormat="1" ht="9.75">
      <c r="B9" s="178" t="s">
        <v>410</v>
      </c>
      <c r="C9" s="107"/>
      <c r="D9" s="107">
        <v>342846</v>
      </c>
      <c r="E9" s="107">
        <v>343113</v>
      </c>
      <c r="F9" s="41">
        <v>344935</v>
      </c>
      <c r="G9" s="41">
        <v>348551</v>
      </c>
      <c r="H9" s="107"/>
      <c r="I9" s="41">
        <v>349654</v>
      </c>
      <c r="J9" s="41">
        <v>353016</v>
      </c>
      <c r="K9" s="41">
        <v>351195</v>
      </c>
      <c r="L9" s="41">
        <v>355754</v>
      </c>
    </row>
    <row r="10" spans="2:12" s="4" customFormat="1" ht="9.75">
      <c r="B10" s="178" t="s">
        <v>10</v>
      </c>
      <c r="C10" s="107"/>
      <c r="D10" s="107">
        <v>13163</v>
      </c>
      <c r="E10" s="107">
        <v>12606</v>
      </c>
      <c r="F10" s="41">
        <v>12018</v>
      </c>
      <c r="G10" s="41">
        <v>11417</v>
      </c>
      <c r="H10" s="107"/>
      <c r="I10" s="41">
        <v>10870</v>
      </c>
      <c r="J10" s="41">
        <v>10349</v>
      </c>
      <c r="K10" s="41">
        <v>9549</v>
      </c>
      <c r="L10" s="41">
        <v>8566</v>
      </c>
    </row>
    <row r="11" spans="2:12" ht="9.75">
      <c r="B11" s="129" t="s">
        <v>189</v>
      </c>
      <c r="C11" s="116"/>
      <c r="D11" s="116">
        <v>450839</v>
      </c>
      <c r="E11" s="116">
        <v>443985</v>
      </c>
      <c r="F11" s="116">
        <v>436884</v>
      </c>
      <c r="G11" s="116">
        <v>427837</v>
      </c>
      <c r="H11" s="116"/>
      <c r="I11" s="116">
        <v>415692</v>
      </c>
      <c r="J11" s="116">
        <v>402010</v>
      </c>
      <c r="K11" s="116">
        <v>384397</v>
      </c>
      <c r="L11" s="116">
        <v>364702</v>
      </c>
    </row>
    <row r="12" spans="2:12" s="4" customFormat="1" ht="9.75">
      <c r="B12" s="178" t="s">
        <v>12</v>
      </c>
      <c r="C12" s="41"/>
      <c r="D12" s="41">
        <v>278302</v>
      </c>
      <c r="E12" s="41">
        <v>274668</v>
      </c>
      <c r="F12" s="41">
        <v>270617</v>
      </c>
      <c r="G12" s="41">
        <v>264280</v>
      </c>
      <c r="H12" s="41"/>
      <c r="I12" s="41">
        <v>255413</v>
      </c>
      <c r="J12" s="41">
        <v>245761</v>
      </c>
      <c r="K12" s="41">
        <v>234259</v>
      </c>
      <c r="L12" s="41">
        <v>221711</v>
      </c>
    </row>
    <row r="13" spans="2:12" s="4" customFormat="1" ht="9.75">
      <c r="B13" s="178" t="s">
        <v>13</v>
      </c>
      <c r="C13" s="41"/>
      <c r="D13" s="41">
        <v>172537</v>
      </c>
      <c r="E13" s="41">
        <v>169317</v>
      </c>
      <c r="F13" s="41">
        <v>166267</v>
      </c>
      <c r="G13" s="41">
        <v>163557</v>
      </c>
      <c r="H13" s="41"/>
      <c r="I13" s="41">
        <v>160279</v>
      </c>
      <c r="J13" s="41">
        <v>156249</v>
      </c>
      <c r="K13" s="41">
        <v>150138</v>
      </c>
      <c r="L13" s="41">
        <v>142991</v>
      </c>
    </row>
    <row r="14" spans="2:12" s="148" customFormat="1" ht="11.25">
      <c r="B14" s="162" t="s">
        <v>311</v>
      </c>
      <c r="C14" s="147"/>
      <c r="D14" s="147">
        <v>806848</v>
      </c>
      <c r="E14" s="147">
        <v>799704</v>
      </c>
      <c r="F14" s="147">
        <v>793837</v>
      </c>
      <c r="G14" s="147">
        <v>787805</v>
      </c>
      <c r="H14" s="147"/>
      <c r="I14" s="147">
        <v>776216</v>
      </c>
      <c r="J14" s="147">
        <v>765375</v>
      </c>
      <c r="K14" s="147">
        <v>745141</v>
      </c>
      <c r="L14" s="147">
        <v>729022</v>
      </c>
    </row>
    <row r="15" spans="2:12" ht="9.75">
      <c r="B15" s="130"/>
      <c r="C15" s="171"/>
      <c r="H15" s="171"/>
      <c r="J15" s="147"/>
      <c r="K15" s="148"/>
      <c r="L15" s="148"/>
    </row>
    <row r="16" spans="2:10" ht="9.75">
      <c r="B16" s="128" t="s">
        <v>191</v>
      </c>
      <c r="C16" s="171"/>
      <c r="H16" s="171"/>
      <c r="J16" s="142"/>
    </row>
    <row r="17" spans="2:10" ht="9.75">
      <c r="B17" s="132" t="s">
        <v>16</v>
      </c>
      <c r="C17" s="171"/>
      <c r="H17" s="171"/>
      <c r="J17" s="142"/>
    </row>
    <row r="18" spans="2:12" ht="9.75">
      <c r="B18" s="129" t="s">
        <v>188</v>
      </c>
      <c r="C18" s="116"/>
      <c r="D18" s="116">
        <v>291627</v>
      </c>
      <c r="E18" s="116">
        <v>284902</v>
      </c>
      <c r="F18" s="116">
        <v>278021</v>
      </c>
      <c r="G18" s="116">
        <v>272256</v>
      </c>
      <c r="H18" s="116"/>
      <c r="I18" s="116">
        <v>266384</v>
      </c>
      <c r="J18" s="116">
        <v>259839</v>
      </c>
      <c r="K18" s="116">
        <v>251636</v>
      </c>
      <c r="L18" s="116">
        <v>246000</v>
      </c>
    </row>
    <row r="19" spans="2:12" ht="9.75">
      <c r="B19" s="178" t="s">
        <v>418</v>
      </c>
      <c r="C19" s="41"/>
      <c r="D19" s="41">
        <v>266468</v>
      </c>
      <c r="E19" s="41">
        <v>260260</v>
      </c>
      <c r="F19" s="41">
        <v>253557</v>
      </c>
      <c r="G19" s="41">
        <v>248049</v>
      </c>
      <c r="H19" s="41"/>
      <c r="I19" s="41">
        <v>242445</v>
      </c>
      <c r="J19" s="41">
        <v>232768</v>
      </c>
      <c r="K19" s="41">
        <v>224918</v>
      </c>
      <c r="L19" s="41">
        <v>217935</v>
      </c>
    </row>
    <row r="20" spans="2:12" ht="9.75">
      <c r="B20" s="133" t="s">
        <v>61</v>
      </c>
      <c r="C20" s="41"/>
      <c r="D20" s="41">
        <v>14124</v>
      </c>
      <c r="E20" s="41">
        <v>13552</v>
      </c>
      <c r="F20" s="41">
        <v>13220</v>
      </c>
      <c r="G20" s="41">
        <v>12516</v>
      </c>
      <c r="H20" s="41"/>
      <c r="I20" s="41">
        <v>12004</v>
      </c>
      <c r="J20" s="41">
        <v>12216</v>
      </c>
      <c r="K20" s="41">
        <v>11480</v>
      </c>
      <c r="L20" s="41">
        <v>11012</v>
      </c>
    </row>
    <row r="21" spans="2:12" ht="9.75">
      <c r="B21" s="133" t="s">
        <v>17</v>
      </c>
      <c r="C21" s="41"/>
      <c r="D21" s="41">
        <v>387</v>
      </c>
      <c r="E21" s="41">
        <v>405</v>
      </c>
      <c r="F21" s="41">
        <v>423</v>
      </c>
      <c r="G21" s="41">
        <v>381</v>
      </c>
      <c r="H21" s="41"/>
      <c r="I21" s="41">
        <v>368</v>
      </c>
      <c r="J21" s="41">
        <v>3576</v>
      </c>
      <c r="K21" s="41">
        <v>3314</v>
      </c>
      <c r="L21" s="41">
        <v>3029</v>
      </c>
    </row>
    <row r="22" spans="2:12" ht="9.75">
      <c r="B22" s="178" t="s">
        <v>417</v>
      </c>
      <c r="C22" s="41"/>
      <c r="D22" s="41">
        <v>14695</v>
      </c>
      <c r="E22" s="41">
        <v>14661</v>
      </c>
      <c r="F22" s="41">
        <v>14983</v>
      </c>
      <c r="G22" s="41">
        <v>15207</v>
      </c>
      <c r="H22" s="41"/>
      <c r="I22" s="41">
        <v>15366</v>
      </c>
      <c r="J22" s="41">
        <v>17348</v>
      </c>
      <c r="K22" s="41">
        <v>17628</v>
      </c>
      <c r="L22" s="41">
        <v>19664</v>
      </c>
    </row>
    <row r="23" spans="2:12" ht="9.75">
      <c r="B23" s="130" t="s">
        <v>187</v>
      </c>
      <c r="C23" s="41"/>
      <c r="D23" s="41">
        <v>10464</v>
      </c>
      <c r="E23" s="41">
        <v>9981</v>
      </c>
      <c r="F23" s="41">
        <v>9481</v>
      </c>
      <c r="G23" s="41">
        <v>9000</v>
      </c>
      <c r="H23" s="41"/>
      <c r="I23" s="41">
        <v>8573</v>
      </c>
      <c r="J23" s="41">
        <v>9723</v>
      </c>
      <c r="K23" s="41">
        <v>9090</v>
      </c>
      <c r="L23" s="41">
        <v>8401</v>
      </c>
    </row>
    <row r="24" spans="2:12" ht="9.75">
      <c r="B24" s="129" t="s">
        <v>189</v>
      </c>
      <c r="C24" s="116"/>
      <c r="D24" s="116">
        <v>875728</v>
      </c>
      <c r="E24" s="116">
        <v>835526</v>
      </c>
      <c r="F24" s="116">
        <v>806352</v>
      </c>
      <c r="G24" s="116">
        <v>773965</v>
      </c>
      <c r="H24" s="116"/>
      <c r="I24" s="116">
        <v>736004</v>
      </c>
      <c r="J24" s="116">
        <v>698412</v>
      </c>
      <c r="K24" s="116">
        <f>K25+K26</f>
        <v>662343</v>
      </c>
      <c r="L24" s="116">
        <v>626257</v>
      </c>
    </row>
    <row r="25" spans="2:12" ht="9.75">
      <c r="B25" s="130" t="s">
        <v>190</v>
      </c>
      <c r="C25" s="41"/>
      <c r="D25" s="41">
        <v>759906</v>
      </c>
      <c r="E25" s="41">
        <v>720665</v>
      </c>
      <c r="F25" s="41">
        <v>692757</v>
      </c>
      <c r="G25" s="41">
        <v>661371</v>
      </c>
      <c r="H25" s="41"/>
      <c r="I25" s="41">
        <v>624705</v>
      </c>
      <c r="J25" s="41">
        <v>588587</v>
      </c>
      <c r="K25" s="41">
        <v>554962</v>
      </c>
      <c r="L25" s="41">
        <v>522557</v>
      </c>
    </row>
    <row r="26" spans="2:12" ht="9.75">
      <c r="B26" s="130" t="s">
        <v>205</v>
      </c>
      <c r="C26" s="41"/>
      <c r="D26" s="41">
        <v>115822</v>
      </c>
      <c r="E26" s="41">
        <v>114861</v>
      </c>
      <c r="F26" s="41">
        <v>113595</v>
      </c>
      <c r="G26" s="41">
        <v>112594</v>
      </c>
      <c r="H26" s="41"/>
      <c r="I26" s="41">
        <v>111299</v>
      </c>
      <c r="J26" s="41">
        <v>109825</v>
      </c>
      <c r="K26" s="41">
        <v>107381</v>
      </c>
      <c r="L26" s="41">
        <v>103700</v>
      </c>
    </row>
    <row r="27" spans="2:12" s="148" customFormat="1" ht="9.75">
      <c r="B27" s="162" t="s">
        <v>416</v>
      </c>
      <c r="C27" s="147"/>
      <c r="D27" s="147">
        <v>1167355</v>
      </c>
      <c r="E27" s="147">
        <v>1120428</v>
      </c>
      <c r="F27" s="147">
        <v>1084373</v>
      </c>
      <c r="G27" s="147">
        <v>1046221</v>
      </c>
      <c r="H27" s="147"/>
      <c r="I27" s="147">
        <v>1002388</v>
      </c>
      <c r="J27" s="147">
        <v>958251</v>
      </c>
      <c r="K27" s="147">
        <v>913979</v>
      </c>
      <c r="L27" s="147">
        <v>872257</v>
      </c>
    </row>
    <row r="28" spans="3:10" ht="9.75">
      <c r="C28" s="171"/>
      <c r="H28" s="171"/>
      <c r="J28" s="142"/>
    </row>
    <row r="29" spans="2:12" s="148" customFormat="1" ht="9.75">
      <c r="B29" s="90" t="s">
        <v>312</v>
      </c>
      <c r="C29" s="147"/>
      <c r="D29" s="147">
        <v>90251</v>
      </c>
      <c r="E29" s="147">
        <v>99859</v>
      </c>
      <c r="F29" s="147">
        <v>110158</v>
      </c>
      <c r="G29" s="147">
        <v>118893</v>
      </c>
      <c r="H29" s="147"/>
      <c r="I29" s="147">
        <v>125532</v>
      </c>
      <c r="J29" s="147">
        <v>126836</v>
      </c>
      <c r="K29" s="147">
        <v>131645</v>
      </c>
      <c r="L29" s="147">
        <v>134683</v>
      </c>
    </row>
    <row r="30" spans="2:12" s="148" customFormat="1" ht="9.75">
      <c r="B30" s="90" t="s">
        <v>313</v>
      </c>
      <c r="C30" s="147"/>
      <c r="D30" s="147">
        <v>26868</v>
      </c>
      <c r="E30" s="147">
        <v>26280</v>
      </c>
      <c r="F30" s="147">
        <v>25344</v>
      </c>
      <c r="G30" s="147">
        <v>23570</v>
      </c>
      <c r="H30" s="147"/>
      <c r="I30" s="147">
        <v>21830</v>
      </c>
      <c r="J30" s="147">
        <v>18589</v>
      </c>
      <c r="K30" s="147">
        <v>18032</v>
      </c>
      <c r="L30" s="147">
        <v>16788</v>
      </c>
    </row>
    <row r="31" spans="2:12" s="148" customFormat="1" ht="9.75">
      <c r="B31" s="90" t="s">
        <v>314</v>
      </c>
      <c r="C31" s="147"/>
      <c r="D31" s="147">
        <v>51065</v>
      </c>
      <c r="E31" s="147">
        <v>46827</v>
      </c>
      <c r="F31" s="147">
        <v>42304</v>
      </c>
      <c r="G31" s="147">
        <v>37655</v>
      </c>
      <c r="H31" s="147"/>
      <c r="I31" s="147">
        <v>33097</v>
      </c>
      <c r="J31" s="147">
        <v>28263</v>
      </c>
      <c r="K31" s="147">
        <v>24191</v>
      </c>
      <c r="L31" s="147">
        <v>22833</v>
      </c>
    </row>
    <row r="32" spans="2:12" ht="9.75">
      <c r="B32" s="130"/>
      <c r="C32" s="171"/>
      <c r="H32" s="171"/>
      <c r="J32" s="147"/>
      <c r="K32" s="148"/>
      <c r="L32" s="148"/>
    </row>
    <row r="33" spans="2:12" ht="9.75">
      <c r="B33" s="167" t="s">
        <v>26</v>
      </c>
      <c r="C33" s="171"/>
      <c r="H33" s="171"/>
      <c r="J33" s="147"/>
      <c r="K33" s="148"/>
      <c r="L33" s="148"/>
    </row>
    <row r="34" spans="2:12" ht="9.75">
      <c r="B34" s="324" t="s">
        <v>411</v>
      </c>
      <c r="C34" s="171"/>
      <c r="D34" s="47">
        <v>58</v>
      </c>
      <c r="E34" s="47">
        <v>58</v>
      </c>
      <c r="F34" s="47">
        <v>58</v>
      </c>
      <c r="G34" s="47">
        <v>58</v>
      </c>
      <c r="H34" s="171"/>
      <c r="I34" s="47">
        <v>58</v>
      </c>
      <c r="J34" s="116">
        <v>57.82147217567363</v>
      </c>
      <c r="K34" s="112">
        <v>58</v>
      </c>
      <c r="L34" s="112">
        <v>57</v>
      </c>
    </row>
    <row r="35" spans="2:12" ht="11.25">
      <c r="B35" s="324" t="s">
        <v>414</v>
      </c>
      <c r="C35" s="171"/>
      <c r="D35" s="325">
        <v>1.37</v>
      </c>
      <c r="E35" s="325">
        <v>1.38</v>
      </c>
      <c r="F35" s="325">
        <v>1.38</v>
      </c>
      <c r="G35" s="325">
        <v>1.4</v>
      </c>
      <c r="H35" s="171"/>
      <c r="I35" s="325">
        <v>1.4</v>
      </c>
      <c r="J35" s="39">
        <v>1.41</v>
      </c>
      <c r="K35" s="112">
        <v>1.42</v>
      </c>
      <c r="L35" s="112">
        <v>1.43</v>
      </c>
    </row>
    <row r="36" spans="2:12" ht="9.75">
      <c r="B36" s="128"/>
      <c r="J36" s="143"/>
      <c r="L36" s="143"/>
    </row>
    <row r="38" ht="9.75">
      <c r="B38" s="141"/>
    </row>
    <row r="39" ht="9.75">
      <c r="B39" s="4" t="s">
        <v>62</v>
      </c>
    </row>
    <row r="40" ht="9.75">
      <c r="B40" s="4" t="s">
        <v>415</v>
      </c>
    </row>
    <row r="41" spans="2:9" ht="21.75" customHeight="1">
      <c r="B41" s="439" t="s">
        <v>201</v>
      </c>
      <c r="C41" s="439"/>
      <c r="D41" s="439"/>
      <c r="E41" s="439"/>
      <c r="F41" s="439"/>
      <c r="G41" s="439"/>
      <c r="H41" s="439"/>
      <c r="I41" s="439"/>
    </row>
    <row r="42" ht="9.75">
      <c r="B42" s="4" t="s">
        <v>202</v>
      </c>
    </row>
  </sheetData>
  <sheetProtection/>
  <mergeCells count="1">
    <mergeCell ref="B41:I41"/>
  </mergeCells>
  <printOptions/>
  <pageMargins left="0.7874015748031497" right="0.7874015748031497" top="0.5905511811023623" bottom="0.3937007874015748" header="0.5118110236220472" footer="0.5118110236220472"/>
  <pageSetup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sheetPr>
    <tabColor rgb="FF00B0F0"/>
  </sheetPr>
  <dimension ref="A2:S93"/>
  <sheetViews>
    <sheetView zoomScale="110" zoomScaleNormal="110" zoomScalePageLayoutView="0" workbookViewId="0" topLeftCell="A1">
      <selection activeCell="A38" sqref="A38"/>
    </sheetView>
  </sheetViews>
  <sheetFormatPr defaultColWidth="9.140625" defaultRowHeight="12.75"/>
  <cols>
    <col min="1" max="1" width="25.140625" style="54" customWidth="1"/>
    <col min="2" max="5" width="9.140625" style="54" customWidth="1"/>
    <col min="6" max="6" width="1.8515625" style="57" customWidth="1"/>
    <col min="7" max="10" width="9.140625" style="54" customWidth="1"/>
    <col min="11" max="11" width="1.8515625" style="57" customWidth="1"/>
    <col min="12" max="16384" width="9.140625" style="54" customWidth="1"/>
  </cols>
  <sheetData>
    <row r="1" ht="10.5" thickBot="1"/>
    <row r="2" spans="1:12" s="329" customFormat="1" ht="21.75" customHeight="1" thickBot="1">
      <c r="A2" s="174"/>
      <c r="B2" s="174" t="s">
        <v>403</v>
      </c>
      <c r="C2" s="174" t="s">
        <v>422</v>
      </c>
      <c r="D2" s="174" t="s">
        <v>425</v>
      </c>
      <c r="E2" s="174" t="s">
        <v>428</v>
      </c>
      <c r="F2" s="110"/>
      <c r="G2" s="174" t="s">
        <v>434</v>
      </c>
      <c r="H2" s="174" t="s">
        <v>475</v>
      </c>
      <c r="I2" s="170" t="s">
        <v>477</v>
      </c>
      <c r="J2" s="170" t="s">
        <v>479</v>
      </c>
      <c r="K2" s="110"/>
      <c r="L2" s="170" t="s">
        <v>493</v>
      </c>
    </row>
    <row r="3" spans="1:11" ht="9.75">
      <c r="A3" s="377" t="s">
        <v>457</v>
      </c>
      <c r="B3" s="177"/>
      <c r="C3" s="177"/>
      <c r="D3" s="177"/>
      <c r="E3" s="177"/>
      <c r="F3" s="91"/>
      <c r="G3" s="177"/>
      <c r="K3" s="91"/>
    </row>
    <row r="4" spans="1:11" ht="9.75">
      <c r="A4" s="314"/>
      <c r="B4" s="177"/>
      <c r="C4" s="177"/>
      <c r="D4" s="177"/>
      <c r="E4" s="177"/>
      <c r="F4" s="91"/>
      <c r="G4" s="177"/>
      <c r="K4" s="91"/>
    </row>
    <row r="5" spans="1:19" ht="9.75">
      <c r="A5" s="332" t="s">
        <v>460</v>
      </c>
      <c r="B5" s="387">
        <v>35784</v>
      </c>
      <c r="C5" s="387">
        <v>35860</v>
      </c>
      <c r="D5" s="387">
        <v>35894</v>
      </c>
      <c r="E5" s="387">
        <v>35972</v>
      </c>
      <c r="F5" s="109"/>
      <c r="G5" s="387">
        <v>35568.383010000005</v>
      </c>
      <c r="H5" s="387">
        <v>35836.51056</v>
      </c>
      <c r="I5" s="387">
        <v>35453.909960000005</v>
      </c>
      <c r="J5" s="387">
        <v>35753.797139999995</v>
      </c>
      <c r="K5" s="109"/>
      <c r="L5" s="387">
        <v>35706.056130000004</v>
      </c>
      <c r="N5" s="440"/>
      <c r="O5" s="408"/>
      <c r="P5" s="408"/>
      <c r="Q5" s="408"/>
      <c r="R5" s="408"/>
      <c r="S5" s="408"/>
    </row>
    <row r="6" spans="1:19" ht="9.75">
      <c r="A6" s="315" t="s">
        <v>458</v>
      </c>
      <c r="B6" s="385">
        <v>-0.04</v>
      </c>
      <c r="C6" s="385">
        <v>0</v>
      </c>
      <c r="D6" s="385">
        <v>0</v>
      </c>
      <c r="E6" s="385">
        <v>0</v>
      </c>
      <c r="F6" s="386"/>
      <c r="G6" s="385">
        <v>-0.011209868733143447</v>
      </c>
      <c r="H6" s="385">
        <v>0.007538367710576477</v>
      </c>
      <c r="I6" s="385">
        <v>-0.010676279415079204</v>
      </c>
      <c r="J6" s="385">
        <v>0.008458507971006002</v>
      </c>
      <c r="K6" s="386"/>
      <c r="L6" s="385">
        <v>-0.0013352710430462045</v>
      </c>
      <c r="N6" s="440"/>
      <c r="O6" s="408"/>
      <c r="P6" s="408"/>
      <c r="Q6" s="408"/>
      <c r="R6" s="408"/>
      <c r="S6" s="408"/>
    </row>
    <row r="7" spans="1:19" ht="9.75">
      <c r="A7" s="315"/>
      <c r="F7" s="382"/>
      <c r="K7" s="382"/>
      <c r="N7" s="440"/>
      <c r="O7" s="408"/>
      <c r="P7" s="408"/>
      <c r="Q7" s="408"/>
      <c r="R7" s="408"/>
      <c r="S7" s="408"/>
    </row>
    <row r="8" spans="1:19" ht="9.75">
      <c r="A8" s="332" t="s">
        <v>465</v>
      </c>
      <c r="B8" s="387">
        <v>38713</v>
      </c>
      <c r="C8" s="387">
        <v>38847</v>
      </c>
      <c r="D8" s="387">
        <v>38936</v>
      </c>
      <c r="E8" s="387">
        <v>38017</v>
      </c>
      <c r="F8" s="165"/>
      <c r="G8" s="387">
        <v>36936.50357</v>
      </c>
      <c r="H8" s="387">
        <v>36448.71434</v>
      </c>
      <c r="I8" s="387">
        <v>36226.76901</v>
      </c>
      <c r="J8" s="387">
        <v>36576.28368</v>
      </c>
      <c r="K8" s="165"/>
      <c r="L8" s="387">
        <v>35673.85143</v>
      </c>
      <c r="N8" s="440"/>
      <c r="O8" s="408"/>
      <c r="P8" s="408"/>
      <c r="Q8" s="408"/>
      <c r="R8" s="408"/>
      <c r="S8" s="408"/>
    </row>
    <row r="9" spans="1:19" ht="9.75">
      <c r="A9" s="315" t="s">
        <v>459</v>
      </c>
      <c r="B9" s="385">
        <v>-0.04</v>
      </c>
      <c r="C9" s="385">
        <v>0</v>
      </c>
      <c r="D9" s="385">
        <v>0</v>
      </c>
      <c r="E9" s="385">
        <v>-0.02</v>
      </c>
      <c r="F9" s="367"/>
      <c r="G9" s="385">
        <v>-0.028428788769724433</v>
      </c>
      <c r="H9" s="385">
        <v>-0.013206156047650075</v>
      </c>
      <c r="I9" s="385">
        <v>-0.006089249895885218</v>
      </c>
      <c r="J9" s="385">
        <v>0.009647966946859654</v>
      </c>
      <c r="K9" s="367"/>
      <c r="L9" s="385">
        <v>-0.024672606377816653</v>
      </c>
      <c r="N9" s="440"/>
      <c r="O9" s="408"/>
      <c r="P9" s="408"/>
      <c r="Q9" s="408"/>
      <c r="R9" s="408"/>
      <c r="S9" s="408"/>
    </row>
    <row r="10" spans="1:19" ht="9.75">
      <c r="A10" s="332"/>
      <c r="F10" s="367"/>
      <c r="K10" s="367"/>
      <c r="N10" s="440"/>
      <c r="O10" s="408"/>
      <c r="P10" s="408"/>
      <c r="Q10" s="408"/>
      <c r="R10" s="408"/>
      <c r="S10" s="408"/>
    </row>
    <row r="11" spans="1:19" ht="9.75">
      <c r="A11" s="332" t="s">
        <v>461</v>
      </c>
      <c r="B11" s="387">
        <v>54672</v>
      </c>
      <c r="C11" s="387">
        <v>52009</v>
      </c>
      <c r="D11" s="387">
        <v>50440</v>
      </c>
      <c r="E11" s="387">
        <v>48947</v>
      </c>
      <c r="F11" s="389"/>
      <c r="G11" s="387">
        <v>47426.326929999974</v>
      </c>
      <c r="H11" s="387">
        <v>45330.164679999994</v>
      </c>
      <c r="I11" s="387">
        <v>43688.676810000004</v>
      </c>
      <c r="J11" s="387">
        <v>43138.85451</v>
      </c>
      <c r="K11" s="389"/>
      <c r="L11" s="387">
        <v>41413.18592</v>
      </c>
      <c r="N11" s="440"/>
      <c r="O11" s="408"/>
      <c r="P11" s="408"/>
      <c r="Q11" s="408"/>
      <c r="R11" s="408"/>
      <c r="S11" s="408"/>
    </row>
    <row r="12" spans="1:19" ht="9.75">
      <c r="A12" s="315" t="s">
        <v>458</v>
      </c>
      <c r="B12" s="385">
        <v>-0.08</v>
      </c>
      <c r="C12" s="385">
        <v>-0.05</v>
      </c>
      <c r="D12" s="385">
        <v>-0.03</v>
      </c>
      <c r="E12" s="385">
        <v>-0.03</v>
      </c>
      <c r="F12" s="367"/>
      <c r="G12" s="385">
        <v>-0.03106153411907142</v>
      </c>
      <c r="H12" s="385">
        <v>-0.0441982836472633</v>
      </c>
      <c r="I12" s="385">
        <v>-0.036211822339225375</v>
      </c>
      <c r="J12" s="385">
        <v>-0.012585006920469488</v>
      </c>
      <c r="K12" s="367"/>
      <c r="L12" s="385">
        <v>-0.040002652124199733</v>
      </c>
      <c r="N12" s="440"/>
      <c r="O12" s="408"/>
      <c r="P12" s="408"/>
      <c r="Q12" s="408"/>
      <c r="R12" s="408"/>
      <c r="S12" s="408"/>
    </row>
    <row r="13" spans="1:19" ht="9.75">
      <c r="A13" s="314"/>
      <c r="F13" s="367"/>
      <c r="K13" s="367"/>
      <c r="N13" s="440"/>
      <c r="O13" s="408"/>
      <c r="P13" s="408"/>
      <c r="Q13" s="408"/>
      <c r="R13" s="408"/>
      <c r="S13" s="408"/>
    </row>
    <row r="14" spans="1:19" ht="9.75">
      <c r="A14" s="332" t="s">
        <v>462</v>
      </c>
      <c r="B14" s="387">
        <v>40663</v>
      </c>
      <c r="C14" s="387">
        <v>40902</v>
      </c>
      <c r="D14" s="387">
        <v>41733</v>
      </c>
      <c r="E14" s="387">
        <v>45495</v>
      </c>
      <c r="F14" s="388"/>
      <c r="G14" s="387">
        <v>44386.2597139292</v>
      </c>
      <c r="H14" s="387">
        <v>46013.238260604296</v>
      </c>
      <c r="I14" s="387">
        <v>44932.37842117561</v>
      </c>
      <c r="J14" s="387">
        <v>44847.625968161214</v>
      </c>
      <c r="K14" s="388"/>
      <c r="L14" s="387">
        <v>41739.99157679774</v>
      </c>
      <c r="N14" s="440"/>
      <c r="O14" s="408"/>
      <c r="P14" s="408"/>
      <c r="Q14" s="408"/>
      <c r="R14" s="408"/>
      <c r="S14" s="408"/>
    </row>
    <row r="15" spans="1:19" ht="9.75">
      <c r="A15" s="315" t="s">
        <v>459</v>
      </c>
      <c r="B15" s="385">
        <v>-0.02</v>
      </c>
      <c r="C15" s="385">
        <v>0.01</v>
      </c>
      <c r="D15" s="385">
        <v>0.02</v>
      </c>
      <c r="E15" s="385">
        <v>0.09</v>
      </c>
      <c r="F15" s="367"/>
      <c r="G15" s="385">
        <v>-0.024367966532065632</v>
      </c>
      <c r="H15" s="385">
        <v>0.03665500443517944</v>
      </c>
      <c r="I15" s="385">
        <v>-0.023490192829008105</v>
      </c>
      <c r="J15" s="385">
        <v>-0.001886222274279814</v>
      </c>
      <c r="K15" s="367"/>
      <c r="L15" s="385">
        <v>-0.06929317492902931</v>
      </c>
      <c r="N15" s="440"/>
      <c r="O15" s="408"/>
      <c r="P15" s="408"/>
      <c r="Q15" s="408"/>
      <c r="R15" s="408"/>
      <c r="S15" s="408"/>
    </row>
    <row r="16" spans="1:19" ht="10.5" thickBot="1">
      <c r="A16" s="378"/>
      <c r="B16" s="371"/>
      <c r="C16" s="371"/>
      <c r="D16" s="371"/>
      <c r="E16" s="371"/>
      <c r="F16" s="321"/>
      <c r="G16" s="371"/>
      <c r="H16" s="371"/>
      <c r="I16" s="371"/>
      <c r="J16" s="371"/>
      <c r="K16" s="321"/>
      <c r="L16" s="371"/>
      <c r="O16" s="408"/>
      <c r="P16" s="408"/>
      <c r="Q16" s="408"/>
      <c r="R16" s="408"/>
      <c r="S16" s="408"/>
    </row>
    <row r="17" spans="1:19" ht="10.5" thickBot="1">
      <c r="A17" s="353" t="s">
        <v>463</v>
      </c>
      <c r="B17" s="373">
        <v>169832</v>
      </c>
      <c r="C17" s="373">
        <v>167618</v>
      </c>
      <c r="D17" s="373">
        <v>167004</v>
      </c>
      <c r="E17" s="373">
        <v>168430</v>
      </c>
      <c r="F17" s="162"/>
      <c r="G17" s="373">
        <v>164317.47322392918</v>
      </c>
      <c r="H17" s="373">
        <v>163628.62784060428</v>
      </c>
      <c r="I17" s="373">
        <v>160301.73420117563</v>
      </c>
      <c r="J17" s="373">
        <v>160316.56129816122</v>
      </c>
      <c r="K17" s="162"/>
      <c r="L17" s="373">
        <v>154533.08505679775</v>
      </c>
      <c r="N17" s="440"/>
      <c r="O17" s="408"/>
      <c r="P17" s="408"/>
      <c r="Q17" s="408"/>
      <c r="R17" s="408"/>
      <c r="S17" s="408"/>
    </row>
    <row r="18" spans="1:19" ht="11.25" thickBot="1" thickTop="1">
      <c r="A18" s="344" t="s">
        <v>464</v>
      </c>
      <c r="B18" s="345">
        <v>-0.05</v>
      </c>
      <c r="C18" s="345">
        <v>-0.01</v>
      </c>
      <c r="D18" s="345">
        <v>0</v>
      </c>
      <c r="E18" s="345">
        <v>0.01</v>
      </c>
      <c r="F18" s="367"/>
      <c r="G18" s="345">
        <v>-0.024419568289377414</v>
      </c>
      <c r="H18" s="345">
        <v>-0.00419216148964352</v>
      </c>
      <c r="I18" s="345">
        <v>-0.020331977865569395</v>
      </c>
      <c r="J18" s="345">
        <v>9.249492564422646E-05</v>
      </c>
      <c r="K18" s="367"/>
      <c r="L18" s="345">
        <v>-0.03607535113360627</v>
      </c>
      <c r="O18" s="408"/>
      <c r="P18" s="408"/>
      <c r="Q18" s="408"/>
      <c r="R18" s="408"/>
      <c r="S18" s="408"/>
    </row>
    <row r="19" spans="3:11" ht="10.5" thickTop="1">
      <c r="C19" s="381"/>
      <c r="D19" s="381"/>
      <c r="E19" s="381"/>
      <c r="F19" s="47"/>
      <c r="K19" s="47"/>
    </row>
    <row r="20" spans="2:11" ht="9.75">
      <c r="B20" s="381"/>
      <c r="C20" s="381"/>
      <c r="D20" s="381"/>
      <c r="E20" s="381"/>
      <c r="F20" s="381"/>
      <c r="G20" s="381"/>
      <c r="K20" s="381"/>
    </row>
    <row r="21" spans="1:11" ht="9.75">
      <c r="A21" s="4" t="s">
        <v>62</v>
      </c>
      <c r="B21" s="384"/>
      <c r="F21" s="374"/>
      <c r="K21" s="374"/>
    </row>
    <row r="22" spans="1:11" ht="9.75">
      <c r="A22" s="4" t="s">
        <v>202</v>
      </c>
      <c r="F22" s="42"/>
      <c r="K22" s="42"/>
    </row>
    <row r="23" spans="6:11" ht="9.75">
      <c r="F23" s="94"/>
      <c r="K23" s="94"/>
    </row>
    <row r="24" spans="2:11" ht="9.75">
      <c r="B24" s="381"/>
      <c r="C24" s="381"/>
      <c r="D24" s="381"/>
      <c r="E24" s="381"/>
      <c r="F24" s="381"/>
      <c r="G24" s="381"/>
      <c r="K24" s="381"/>
    </row>
    <row r="25" spans="6:11" ht="9.75">
      <c r="F25" s="47"/>
      <c r="K25" s="47"/>
    </row>
    <row r="26" spans="6:11" ht="9.75">
      <c r="F26" s="160"/>
      <c r="K26" s="160"/>
    </row>
    <row r="27" spans="6:11" ht="9.75">
      <c r="F27" s="37"/>
      <c r="K27" s="37"/>
    </row>
    <row r="28" spans="6:11" ht="9.75">
      <c r="F28" s="374"/>
      <c r="K28" s="374"/>
    </row>
    <row r="29" spans="6:11" ht="9.75">
      <c r="F29" s="38"/>
      <c r="K29" s="38"/>
    </row>
    <row r="30" spans="6:11" ht="9.75">
      <c r="F30" s="370"/>
      <c r="K30" s="370"/>
    </row>
    <row r="31" spans="6:11" ht="9.75">
      <c r="F31" s="383"/>
      <c r="K31" s="383"/>
    </row>
    <row r="32" spans="6:11" ht="9.75">
      <c r="F32" s="76"/>
      <c r="K32" s="76"/>
    </row>
    <row r="33" spans="6:11" ht="9.75">
      <c r="F33" s="90"/>
      <c r="K33" s="90"/>
    </row>
    <row r="34" spans="6:11" ht="9.75">
      <c r="F34" s="162"/>
      <c r="K34" s="162"/>
    </row>
    <row r="35" spans="6:11" ht="9.75">
      <c r="F35" s="94"/>
      <c r="K35" s="94"/>
    </row>
    <row r="36" spans="6:11" ht="9.75">
      <c r="F36" s="94"/>
      <c r="K36" s="94"/>
    </row>
    <row r="37" spans="6:11" ht="9.75">
      <c r="F37" s="374"/>
      <c r="K37" s="374"/>
    </row>
    <row r="38" spans="6:11" ht="9.75">
      <c r="F38" s="374"/>
      <c r="K38" s="374"/>
    </row>
    <row r="39" spans="6:11" ht="9.75">
      <c r="F39" s="374"/>
      <c r="K39" s="374"/>
    </row>
    <row r="40" spans="6:11" ht="9.75">
      <c r="F40" s="47"/>
      <c r="K40" s="47"/>
    </row>
    <row r="41" spans="6:11" ht="9.75">
      <c r="F41" s="47"/>
      <c r="K41" s="47"/>
    </row>
    <row r="42" spans="6:11" ht="9.75">
      <c r="F42" s="47"/>
      <c r="K42" s="47"/>
    </row>
    <row r="43" spans="6:11" ht="9.75">
      <c r="F43" s="94"/>
      <c r="K43" s="94"/>
    </row>
    <row r="44" spans="6:11" ht="9.75">
      <c r="F44" s="94"/>
      <c r="K44" s="94"/>
    </row>
    <row r="45" spans="6:11" ht="9.75">
      <c r="F45" s="94"/>
      <c r="K45" s="94"/>
    </row>
    <row r="46" spans="6:11" ht="9.75">
      <c r="F46" s="94"/>
      <c r="K46" s="94"/>
    </row>
    <row r="47" spans="6:11" ht="9.75">
      <c r="F47" s="94"/>
      <c r="K47" s="94"/>
    </row>
    <row r="48" spans="6:11" ht="9.75">
      <c r="F48" s="94"/>
      <c r="K48" s="94"/>
    </row>
    <row r="49" spans="6:11" ht="9.75">
      <c r="F49" s="94"/>
      <c r="K49" s="94"/>
    </row>
    <row r="50" spans="6:11" ht="9.75">
      <c r="F50" s="94"/>
      <c r="K50" s="94"/>
    </row>
    <row r="51" spans="6:11" ht="9.75">
      <c r="F51" s="94"/>
      <c r="K51" s="94"/>
    </row>
    <row r="52" spans="6:11" ht="9.75">
      <c r="F52" s="94"/>
      <c r="K52" s="94"/>
    </row>
    <row r="53" spans="6:11" ht="9.75">
      <c r="F53" s="94"/>
      <c r="K53" s="94"/>
    </row>
    <row r="54" spans="6:11" ht="9.75">
      <c r="F54" s="160"/>
      <c r="K54" s="160"/>
    </row>
    <row r="55" spans="6:11" ht="9.75">
      <c r="F55" s="321"/>
      <c r="K55" s="321"/>
    </row>
    <row r="56" spans="6:11" ht="9.75">
      <c r="F56" s="47"/>
      <c r="K56" s="47"/>
    </row>
    <row r="57" spans="6:11" ht="9.75">
      <c r="F57" s="374"/>
      <c r="K57" s="374"/>
    </row>
    <row r="58" spans="6:11" ht="9.75">
      <c r="F58" s="383"/>
      <c r="K58" s="383"/>
    </row>
    <row r="59" spans="6:11" ht="9.75">
      <c r="F59" s="4"/>
      <c r="K59" s="4"/>
    </row>
    <row r="76" spans="6:11" ht="9.75">
      <c r="F76" s="39"/>
      <c r="K76" s="39"/>
    </row>
    <row r="77" spans="6:11" ht="9.75">
      <c r="F77" s="39"/>
      <c r="K77" s="39"/>
    </row>
    <row r="78" spans="6:11" ht="9.75">
      <c r="F78" s="39"/>
      <c r="K78" s="39"/>
    </row>
    <row r="79" spans="6:11" ht="9.75">
      <c r="F79" s="39"/>
      <c r="K79" s="39"/>
    </row>
    <row r="80" spans="6:11" ht="9.75">
      <c r="F80" s="39"/>
      <c r="K80" s="39"/>
    </row>
    <row r="81" spans="6:11" ht="9.75">
      <c r="F81" s="39"/>
      <c r="K81" s="39"/>
    </row>
    <row r="82" spans="6:11" ht="9.75">
      <c r="F82" s="39"/>
      <c r="K82" s="39"/>
    </row>
    <row r="83" spans="6:11" ht="9.75">
      <c r="F83" s="39"/>
      <c r="K83" s="39"/>
    </row>
    <row r="84" spans="6:11" ht="9.75">
      <c r="F84" s="39"/>
      <c r="K84" s="39"/>
    </row>
    <row r="85" spans="6:11" ht="9.75">
      <c r="F85" s="39"/>
      <c r="K85" s="39"/>
    </row>
    <row r="91" spans="6:11" ht="9.75">
      <c r="F91" s="54"/>
      <c r="K91" s="54"/>
    </row>
    <row r="93" spans="6:11" ht="9.75">
      <c r="F93" s="54"/>
      <c r="K93" s="5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F0"/>
  </sheetPr>
  <dimension ref="A2:L94"/>
  <sheetViews>
    <sheetView zoomScale="110" zoomScaleNormal="110" zoomScalePageLayoutView="0" workbookViewId="0" topLeftCell="A10">
      <selection activeCell="E14" sqref="E14"/>
    </sheetView>
  </sheetViews>
  <sheetFormatPr defaultColWidth="9.140625" defaultRowHeight="12.75"/>
  <cols>
    <col min="1" max="1" width="37.421875" style="0" customWidth="1"/>
    <col min="6" max="6" width="1.8515625" style="57" customWidth="1"/>
    <col min="11" max="11" width="1.8515625" style="57" customWidth="1"/>
  </cols>
  <sheetData>
    <row r="2" spans="6:11" ht="13.5" thickBot="1">
      <c r="F2" s="110"/>
      <c r="K2" s="110"/>
    </row>
    <row r="3" spans="1:12" ht="21.75" customHeight="1" thickBot="1">
      <c r="A3" s="174"/>
      <c r="B3" s="174" t="s">
        <v>403</v>
      </c>
      <c r="C3" s="174" t="s">
        <v>422</v>
      </c>
      <c r="D3" s="174" t="s">
        <v>425</v>
      </c>
      <c r="E3" s="174" t="s">
        <v>428</v>
      </c>
      <c r="F3" s="91"/>
      <c r="G3" s="170" t="s">
        <v>483</v>
      </c>
      <c r="H3" s="174" t="s">
        <v>475</v>
      </c>
      <c r="I3" s="170" t="s">
        <v>477</v>
      </c>
      <c r="J3" s="170" t="s">
        <v>479</v>
      </c>
      <c r="K3" s="91"/>
      <c r="L3" s="170" t="s">
        <v>493</v>
      </c>
    </row>
    <row r="4" spans="1:12" ht="11.25" customHeight="1">
      <c r="A4" s="391" t="s">
        <v>468</v>
      </c>
      <c r="B4" s="392"/>
      <c r="C4" s="392"/>
      <c r="D4" s="392"/>
      <c r="E4" s="392"/>
      <c r="F4" s="91"/>
      <c r="G4" s="331"/>
      <c r="K4" s="91"/>
      <c r="L4" s="331"/>
    </row>
    <row r="5" spans="1:12" ht="11.25" customHeight="1">
      <c r="A5" s="340"/>
      <c r="B5" s="339"/>
      <c r="C5" s="339"/>
      <c r="D5" s="339"/>
      <c r="E5" s="393"/>
      <c r="F5" s="109"/>
      <c r="G5" s="393"/>
      <c r="K5" s="109"/>
      <c r="L5" s="393"/>
    </row>
    <row r="6" spans="1:12" ht="11.25" customHeight="1">
      <c r="A6" s="332" t="s">
        <v>448</v>
      </c>
      <c r="B6" s="361">
        <v>784530</v>
      </c>
      <c r="C6" s="361">
        <v>773716</v>
      </c>
      <c r="D6" s="361">
        <v>753580</v>
      </c>
      <c r="E6" s="361">
        <v>737241</v>
      </c>
      <c r="F6" s="400"/>
      <c r="G6" s="360">
        <v>727157</v>
      </c>
      <c r="H6" s="360">
        <v>718812</v>
      </c>
      <c r="I6" s="360">
        <v>711180</v>
      </c>
      <c r="J6" s="360">
        <v>699900</v>
      </c>
      <c r="K6" s="400"/>
      <c r="L6" s="360">
        <v>686389</v>
      </c>
    </row>
    <row r="7" spans="1:12" ht="11.25" customHeight="1">
      <c r="A7" s="334" t="s">
        <v>469</v>
      </c>
      <c r="B7" s="394">
        <v>-0.01</v>
      </c>
      <c r="C7" s="394">
        <v>-0.01</v>
      </c>
      <c r="D7" s="394">
        <v>-0.03</v>
      </c>
      <c r="E7" s="394">
        <v>-0.02</v>
      </c>
      <c r="F7" s="382"/>
      <c r="G7" s="394">
        <v>-0.013678023875503431</v>
      </c>
      <c r="H7" s="394">
        <v>-0.01147620115050807</v>
      </c>
      <c r="I7" s="394">
        <v>-0.010617518906195222</v>
      </c>
      <c r="J7" s="394">
        <v>-0.01586096346916388</v>
      </c>
      <c r="K7" s="382"/>
      <c r="L7" s="394">
        <v>-0.0193041863123303</v>
      </c>
    </row>
    <row r="8" spans="1:12" ht="11.25" customHeight="1">
      <c r="A8" s="314" t="s">
        <v>435</v>
      </c>
      <c r="B8" s="316">
        <v>363507</v>
      </c>
      <c r="C8" s="316">
        <v>366347</v>
      </c>
      <c r="D8" s="316">
        <v>363738</v>
      </c>
      <c r="E8" s="316">
        <v>367256</v>
      </c>
      <c r="F8" s="401"/>
      <c r="G8" s="316">
        <v>372821</v>
      </c>
      <c r="H8" s="316">
        <v>375435</v>
      </c>
      <c r="I8" s="316">
        <v>379364</v>
      </c>
      <c r="J8" s="316">
        <v>381306</v>
      </c>
      <c r="K8" s="401"/>
      <c r="L8" s="316">
        <v>381679</v>
      </c>
    </row>
    <row r="9" spans="1:12" ht="11.25" customHeight="1">
      <c r="A9" s="315" t="s">
        <v>436</v>
      </c>
      <c r="B9" s="317">
        <v>60459</v>
      </c>
      <c r="C9" s="317">
        <v>68510</v>
      </c>
      <c r="D9" s="317">
        <v>80225</v>
      </c>
      <c r="E9" s="317">
        <v>96480</v>
      </c>
      <c r="F9" s="367"/>
      <c r="G9" s="317">
        <v>112593</v>
      </c>
      <c r="H9" s="317">
        <v>124971</v>
      </c>
      <c r="I9" s="317">
        <v>137987</v>
      </c>
      <c r="J9" s="317">
        <v>147481</v>
      </c>
      <c r="K9" s="367"/>
      <c r="L9" s="317">
        <v>154471</v>
      </c>
    </row>
    <row r="10" spans="1:12" ht="11.25" customHeight="1">
      <c r="A10" s="315" t="s">
        <v>437</v>
      </c>
      <c r="B10" s="317">
        <v>303048</v>
      </c>
      <c r="C10" s="317">
        <v>297837</v>
      </c>
      <c r="D10" s="317">
        <v>283513</v>
      </c>
      <c r="E10" s="317">
        <v>270776</v>
      </c>
      <c r="F10" s="367"/>
      <c r="G10" s="317">
        <v>260228</v>
      </c>
      <c r="H10" s="317">
        <v>250464</v>
      </c>
      <c r="I10" s="317">
        <v>241377</v>
      </c>
      <c r="J10" s="317">
        <v>233825</v>
      </c>
      <c r="K10" s="367"/>
      <c r="L10" s="317">
        <v>227208</v>
      </c>
    </row>
    <row r="11" spans="1:12" ht="11.25" customHeight="1">
      <c r="A11" s="314" t="s">
        <v>438</v>
      </c>
      <c r="B11" s="363">
        <v>258908</v>
      </c>
      <c r="C11" s="363">
        <v>249289</v>
      </c>
      <c r="D11" s="363">
        <v>237859</v>
      </c>
      <c r="E11" s="363">
        <v>225219</v>
      </c>
      <c r="F11" s="389"/>
      <c r="G11" s="316">
        <v>216027</v>
      </c>
      <c r="H11" s="316">
        <v>209996</v>
      </c>
      <c r="I11" s="316">
        <v>203584</v>
      </c>
      <c r="J11" s="316">
        <v>195896</v>
      </c>
      <c r="K11" s="389"/>
      <c r="L11" s="316">
        <v>187564</v>
      </c>
    </row>
    <row r="12" spans="1:12" ht="11.25" customHeight="1">
      <c r="A12" s="314" t="s">
        <v>439</v>
      </c>
      <c r="B12" s="363">
        <v>162115</v>
      </c>
      <c r="C12" s="363">
        <v>158080</v>
      </c>
      <c r="D12" s="363">
        <v>151983</v>
      </c>
      <c r="E12" s="363">
        <v>144766</v>
      </c>
      <c r="F12" s="367"/>
      <c r="G12" s="316">
        <v>138309</v>
      </c>
      <c r="H12" s="316">
        <v>133381</v>
      </c>
      <c r="I12" s="316">
        <v>128232</v>
      </c>
      <c r="J12" s="316">
        <v>122698</v>
      </c>
      <c r="K12" s="367"/>
      <c r="L12" s="316">
        <v>117146</v>
      </c>
    </row>
    <row r="13" spans="1:12" ht="11.25" customHeight="1">
      <c r="A13" s="340"/>
      <c r="B13" s="333"/>
      <c r="C13" s="348"/>
      <c r="D13" s="348"/>
      <c r="E13" s="348"/>
      <c r="F13" s="367"/>
      <c r="G13" s="390"/>
      <c r="H13" s="390"/>
      <c r="I13" s="390"/>
      <c r="J13" s="390"/>
      <c r="K13" s="367"/>
      <c r="L13" s="390"/>
    </row>
    <row r="14" spans="1:12" ht="11.25" customHeight="1">
      <c r="A14" s="332" t="s">
        <v>487</v>
      </c>
      <c r="B14" s="361">
        <v>125564</v>
      </c>
      <c r="C14" s="361">
        <v>126882</v>
      </c>
      <c r="D14" s="361">
        <v>131704</v>
      </c>
      <c r="E14" s="361">
        <v>134747</v>
      </c>
      <c r="F14" s="389"/>
      <c r="G14" s="361">
        <v>142364</v>
      </c>
      <c r="H14" s="361">
        <v>148067</v>
      </c>
      <c r="I14" s="361">
        <v>154966</v>
      </c>
      <c r="J14" s="361">
        <v>160280</v>
      </c>
      <c r="K14" s="389"/>
      <c r="L14" s="361">
        <v>164925</v>
      </c>
    </row>
    <row r="15" spans="1:12" ht="11.25" customHeight="1">
      <c r="A15" s="334" t="s">
        <v>450</v>
      </c>
      <c r="B15" s="394">
        <v>0.06</v>
      </c>
      <c r="C15" s="394">
        <v>0.01</v>
      </c>
      <c r="D15" s="394">
        <v>0.04</v>
      </c>
      <c r="E15" s="394">
        <v>0.02</v>
      </c>
      <c r="F15" s="367"/>
      <c r="G15" s="394">
        <v>0.05652816018167384</v>
      </c>
      <c r="H15" s="394">
        <v>0.04005928465061381</v>
      </c>
      <c r="I15" s="394">
        <v>0.04659377173846968</v>
      </c>
      <c r="J15" s="394">
        <v>0.03429139295071182</v>
      </c>
      <c r="K15" s="367"/>
      <c r="L15" s="394">
        <v>0.0289805340653855</v>
      </c>
    </row>
    <row r="16" spans="1:12" ht="11.25" customHeight="1">
      <c r="A16" s="342"/>
      <c r="B16" s="333"/>
      <c r="C16" s="348"/>
      <c r="D16" s="348"/>
      <c r="E16" s="348"/>
      <c r="F16" s="321"/>
      <c r="G16" s="333"/>
      <c r="H16" s="333"/>
      <c r="I16" s="333"/>
      <c r="J16" s="333"/>
      <c r="K16" s="321"/>
      <c r="L16" s="333"/>
    </row>
    <row r="17" spans="1:12" ht="11.25" customHeight="1">
      <c r="A17" s="332" t="s">
        <v>451</v>
      </c>
      <c r="B17" s="361">
        <v>33793</v>
      </c>
      <c r="C17" s="361">
        <v>28877</v>
      </c>
      <c r="D17" s="361">
        <v>24778</v>
      </c>
      <c r="E17" s="361">
        <v>23402</v>
      </c>
      <c r="F17" s="369"/>
      <c r="G17" s="361">
        <v>26186</v>
      </c>
      <c r="H17" s="361">
        <v>35655</v>
      </c>
      <c r="I17" s="361">
        <v>48409</v>
      </c>
      <c r="J17" s="361">
        <v>61358</v>
      </c>
      <c r="K17" s="369"/>
      <c r="L17" s="361">
        <v>72125</v>
      </c>
    </row>
    <row r="18" spans="1:12" ht="11.25" customHeight="1">
      <c r="A18" s="334" t="s">
        <v>450</v>
      </c>
      <c r="B18" s="394">
        <v>-0.12</v>
      </c>
      <c r="C18" s="394">
        <v>-0.15</v>
      </c>
      <c r="D18" s="394">
        <v>-0.14</v>
      </c>
      <c r="E18" s="394">
        <v>-0.06</v>
      </c>
      <c r="F18" s="367"/>
      <c r="G18" s="394">
        <v>0.1189641910947783</v>
      </c>
      <c r="H18" s="394">
        <v>0.3616054380203162</v>
      </c>
      <c r="I18" s="394">
        <v>0.35770579161407934</v>
      </c>
      <c r="J18" s="394">
        <v>0.2674915821438162</v>
      </c>
      <c r="K18" s="367"/>
      <c r="L18" s="394">
        <v>0.175478340232732</v>
      </c>
    </row>
    <row r="19" spans="1:12" ht="11.25" customHeight="1">
      <c r="A19" s="342"/>
      <c r="B19" s="333"/>
      <c r="C19" s="348"/>
      <c r="D19" s="348"/>
      <c r="E19" s="348"/>
      <c r="F19" s="47"/>
      <c r="G19" s="333"/>
      <c r="H19" s="333"/>
      <c r="I19" s="333"/>
      <c r="J19" s="333"/>
      <c r="K19" s="47"/>
      <c r="L19" s="333"/>
    </row>
    <row r="20" spans="1:12" ht="11.25" customHeight="1">
      <c r="A20" s="332" t="s">
        <v>452</v>
      </c>
      <c r="B20" s="361">
        <v>22741</v>
      </c>
      <c r="C20" s="361">
        <v>19534</v>
      </c>
      <c r="D20" s="361">
        <v>19006</v>
      </c>
      <c r="E20" s="361">
        <v>17725</v>
      </c>
      <c r="F20" s="381"/>
      <c r="G20" s="361">
        <v>16568</v>
      </c>
      <c r="H20" s="361">
        <v>15696</v>
      </c>
      <c r="I20" s="361">
        <v>16864</v>
      </c>
      <c r="J20" s="361">
        <v>16034</v>
      </c>
      <c r="K20" s="381"/>
      <c r="L20" s="361">
        <v>15746</v>
      </c>
    </row>
    <row r="21" spans="1:12" ht="11.25" customHeight="1">
      <c r="A21" s="334" t="s">
        <v>450</v>
      </c>
      <c r="B21" s="394">
        <v>-0.07</v>
      </c>
      <c r="C21" s="394">
        <v>-0.14</v>
      </c>
      <c r="D21" s="394">
        <v>-0.03</v>
      </c>
      <c r="E21" s="394">
        <v>-0.07</v>
      </c>
      <c r="F21" s="374"/>
      <c r="G21" s="394">
        <v>-0.06527503526093092</v>
      </c>
      <c r="H21" s="394">
        <v>-0.052631578947368474</v>
      </c>
      <c r="I21" s="394">
        <v>0.07441386340468914</v>
      </c>
      <c r="J21" s="394">
        <v>-0.04921726755218214</v>
      </c>
      <c r="K21" s="374"/>
      <c r="L21" s="394">
        <v>-0.0179618311088936</v>
      </c>
    </row>
    <row r="22" spans="1:12" ht="11.25" customHeight="1">
      <c r="A22" s="342"/>
      <c r="B22" s="333"/>
      <c r="C22" s="348"/>
      <c r="D22" s="348"/>
      <c r="E22" s="348"/>
      <c r="F22" s="42"/>
      <c r="G22" s="333"/>
      <c r="H22" s="333"/>
      <c r="I22" s="333"/>
      <c r="J22" s="333"/>
      <c r="K22" s="42"/>
      <c r="L22" s="333"/>
    </row>
    <row r="23" spans="1:12" ht="11.25" customHeight="1">
      <c r="A23" s="332" t="s">
        <v>470</v>
      </c>
      <c r="B23" s="361">
        <v>1020476</v>
      </c>
      <c r="C23" s="361">
        <v>976253</v>
      </c>
      <c r="D23" s="361">
        <v>932187</v>
      </c>
      <c r="E23" s="361">
        <v>890113</v>
      </c>
      <c r="F23" s="374"/>
      <c r="G23" s="361">
        <v>857494</v>
      </c>
      <c r="H23" s="361">
        <v>832209</v>
      </c>
      <c r="I23" s="361">
        <v>810001</v>
      </c>
      <c r="J23" s="361">
        <v>783387</v>
      </c>
      <c r="K23" s="374"/>
      <c r="L23" s="361">
        <v>753214</v>
      </c>
    </row>
    <row r="24" spans="1:12" ht="11.25" customHeight="1">
      <c r="A24" s="334" t="s">
        <v>450</v>
      </c>
      <c r="B24" s="394">
        <v>-0.04</v>
      </c>
      <c r="C24" s="394">
        <v>-0.04</v>
      </c>
      <c r="D24" s="394">
        <v>-0.05</v>
      </c>
      <c r="E24" s="394">
        <v>-0.05</v>
      </c>
      <c r="F24" s="374"/>
      <c r="G24" s="394">
        <v>-0.036645909002564814</v>
      </c>
      <c r="H24" s="394">
        <v>-0.029487086790111694</v>
      </c>
      <c r="I24" s="394">
        <v>-0.02668560421720989</v>
      </c>
      <c r="J24" s="394">
        <v>-0.03285674955956841</v>
      </c>
      <c r="K24" s="374"/>
      <c r="L24" s="394">
        <v>-0.0385160846427117</v>
      </c>
    </row>
    <row r="25" spans="1:12" ht="11.25" customHeight="1">
      <c r="A25" s="314" t="s">
        <v>466</v>
      </c>
      <c r="B25" s="316">
        <v>271934</v>
      </c>
      <c r="C25" s="316">
        <v>265367</v>
      </c>
      <c r="D25" s="316">
        <v>257221</v>
      </c>
      <c r="E25" s="316">
        <v>251557</v>
      </c>
      <c r="F25" s="160"/>
      <c r="G25" s="316">
        <v>247126</v>
      </c>
      <c r="H25" s="316">
        <v>240895</v>
      </c>
      <c r="I25" s="316">
        <v>235552</v>
      </c>
      <c r="J25" s="316">
        <v>230113</v>
      </c>
      <c r="K25" s="160"/>
      <c r="L25" s="316">
        <v>223873</v>
      </c>
    </row>
    <row r="26" spans="1:12" ht="11.25" customHeight="1">
      <c r="A26" s="314" t="s">
        <v>442</v>
      </c>
      <c r="B26" s="363">
        <v>635910</v>
      </c>
      <c r="C26" s="363">
        <v>599745</v>
      </c>
      <c r="D26" s="363">
        <v>566268</v>
      </c>
      <c r="E26" s="363">
        <v>533589</v>
      </c>
      <c r="F26" s="160"/>
      <c r="G26" s="363">
        <v>509020</v>
      </c>
      <c r="H26" s="363">
        <v>493081</v>
      </c>
      <c r="I26" s="363">
        <v>478387</v>
      </c>
      <c r="J26" s="363">
        <v>460660</v>
      </c>
      <c r="K26" s="160"/>
      <c r="L26" s="363">
        <v>440437</v>
      </c>
    </row>
    <row r="27" spans="1:12" ht="11.25" customHeight="1">
      <c r="A27" s="314" t="s">
        <v>467</v>
      </c>
      <c r="B27" s="363">
        <v>112632</v>
      </c>
      <c r="C27" s="363">
        <v>111141</v>
      </c>
      <c r="D27" s="363">
        <v>108698</v>
      </c>
      <c r="E27" s="363">
        <v>104967</v>
      </c>
      <c r="F27" s="37"/>
      <c r="G27" s="316">
        <v>101348</v>
      </c>
      <c r="H27" s="316">
        <v>98233</v>
      </c>
      <c r="I27" s="316">
        <v>96062</v>
      </c>
      <c r="J27" s="316">
        <v>92614</v>
      </c>
      <c r="K27" s="37"/>
      <c r="L27" s="316">
        <v>88904</v>
      </c>
    </row>
    <row r="28" spans="1:12" ht="11.25" customHeight="1" thickBot="1">
      <c r="A28" s="395"/>
      <c r="B28" s="398"/>
      <c r="C28" s="397"/>
      <c r="D28" s="397"/>
      <c r="E28" s="397"/>
      <c r="F28" s="374"/>
      <c r="G28" s="396"/>
      <c r="H28" s="396"/>
      <c r="I28" s="396"/>
      <c r="J28" s="396"/>
      <c r="K28" s="374"/>
      <c r="L28" s="396"/>
    </row>
    <row r="29" spans="1:12" ht="11.25" customHeight="1" thickBot="1">
      <c r="A29" s="379" t="s">
        <v>471</v>
      </c>
      <c r="B29" s="373">
        <v>1987104</v>
      </c>
      <c r="C29" s="373">
        <v>1925262</v>
      </c>
      <c r="D29" s="373">
        <v>1861255</v>
      </c>
      <c r="E29" s="373">
        <v>1803228</v>
      </c>
      <c r="F29" s="38"/>
      <c r="G29" s="373">
        <v>1769769</v>
      </c>
      <c r="H29" s="373">
        <v>1750439</v>
      </c>
      <c r="I29" s="373">
        <v>1741420</v>
      </c>
      <c r="J29" s="373">
        <v>1720959</v>
      </c>
      <c r="K29" s="38"/>
      <c r="L29" s="373">
        <v>1692399</v>
      </c>
    </row>
    <row r="30" spans="1:12" ht="11.25" customHeight="1" thickBot="1" thickTop="1">
      <c r="A30" s="380" t="s">
        <v>472</v>
      </c>
      <c r="B30" s="399">
        <v>-0.03</v>
      </c>
      <c r="C30" s="399">
        <v>-0.03</v>
      </c>
      <c r="D30" s="399">
        <v>-0.03</v>
      </c>
      <c r="E30" s="399">
        <v>-0.03</v>
      </c>
      <c r="F30" s="370"/>
      <c r="G30" s="399">
        <v>-0.01855505792944656</v>
      </c>
      <c r="H30" s="399">
        <v>-0.010922329411352516</v>
      </c>
      <c r="I30" s="399">
        <v>-0.005152421763911841</v>
      </c>
      <c r="J30" s="399">
        <v>-0.011749606642854626</v>
      </c>
      <c r="K30" s="370"/>
      <c r="L30" s="399">
        <v>-0.0165953982634101</v>
      </c>
    </row>
    <row r="31" spans="1:12" ht="11.25" customHeight="1">
      <c r="A31" s="342"/>
      <c r="B31" s="333"/>
      <c r="C31" s="348"/>
      <c r="D31" s="348"/>
      <c r="E31" s="348"/>
      <c r="F31" s="383"/>
      <c r="G31" s="339"/>
      <c r="H31" s="339"/>
      <c r="I31" s="339"/>
      <c r="J31" s="339"/>
      <c r="K31" s="383"/>
      <c r="L31" s="339"/>
    </row>
    <row r="32" spans="1:12" ht="11.25" customHeight="1">
      <c r="A32" s="330" t="s">
        <v>26</v>
      </c>
      <c r="B32" s="333"/>
      <c r="C32" s="348"/>
      <c r="D32" s="348"/>
      <c r="E32" s="348"/>
      <c r="F32" s="76"/>
      <c r="G32" s="339"/>
      <c r="H32" s="339"/>
      <c r="I32" s="339"/>
      <c r="J32" s="339"/>
      <c r="K32" s="76"/>
      <c r="L32" s="339"/>
    </row>
    <row r="33" spans="1:12" ht="11.25" customHeight="1">
      <c r="A33" s="314" t="s">
        <v>411</v>
      </c>
      <c r="B33" s="336">
        <v>58</v>
      </c>
      <c r="C33" s="336">
        <v>59</v>
      </c>
      <c r="D33" s="336">
        <v>58</v>
      </c>
      <c r="E33" s="336">
        <v>58</v>
      </c>
      <c r="F33" s="90"/>
      <c r="G33" s="336">
        <v>57</v>
      </c>
      <c r="H33" s="336">
        <v>57</v>
      </c>
      <c r="I33" s="336">
        <v>56</v>
      </c>
      <c r="J33" s="336">
        <v>56</v>
      </c>
      <c r="K33" s="90"/>
      <c r="L33" s="336">
        <v>57</v>
      </c>
    </row>
    <row r="34" spans="1:12" ht="11.25" customHeight="1">
      <c r="A34" s="314" t="s">
        <v>485</v>
      </c>
      <c r="B34" s="357">
        <v>1.4</v>
      </c>
      <c r="C34" s="358" t="s">
        <v>473</v>
      </c>
      <c r="D34" s="358">
        <v>1.42</v>
      </c>
      <c r="E34" s="358">
        <v>1.43</v>
      </c>
      <c r="F34" s="359"/>
      <c r="G34" s="358">
        <v>1.45</v>
      </c>
      <c r="H34" s="358">
        <v>1.46</v>
      </c>
      <c r="I34" s="358">
        <v>1.49</v>
      </c>
      <c r="J34" s="358">
        <v>1.5</v>
      </c>
      <c r="K34" s="359"/>
      <c r="L34" s="358">
        <v>1.52</v>
      </c>
    </row>
    <row r="35" spans="6:11" ht="12.75">
      <c r="F35" s="94"/>
      <c r="K35" s="94"/>
    </row>
    <row r="36" spans="1:11" ht="12.75">
      <c r="A36" s="4" t="s">
        <v>62</v>
      </c>
      <c r="F36" s="94"/>
      <c r="K36" s="94"/>
    </row>
    <row r="37" spans="1:11" ht="12.75">
      <c r="A37" s="356" t="s">
        <v>482</v>
      </c>
      <c r="F37" s="374"/>
      <c r="K37" s="374"/>
    </row>
    <row r="38" spans="1:11" ht="12.75">
      <c r="A38" s="356" t="s">
        <v>484</v>
      </c>
      <c r="F38" s="374"/>
      <c r="K38" s="374"/>
    </row>
    <row r="39" spans="1:11" ht="12.75">
      <c r="A39" s="356" t="s">
        <v>486</v>
      </c>
      <c r="F39" s="374"/>
      <c r="K39" s="374"/>
    </row>
    <row r="40" spans="1:11" ht="12.75">
      <c r="A40" s="4" t="s">
        <v>202</v>
      </c>
      <c r="F40" s="374"/>
      <c r="K40" s="374"/>
    </row>
    <row r="41" spans="6:11" ht="12.75">
      <c r="F41" s="47"/>
      <c r="K41" s="47"/>
    </row>
    <row r="42" spans="2:12" ht="12.75">
      <c r="B42" s="376"/>
      <c r="C42" s="376"/>
      <c r="D42" s="376"/>
      <c r="E42" s="376"/>
      <c r="F42" s="376"/>
      <c r="G42" s="376"/>
      <c r="K42" s="376"/>
      <c r="L42" s="376"/>
    </row>
    <row r="43" spans="6:11" ht="12.75">
      <c r="F43" s="47"/>
      <c r="K43" s="47"/>
    </row>
    <row r="44" spans="6:11" ht="12.75">
      <c r="F44" s="94"/>
      <c r="K44" s="94"/>
    </row>
    <row r="45" spans="6:11" ht="12.75">
      <c r="F45" s="94"/>
      <c r="K45" s="94"/>
    </row>
    <row r="46" spans="6:11" ht="12.75">
      <c r="F46" s="94"/>
      <c r="K46" s="94"/>
    </row>
    <row r="47" spans="6:11" ht="12.75">
      <c r="F47" s="94"/>
      <c r="K47" s="94"/>
    </row>
    <row r="48" spans="6:11" ht="12.75">
      <c r="F48" s="94"/>
      <c r="K48" s="94"/>
    </row>
    <row r="49" spans="6:11" ht="12.75">
      <c r="F49" s="94"/>
      <c r="K49" s="94"/>
    </row>
    <row r="50" spans="6:11" ht="12.75">
      <c r="F50" s="94"/>
      <c r="K50" s="94"/>
    </row>
    <row r="51" spans="6:11" ht="12.75">
      <c r="F51" s="94"/>
      <c r="K51" s="94"/>
    </row>
    <row r="52" spans="6:11" ht="12.75">
      <c r="F52" s="94"/>
      <c r="K52" s="94"/>
    </row>
    <row r="53" spans="6:11" ht="12.75">
      <c r="F53" s="94"/>
      <c r="K53" s="94"/>
    </row>
    <row r="54" spans="6:11" ht="12.75">
      <c r="F54" s="94"/>
      <c r="K54" s="94"/>
    </row>
    <row r="55" spans="6:11" ht="12.75">
      <c r="F55" s="160"/>
      <c r="K55" s="160"/>
    </row>
    <row r="56" spans="6:11" ht="12.75">
      <c r="F56" s="321"/>
      <c r="K56" s="321"/>
    </row>
    <row r="57" spans="6:11" ht="12.75">
      <c r="F57" s="47"/>
      <c r="K57" s="47"/>
    </row>
    <row r="58" spans="6:11" ht="12.75">
      <c r="F58" s="374"/>
      <c r="K58" s="374"/>
    </row>
    <row r="59" spans="6:11" ht="12.75">
      <c r="F59" s="383"/>
      <c r="K59" s="383"/>
    </row>
    <row r="60" spans="6:11" ht="12.75">
      <c r="F60" s="4"/>
      <c r="K60" s="4"/>
    </row>
    <row r="77" spans="6:11" ht="12.75">
      <c r="F77" s="39"/>
      <c r="K77" s="39"/>
    </row>
    <row r="78" spans="6:11" ht="12.75">
      <c r="F78" s="39"/>
      <c r="K78" s="39"/>
    </row>
    <row r="79" spans="6:11" ht="12.75">
      <c r="F79" s="39"/>
      <c r="K79" s="39"/>
    </row>
    <row r="80" spans="6:11" ht="12.75">
      <c r="F80" s="39"/>
      <c r="K80" s="39"/>
    </row>
    <row r="81" spans="6:11" ht="12.75">
      <c r="F81" s="39"/>
      <c r="K81" s="39"/>
    </row>
    <row r="82" spans="6:11" ht="12.75">
      <c r="F82" s="39"/>
      <c r="K82" s="39"/>
    </row>
    <row r="83" spans="6:11" ht="12.75">
      <c r="F83" s="39"/>
      <c r="K83" s="39"/>
    </row>
    <row r="84" spans="6:11" ht="12.75">
      <c r="F84" s="39"/>
      <c r="K84" s="39"/>
    </row>
    <row r="85" spans="6:11" ht="12.75">
      <c r="F85" s="39"/>
      <c r="K85" s="39"/>
    </row>
    <row r="86" spans="6:11" ht="12.75">
      <c r="F86" s="39"/>
      <c r="K86" s="39"/>
    </row>
    <row r="92" spans="6:11" ht="12.75">
      <c r="F92" s="54"/>
      <c r="K92" s="54"/>
    </row>
    <row r="94" spans="6:11" ht="12.75">
      <c r="F94" s="54"/>
      <c r="K94" s="54"/>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Z57"/>
  <sheetViews>
    <sheetView zoomScalePageLayoutView="0" workbookViewId="0" topLeftCell="A1">
      <pane xSplit="1" ySplit="1" topLeftCell="P2" activePane="bottomRight" state="frozen"/>
      <selection pane="topLeft" activeCell="D22" sqref="D22"/>
      <selection pane="topRight" activeCell="D22" sqref="D22"/>
      <selection pane="bottomLeft" activeCell="D22" sqref="D22"/>
      <selection pane="bottomRight" activeCell="X13" sqref="X13"/>
    </sheetView>
  </sheetViews>
  <sheetFormatPr defaultColWidth="12.140625" defaultRowHeight="12.75" zeroHeight="1"/>
  <cols>
    <col min="1" max="1" width="24.57421875" style="179" customWidth="1"/>
    <col min="2" max="2" width="12.140625" style="179" customWidth="1"/>
    <col min="3" max="3" width="14.28125" style="179" customWidth="1"/>
    <col min="4" max="4" width="12.140625" style="179" customWidth="1"/>
    <col min="5" max="5" width="1.7109375" style="181" customWidth="1"/>
    <col min="6" max="9" width="12.140625" style="179" customWidth="1"/>
    <col min="10" max="10" width="1.28515625" style="179" customWidth="1"/>
    <col min="11" max="14" width="12.140625" style="179" customWidth="1"/>
    <col min="15" max="15" width="1.28515625" style="179" customWidth="1"/>
    <col min="16" max="19" width="12.140625" style="179" customWidth="1"/>
    <col min="20" max="20" width="1.28515625" style="179" customWidth="1"/>
    <col min="21" max="24" width="12.140625" style="179" customWidth="1"/>
    <col min="25" max="25" width="1.28515625" style="179" customWidth="1"/>
    <col min="26" max="243" width="12.140625" style="179" customWidth="1"/>
    <col min="244" max="16384" width="12.140625" style="179" customWidth="1"/>
  </cols>
  <sheetData>
    <row r="1" spans="2:26" ht="21" thickBot="1">
      <c r="B1" s="180" t="s">
        <v>300</v>
      </c>
      <c r="C1" s="180" t="s">
        <v>298</v>
      </c>
      <c r="D1" s="180" t="s">
        <v>299</v>
      </c>
      <c r="F1" s="180" t="s">
        <v>306</v>
      </c>
      <c r="G1" s="180" t="s">
        <v>326</v>
      </c>
      <c r="H1" s="180" t="s">
        <v>361</v>
      </c>
      <c r="I1" s="180" t="s">
        <v>360</v>
      </c>
      <c r="J1" s="290"/>
      <c r="K1" s="291" t="s">
        <v>367</v>
      </c>
      <c r="L1" s="291" t="s">
        <v>374</v>
      </c>
      <c r="M1" s="291" t="s">
        <v>376</v>
      </c>
      <c r="N1" s="291" t="s">
        <v>394</v>
      </c>
      <c r="O1" s="290"/>
      <c r="P1" s="291" t="s">
        <v>419</v>
      </c>
      <c r="Q1" s="291" t="s">
        <v>422</v>
      </c>
      <c r="R1" s="291" t="s">
        <v>425</v>
      </c>
      <c r="S1" s="291" t="s">
        <v>428</v>
      </c>
      <c r="T1" s="290"/>
      <c r="U1" s="291" t="s">
        <v>434</v>
      </c>
      <c r="V1" s="291" t="s">
        <v>475</v>
      </c>
      <c r="W1" s="291" t="s">
        <v>477</v>
      </c>
      <c r="X1" s="291" t="s">
        <v>479</v>
      </c>
      <c r="Y1" s="290"/>
      <c r="Z1" s="291" t="s">
        <v>493</v>
      </c>
    </row>
    <row r="2" spans="1:26" ht="12.75">
      <c r="A2" s="182" t="s">
        <v>293</v>
      </c>
      <c r="B2" s="183">
        <v>750156</v>
      </c>
      <c r="C2" s="183">
        <v>161414</v>
      </c>
      <c r="D2" s="183">
        <v>911570</v>
      </c>
      <c r="E2" s="184"/>
      <c r="F2" s="183">
        <v>912408</v>
      </c>
      <c r="G2" s="183">
        <v>903947</v>
      </c>
      <c r="H2" s="183">
        <v>888698</v>
      </c>
      <c r="I2" s="183">
        <v>874778</v>
      </c>
      <c r="J2" s="183"/>
      <c r="K2" s="183">
        <v>866077</v>
      </c>
      <c r="L2" s="183">
        <v>859708</v>
      </c>
      <c r="M2" s="183">
        <v>854165</v>
      </c>
      <c r="N2" s="183">
        <f>'Operational KPIs - GROUP (old)'!AF15</f>
        <v>848909</v>
      </c>
      <c r="O2" s="183"/>
      <c r="P2" s="183">
        <v>837413</v>
      </c>
      <c r="Q2" s="183">
        <v>826345</v>
      </c>
      <c r="R2" s="183">
        <v>806273</v>
      </c>
      <c r="S2" s="183">
        <v>789876</v>
      </c>
      <c r="T2" s="183"/>
      <c r="U2" s="183">
        <v>779632</v>
      </c>
      <c r="V2" s="183">
        <v>770581</v>
      </c>
      <c r="W2" s="183">
        <v>768640</v>
      </c>
      <c r="X2" s="183">
        <v>756469</v>
      </c>
      <c r="Y2" s="183"/>
      <c r="Z2" s="183">
        <v>742046</v>
      </c>
    </row>
    <row r="3" spans="1:26" ht="12.75">
      <c r="A3" s="182" t="s">
        <v>292</v>
      </c>
      <c r="B3" s="183">
        <v>1177408</v>
      </c>
      <c r="C3" s="183">
        <v>567315</v>
      </c>
      <c r="D3" s="183">
        <v>1744723</v>
      </c>
      <c r="F3" s="183">
        <v>1727829</v>
      </c>
      <c r="G3" s="183">
        <v>1714136</v>
      </c>
      <c r="H3" s="183">
        <v>1677766</v>
      </c>
      <c r="I3" s="183">
        <v>1643904</v>
      </c>
      <c r="J3" s="183"/>
      <c r="K3" s="183">
        <v>1594875</v>
      </c>
      <c r="L3" s="183">
        <v>1550812</v>
      </c>
      <c r="M3" s="183">
        <v>1519265</v>
      </c>
      <c r="N3" s="183">
        <f>'Operational KPIs - GROUP (old)'!AF28</f>
        <v>1488610</v>
      </c>
      <c r="O3" s="183"/>
      <c r="P3" s="183">
        <v>1450817</v>
      </c>
      <c r="Q3" s="183">
        <v>1414812</v>
      </c>
      <c r="R3" s="183">
        <v>1372417</v>
      </c>
      <c r="S3" s="183">
        <v>1331486</v>
      </c>
      <c r="T3" s="183"/>
      <c r="U3" s="183">
        <v>1294302</v>
      </c>
      <c r="V3" s="183">
        <v>1274726</v>
      </c>
      <c r="W3" s="183">
        <v>1283539</v>
      </c>
      <c r="X3" s="183">
        <v>1252846</v>
      </c>
      <c r="Y3" s="183"/>
      <c r="Z3" s="183">
        <v>1217512</v>
      </c>
    </row>
    <row r="4" spans="1:26" ht="12.75">
      <c r="A4" s="182" t="s">
        <v>294</v>
      </c>
      <c r="B4" s="183">
        <v>28096</v>
      </c>
      <c r="C4" s="183">
        <v>2171</v>
      </c>
      <c r="D4" s="183">
        <v>30267</v>
      </c>
      <c r="F4" s="183">
        <v>30446</v>
      </c>
      <c r="G4" s="183">
        <v>33415</v>
      </c>
      <c r="H4" s="183">
        <v>32758.000000000004</v>
      </c>
      <c r="I4" s="183">
        <v>30281</v>
      </c>
      <c r="J4" s="183"/>
      <c r="K4" s="183">
        <v>29272</v>
      </c>
      <c r="L4" s="183">
        <v>28906</v>
      </c>
      <c r="M4" s="183">
        <v>28063</v>
      </c>
      <c r="N4" s="183">
        <f>'Operational KPIs - GROUP (old)'!AF31</f>
        <v>26397</v>
      </c>
      <c r="O4" s="183"/>
      <c r="P4" s="183">
        <v>24763</v>
      </c>
      <c r="Q4" s="183">
        <v>21541</v>
      </c>
      <c r="R4" s="183">
        <v>21092</v>
      </c>
      <c r="S4" s="183">
        <v>19758</v>
      </c>
      <c r="T4" s="183"/>
      <c r="U4" s="183">
        <v>18582</v>
      </c>
      <c r="V4" s="183">
        <v>17689</v>
      </c>
      <c r="W4" s="183">
        <v>18919</v>
      </c>
      <c r="X4" s="183">
        <v>17822</v>
      </c>
      <c r="Y4" s="183"/>
      <c r="Z4" s="183">
        <v>17451</v>
      </c>
    </row>
    <row r="5" spans="1:26" ht="12.75">
      <c r="A5" s="182" t="s">
        <v>295</v>
      </c>
      <c r="B5" s="183">
        <v>5378</v>
      </c>
      <c r="C5" s="183">
        <v>46624</v>
      </c>
      <c r="D5" s="183">
        <v>52002</v>
      </c>
      <c r="F5" s="183">
        <v>60581</v>
      </c>
      <c r="G5" s="183">
        <v>62567</v>
      </c>
      <c r="H5" s="183">
        <v>62043</v>
      </c>
      <c r="I5" s="183">
        <v>60219</v>
      </c>
      <c r="J5" s="183"/>
      <c r="K5" s="183">
        <v>56451</v>
      </c>
      <c r="L5" s="183">
        <v>51955</v>
      </c>
      <c r="M5" s="183">
        <v>47168</v>
      </c>
      <c r="N5" s="183">
        <f>'Operational KPIs - GROUP (old)'!AF32</f>
        <v>42120</v>
      </c>
      <c r="O5" s="183"/>
      <c r="P5" s="183">
        <v>37223</v>
      </c>
      <c r="Q5" s="183">
        <v>32129</v>
      </c>
      <c r="R5" s="183">
        <v>27735</v>
      </c>
      <c r="S5" s="183">
        <v>26111</v>
      </c>
      <c r="T5" s="183"/>
      <c r="U5" s="183">
        <v>28734</v>
      </c>
      <c r="V5" s="183">
        <v>38086</v>
      </c>
      <c r="W5" s="183">
        <v>50707</v>
      </c>
      <c r="X5" s="183">
        <v>63456</v>
      </c>
      <c r="Y5" s="183"/>
      <c r="Z5" s="183">
        <v>74145</v>
      </c>
    </row>
    <row r="6" spans="1:26" ht="12.75">
      <c r="A6" s="182" t="s">
        <v>296</v>
      </c>
      <c r="B6" s="183">
        <v>6261</v>
      </c>
      <c r="C6" s="183">
        <v>44451</v>
      </c>
      <c r="D6" s="183">
        <v>50712</v>
      </c>
      <c r="E6" s="185"/>
      <c r="F6" s="183">
        <v>61804</v>
      </c>
      <c r="G6" s="183">
        <v>71274</v>
      </c>
      <c r="H6" s="183">
        <v>72805</v>
      </c>
      <c r="I6" s="183">
        <v>79285</v>
      </c>
      <c r="J6" s="183"/>
      <c r="K6" s="183">
        <v>91237</v>
      </c>
      <c r="L6" s="183">
        <v>100879</v>
      </c>
      <c r="M6" s="183">
        <v>111358</v>
      </c>
      <c r="N6" s="183">
        <f>'Operational KPIs - GROUP (old)'!AF30</f>
        <v>120321</v>
      </c>
      <c r="O6" s="183"/>
      <c r="P6" s="183">
        <v>127247</v>
      </c>
      <c r="Q6" s="183">
        <v>128866</v>
      </c>
      <c r="R6" s="183">
        <v>133940</v>
      </c>
      <c r="S6" s="183">
        <v>137322</v>
      </c>
      <c r="T6" s="183"/>
      <c r="U6" s="183">
        <v>145261</v>
      </c>
      <c r="V6" s="183">
        <v>151195</v>
      </c>
      <c r="W6" s="183">
        <v>158236</v>
      </c>
      <c r="X6" s="183">
        <v>163645</v>
      </c>
      <c r="Y6" s="183"/>
      <c r="Z6" s="183">
        <v>168397</v>
      </c>
    </row>
    <row r="7" spans="1:5" ht="12.75">
      <c r="A7" s="182"/>
      <c r="B7" s="183"/>
      <c r="C7" s="183"/>
      <c r="D7" s="183"/>
      <c r="E7" s="186"/>
    </row>
    <row r="8" spans="1:26" ht="12.75">
      <c r="A8" s="187" t="s">
        <v>297</v>
      </c>
      <c r="B8" s="188">
        <v>1967299</v>
      </c>
      <c r="C8" s="188">
        <v>821975</v>
      </c>
      <c r="D8" s="188">
        <v>2789274</v>
      </c>
      <c r="E8" s="189"/>
      <c r="F8" s="188">
        <v>2793068</v>
      </c>
      <c r="G8" s="188">
        <v>2785339</v>
      </c>
      <c r="H8" s="188">
        <v>2734070</v>
      </c>
      <c r="I8" s="188">
        <v>2688467</v>
      </c>
      <c r="J8" s="188"/>
      <c r="K8" s="188">
        <v>2637912</v>
      </c>
      <c r="L8" s="188">
        <v>2592260</v>
      </c>
      <c r="M8" s="188">
        <v>2560019</v>
      </c>
      <c r="N8" s="188">
        <f>SUM(N2:N6)</f>
        <v>2526357</v>
      </c>
      <c r="O8" s="188"/>
      <c r="P8" s="188">
        <v>2477463</v>
      </c>
      <c r="Q8" s="188">
        <v>2423693</v>
      </c>
      <c r="R8" s="188">
        <v>2361457</v>
      </c>
      <c r="S8" s="188">
        <v>2304553</v>
      </c>
      <c r="T8" s="188"/>
      <c r="U8" s="188">
        <v>2266511</v>
      </c>
      <c r="V8" s="188">
        <v>2252277</v>
      </c>
      <c r="W8" s="188">
        <v>2280041</v>
      </c>
      <c r="X8" s="188">
        <v>2254238</v>
      </c>
      <c r="Y8" s="188"/>
      <c r="Z8" s="188">
        <v>2219551</v>
      </c>
    </row>
    <row r="9" spans="1:26" ht="12.75">
      <c r="A9" s="190"/>
      <c r="E9" s="186"/>
      <c r="G9" s="191"/>
      <c r="U9" s="191"/>
      <c r="V9" s="191"/>
      <c r="W9" s="191"/>
      <c r="X9" s="191"/>
      <c r="Z9" s="191"/>
    </row>
    <row r="10" spans="1:5" ht="12.75">
      <c r="A10" s="190"/>
      <c r="E10" s="189"/>
    </row>
    <row r="11" spans="1:5" ht="12.75">
      <c r="A11" s="190"/>
      <c r="E11" s="189"/>
    </row>
    <row r="12" spans="1:5" ht="12.75">
      <c r="A12" s="190"/>
      <c r="E12" s="189"/>
    </row>
    <row r="13" spans="1:14" ht="27" customHeight="1">
      <c r="A13" s="432" t="s">
        <v>395</v>
      </c>
      <c r="B13" s="432"/>
      <c r="C13" s="432"/>
      <c r="D13" s="432"/>
      <c r="E13" s="432"/>
      <c r="F13" s="432"/>
      <c r="G13" s="432"/>
      <c r="H13" s="432"/>
      <c r="I13" s="433"/>
      <c r="J13" s="433"/>
      <c r="K13" s="433"/>
      <c r="L13" s="433"/>
      <c r="M13" s="433"/>
      <c r="N13" s="433"/>
    </row>
    <row r="14" spans="1:14" ht="24.75" customHeight="1">
      <c r="A14" s="432" t="s">
        <v>307</v>
      </c>
      <c r="B14" s="432"/>
      <c r="C14" s="432"/>
      <c r="D14" s="432"/>
      <c r="E14" s="432"/>
      <c r="F14" s="432"/>
      <c r="G14" s="432"/>
      <c r="H14" s="432"/>
      <c r="I14" s="433"/>
      <c r="J14" s="433"/>
      <c r="K14" s="433"/>
      <c r="L14" s="433"/>
      <c r="M14" s="433"/>
      <c r="N14" s="433"/>
    </row>
    <row r="15" spans="1:5" ht="26.25" customHeight="1">
      <c r="A15" s="356" t="s">
        <v>491</v>
      </c>
      <c r="E15" s="189"/>
    </row>
    <row r="16" spans="1:5" ht="12.75" hidden="1">
      <c r="A16" s="4" t="s">
        <v>202</v>
      </c>
      <c r="E16" s="189"/>
    </row>
    <row r="17" ht="12.75" hidden="1">
      <c r="E17" s="189"/>
    </row>
    <row r="18" ht="12.75" hidden="1">
      <c r="E18" s="189"/>
    </row>
    <row r="19" ht="12.75" hidden="1">
      <c r="E19" s="189"/>
    </row>
    <row r="20" ht="12.75" hidden="1">
      <c r="E20" s="189"/>
    </row>
    <row r="21" ht="12.75" hidden="1">
      <c r="E21" s="192"/>
    </row>
    <row r="22" ht="12.75" hidden="1">
      <c r="E22" s="189"/>
    </row>
    <row r="23" ht="12.75" hidden="1">
      <c r="E23" s="189"/>
    </row>
    <row r="24" ht="12.75" hidden="1">
      <c r="E24" s="189"/>
    </row>
    <row r="25" ht="12.75" hidden="1">
      <c r="E25" s="189"/>
    </row>
    <row r="26" ht="12.75" hidden="1">
      <c r="E26" s="189"/>
    </row>
    <row r="27" ht="12.75" hidden="1">
      <c r="E27" s="192"/>
    </row>
    <row r="28" ht="12.75" hidden="1">
      <c r="E28" s="192"/>
    </row>
    <row r="29" ht="12.75" hidden="1">
      <c r="E29" s="189"/>
    </row>
    <row r="30" ht="12.75" hidden="1">
      <c r="E30" s="189"/>
    </row>
    <row r="31" ht="12.75" hidden="1">
      <c r="E31" s="189"/>
    </row>
    <row r="32" ht="12.75" hidden="1">
      <c r="E32" s="189"/>
    </row>
    <row r="33" ht="12.75" hidden="1">
      <c r="E33" s="189"/>
    </row>
    <row r="34" ht="12.75" hidden="1">
      <c r="E34" s="189"/>
    </row>
    <row r="35" ht="12.75" hidden="1">
      <c r="E35" s="189"/>
    </row>
    <row r="36" ht="12.75" hidden="1">
      <c r="E36" s="189"/>
    </row>
    <row r="37" ht="12.75" hidden="1">
      <c r="E37" s="189"/>
    </row>
    <row r="38" ht="12.75" hidden="1">
      <c r="E38" s="189"/>
    </row>
    <row r="39" ht="12.75" hidden="1">
      <c r="E39" s="189"/>
    </row>
    <row r="40" ht="12.75" hidden="1">
      <c r="E40" s="189"/>
    </row>
    <row r="41" ht="12.75" hidden="1">
      <c r="E41" s="189"/>
    </row>
    <row r="42" ht="12.75" hidden="1">
      <c r="E42" s="189"/>
    </row>
    <row r="43" ht="12.75" hidden="1">
      <c r="E43" s="189"/>
    </row>
    <row r="44" ht="12.75" hidden="1">
      <c r="E44" s="189"/>
    </row>
    <row r="45" ht="12.75" hidden="1">
      <c r="E45" s="189"/>
    </row>
    <row r="46" ht="12.75" hidden="1">
      <c r="E46" s="189"/>
    </row>
    <row r="47" ht="12.75" hidden="1">
      <c r="E47" s="186"/>
    </row>
    <row r="48" ht="12.75" hidden="1">
      <c r="E48" s="193"/>
    </row>
    <row r="49" ht="12.75" hidden="1">
      <c r="E49" s="186"/>
    </row>
    <row r="50" ht="12.75" hidden="1">
      <c r="E50" s="189"/>
    </row>
    <row r="51" ht="12.75" hidden="1">
      <c r="E51" s="189"/>
    </row>
    <row r="52" ht="12.75" hidden="1">
      <c r="E52" s="189"/>
    </row>
    <row r="53" ht="12.75" hidden="1">
      <c r="E53" s="189"/>
    </row>
    <row r="54" ht="12.75" hidden="1">
      <c r="E54" s="189"/>
    </row>
    <row r="55" ht="12.75" hidden="1">
      <c r="E55" s="189"/>
    </row>
    <row r="56" ht="12.75" hidden="1">
      <c r="E56" s="189"/>
    </row>
    <row r="57" ht="12.75" hidden="1">
      <c r="E57" s="189"/>
    </row>
    <row r="58" ht="12.75" hidden="1"/>
    <row r="59" ht="12.75" hidden="1"/>
    <row r="60" ht="12.75" hidden="1"/>
  </sheetData>
  <sheetProtection/>
  <mergeCells count="2">
    <mergeCell ref="A13:N13"/>
    <mergeCell ref="A14:N1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B2:BB38"/>
  <sheetViews>
    <sheetView showGridLines="0" view="pageBreakPreview" zoomScale="110" zoomScaleSheetLayoutView="110" zoomScalePageLayoutView="0" workbookViewId="0" topLeftCell="A1">
      <pane xSplit="3" ySplit="4" topLeftCell="AR5" activePane="bottomRight" state="frozen"/>
      <selection pane="topLeft" activeCell="AO29" sqref="AO29"/>
      <selection pane="topRight" activeCell="AO29" sqref="AO29"/>
      <selection pane="bottomLeft" activeCell="AO29" sqref="AO29"/>
      <selection pane="bottomRight" activeCell="BB16" sqref="BB16"/>
    </sheetView>
  </sheetViews>
  <sheetFormatPr defaultColWidth="9.140625" defaultRowHeight="12.75"/>
  <cols>
    <col min="1" max="1" width="2.140625" style="112" customWidth="1"/>
    <col min="2" max="2" width="52.8515625" style="2" customWidth="1"/>
    <col min="3" max="3" width="0" style="2" hidden="1" customWidth="1"/>
    <col min="4" max="8" width="9.140625" style="2" customWidth="1"/>
    <col min="9" max="9" width="9.421875" style="2" bestFit="1" customWidth="1"/>
    <col min="10" max="11" width="9.140625" style="2" customWidth="1"/>
    <col min="12" max="12" width="1.8515625" style="2" customWidth="1"/>
    <col min="13" max="16" width="9.140625" style="112" customWidth="1"/>
    <col min="17" max="17" width="1.8515625" style="2" customWidth="1"/>
    <col min="18" max="21" width="9.140625" style="112" customWidth="1"/>
    <col min="22" max="22" width="2.28125" style="112" customWidth="1"/>
    <col min="23" max="25" width="9.140625" style="112" customWidth="1"/>
    <col min="26" max="26" width="9.7109375" style="112" bestFit="1" customWidth="1"/>
    <col min="27" max="27" width="1.1484375" style="112" customWidth="1"/>
    <col min="28" max="28" width="10.00390625" style="112" bestFit="1" customWidth="1"/>
    <col min="29" max="32" width="9.140625" style="112" customWidth="1"/>
    <col min="33" max="33" width="1.1484375" style="112" customWidth="1"/>
    <col min="34" max="37" width="9.140625" style="112" customWidth="1"/>
    <col min="38" max="38" width="1.28515625" style="112" customWidth="1"/>
    <col min="39" max="42" width="9.140625" style="112" customWidth="1"/>
    <col min="43" max="43" width="1.28515625" style="112" customWidth="1"/>
    <col min="44" max="47" width="9.140625" style="112" customWidth="1"/>
    <col min="48" max="48" width="1.28515625" style="112" customWidth="1"/>
    <col min="49" max="52" width="9.140625" style="112" customWidth="1"/>
    <col min="53" max="53" width="1.28515625" style="112" customWidth="1"/>
    <col min="54" max="16384" width="9.140625" style="112" customWidth="1"/>
  </cols>
  <sheetData>
    <row r="2" spans="2:19" ht="9.75">
      <c r="B2" s="109" t="s">
        <v>67</v>
      </c>
      <c r="C2" s="110"/>
      <c r="D2" s="110"/>
      <c r="E2" s="110"/>
      <c r="F2" s="110"/>
      <c r="G2" s="110"/>
      <c r="H2" s="110"/>
      <c r="I2" s="110"/>
      <c r="J2" s="110"/>
      <c r="K2" s="110"/>
      <c r="L2" s="110"/>
      <c r="M2" s="111"/>
      <c r="N2" s="111"/>
      <c r="O2" s="111"/>
      <c r="P2" s="111"/>
      <c r="Q2" s="110"/>
      <c r="R2" s="111"/>
      <c r="S2" s="111"/>
    </row>
    <row r="3" spans="2:19" ht="10.5" thickBot="1">
      <c r="B3" s="113"/>
      <c r="C3" s="113"/>
      <c r="D3" s="113"/>
      <c r="E3" s="113"/>
      <c r="F3" s="110"/>
      <c r="G3" s="110"/>
      <c r="H3" s="110"/>
      <c r="I3" s="110"/>
      <c r="J3" s="110"/>
      <c r="K3" s="110"/>
      <c r="L3" s="110"/>
      <c r="M3" s="111"/>
      <c r="N3" s="111"/>
      <c r="O3" s="111"/>
      <c r="P3" s="111"/>
      <c r="Q3" s="110"/>
      <c r="R3" s="111"/>
      <c r="S3" s="111"/>
    </row>
    <row r="4" spans="2:54" s="176" customFormat="1" ht="21" thickBot="1">
      <c r="B4" s="194" t="s">
        <v>28</v>
      </c>
      <c r="C4" s="195">
        <v>2007</v>
      </c>
      <c r="D4" s="196">
        <v>2008</v>
      </c>
      <c r="E4" s="196">
        <v>2009</v>
      </c>
      <c r="F4" s="197">
        <v>2010</v>
      </c>
      <c r="G4" s="197" t="s">
        <v>278</v>
      </c>
      <c r="H4" s="197" t="s">
        <v>279</v>
      </c>
      <c r="I4" s="197">
        <v>2012</v>
      </c>
      <c r="J4" s="197">
        <v>2013</v>
      </c>
      <c r="K4" s="197">
        <v>2014</v>
      </c>
      <c r="L4" s="110"/>
      <c r="M4" s="197" t="s">
        <v>0</v>
      </c>
      <c r="N4" s="197" t="s">
        <v>1</v>
      </c>
      <c r="O4" s="197" t="s">
        <v>2</v>
      </c>
      <c r="P4" s="197" t="s">
        <v>3</v>
      </c>
      <c r="Q4" s="198"/>
      <c r="R4" s="197" t="s">
        <v>4</v>
      </c>
      <c r="S4" s="197" t="s">
        <v>208</v>
      </c>
      <c r="T4" s="197" t="s">
        <v>210</v>
      </c>
      <c r="U4" s="197" t="s">
        <v>212</v>
      </c>
      <c r="V4" s="199"/>
      <c r="W4" s="197" t="s">
        <v>215</v>
      </c>
      <c r="X4" s="200" t="s">
        <v>262</v>
      </c>
      <c r="Y4" s="200" t="s">
        <v>264</v>
      </c>
      <c r="Z4" s="200" t="s">
        <v>265</v>
      </c>
      <c r="AA4" s="201"/>
      <c r="AB4" s="200" t="s">
        <v>267</v>
      </c>
      <c r="AC4" s="200" t="s">
        <v>270</v>
      </c>
      <c r="AD4" s="200" t="s">
        <v>274</v>
      </c>
      <c r="AE4" s="202" t="s">
        <v>280</v>
      </c>
      <c r="AF4" s="202" t="s">
        <v>281</v>
      </c>
      <c r="AG4" s="201"/>
      <c r="AH4" s="202" t="s">
        <v>304</v>
      </c>
      <c r="AI4" s="202" t="s">
        <v>325</v>
      </c>
      <c r="AJ4" s="202" t="s">
        <v>350</v>
      </c>
      <c r="AK4" s="202" t="s">
        <v>359</v>
      </c>
      <c r="AL4" s="292"/>
      <c r="AM4" s="202" t="s">
        <v>366</v>
      </c>
      <c r="AN4" s="202" t="s">
        <v>374</v>
      </c>
      <c r="AO4" s="202" t="s">
        <v>376</v>
      </c>
      <c r="AP4" s="202" t="s">
        <v>394</v>
      </c>
      <c r="AQ4" s="292"/>
      <c r="AR4" s="202" t="s">
        <v>420</v>
      </c>
      <c r="AS4" s="202" t="s">
        <v>422</v>
      </c>
      <c r="AT4" s="202" t="s">
        <v>425</v>
      </c>
      <c r="AU4" s="202" t="s">
        <v>428</v>
      </c>
      <c r="AV4" s="292"/>
      <c r="AW4" s="202" t="s">
        <v>434</v>
      </c>
      <c r="AX4" s="202" t="s">
        <v>475</v>
      </c>
      <c r="AY4" s="202" t="s">
        <v>477</v>
      </c>
      <c r="AZ4" s="202" t="s">
        <v>479</v>
      </c>
      <c r="BA4" s="292"/>
      <c r="BB4" s="413" t="s">
        <v>493</v>
      </c>
    </row>
    <row r="5" spans="2:54" ht="9.75">
      <c r="B5" s="69" t="s">
        <v>216</v>
      </c>
      <c r="C5" s="115">
        <v>780884</v>
      </c>
      <c r="D5" s="115">
        <v>1112394</v>
      </c>
      <c r="E5" s="115">
        <v>1505871</v>
      </c>
      <c r="F5" s="115">
        <v>1569296</v>
      </c>
      <c r="G5" s="115">
        <v>1593222</v>
      </c>
      <c r="H5" s="115">
        <v>1618803</v>
      </c>
      <c r="I5" s="115">
        <v>2121356</v>
      </c>
      <c r="J5" s="115">
        <v>1876016</v>
      </c>
      <c r="K5" s="115">
        <v>1674039</v>
      </c>
      <c r="L5" s="110"/>
      <c r="M5" s="115">
        <v>228696</v>
      </c>
      <c r="N5" s="115">
        <v>243483</v>
      </c>
      <c r="O5" s="115">
        <v>271159</v>
      </c>
      <c r="P5" s="115">
        <v>369056</v>
      </c>
      <c r="Q5" s="69"/>
      <c r="R5" s="116">
        <v>375665</v>
      </c>
      <c r="S5" s="116">
        <v>373679</v>
      </c>
      <c r="T5" s="116">
        <v>370281</v>
      </c>
      <c r="U5" s="116">
        <v>386246</v>
      </c>
      <c r="V5" s="115"/>
      <c r="W5" s="37">
        <v>386979</v>
      </c>
      <c r="X5" s="37">
        <v>393698</v>
      </c>
      <c r="Y5" s="38">
        <v>394465</v>
      </c>
      <c r="Z5" s="38">
        <v>394154</v>
      </c>
      <c r="AA5" s="39"/>
      <c r="AB5" s="38">
        <v>401189</v>
      </c>
      <c r="AC5" s="116">
        <v>396280</v>
      </c>
      <c r="AD5" s="116">
        <v>394616</v>
      </c>
      <c r="AE5" s="116">
        <v>401137</v>
      </c>
      <c r="AF5" s="116">
        <v>426718</v>
      </c>
      <c r="AG5" s="39"/>
      <c r="AH5" s="116">
        <v>544279</v>
      </c>
      <c r="AI5" s="116">
        <v>536472</v>
      </c>
      <c r="AJ5" s="38">
        <v>521073</v>
      </c>
      <c r="AK5" s="38">
        <v>519532</v>
      </c>
      <c r="AL5" s="297"/>
      <c r="AM5" s="38">
        <v>490690</v>
      </c>
      <c r="AN5" s="38">
        <v>477492</v>
      </c>
      <c r="AO5" s="38">
        <v>457076</v>
      </c>
      <c r="AP5" s="38">
        <v>450758</v>
      </c>
      <c r="AQ5" s="297"/>
      <c r="AR5" s="38">
        <v>434371</v>
      </c>
      <c r="AS5" s="116">
        <f>AS7</f>
        <v>422161</v>
      </c>
      <c r="AT5" s="116">
        <v>413407</v>
      </c>
      <c r="AU5" s="116">
        <v>404100</v>
      </c>
      <c r="AV5" s="297"/>
      <c r="AW5" s="116">
        <v>388718</v>
      </c>
      <c r="AX5" s="116">
        <v>380340</v>
      </c>
      <c r="AY5" s="116">
        <v>400426</v>
      </c>
      <c r="AZ5" s="116">
        <v>402697</v>
      </c>
      <c r="BA5" s="297"/>
      <c r="BB5" s="414">
        <v>390494</v>
      </c>
    </row>
    <row r="6" spans="2:54" ht="9.75">
      <c r="B6" s="69" t="s">
        <v>29</v>
      </c>
      <c r="C6" s="115">
        <v>57141</v>
      </c>
      <c r="D6" s="115">
        <v>8744</v>
      </c>
      <c r="E6" s="47">
        <v>0</v>
      </c>
      <c r="F6" s="47">
        <v>0</v>
      </c>
      <c r="G6" s="47">
        <v>0</v>
      </c>
      <c r="H6" s="47">
        <v>0</v>
      </c>
      <c r="I6" s="47">
        <v>0</v>
      </c>
      <c r="J6" s="47">
        <v>0</v>
      </c>
      <c r="K6" s="47">
        <v>0</v>
      </c>
      <c r="L6" s="69"/>
      <c r="M6" s="115">
        <v>8744</v>
      </c>
      <c r="N6" s="47">
        <v>0</v>
      </c>
      <c r="O6" s="47">
        <v>0</v>
      </c>
      <c r="P6" s="47">
        <v>0</v>
      </c>
      <c r="Q6" s="69"/>
      <c r="R6" s="47">
        <v>0</v>
      </c>
      <c r="S6" s="47">
        <v>0</v>
      </c>
      <c r="T6" s="47">
        <v>0</v>
      </c>
      <c r="U6" s="47">
        <v>0</v>
      </c>
      <c r="V6" s="47"/>
      <c r="W6" s="47">
        <v>0</v>
      </c>
      <c r="X6" s="47">
        <v>0</v>
      </c>
      <c r="Y6" s="47">
        <v>0</v>
      </c>
      <c r="Z6" s="47">
        <v>0</v>
      </c>
      <c r="AA6" s="39"/>
      <c r="AB6" s="47">
        <v>0</v>
      </c>
      <c r="AC6" s="47">
        <v>0</v>
      </c>
      <c r="AD6" s="47">
        <v>0</v>
      </c>
      <c r="AE6" s="47">
        <v>0</v>
      </c>
      <c r="AF6" s="47">
        <v>0</v>
      </c>
      <c r="AG6" s="39"/>
      <c r="AH6" s="47">
        <v>0</v>
      </c>
      <c r="AI6" s="47">
        <v>0</v>
      </c>
      <c r="AJ6" s="47">
        <v>0</v>
      </c>
      <c r="AK6" s="47">
        <v>0</v>
      </c>
      <c r="AL6" s="47"/>
      <c r="AM6" s="47">
        <v>0</v>
      </c>
      <c r="AN6" s="47">
        <v>0</v>
      </c>
      <c r="AO6" s="47">
        <v>0</v>
      </c>
      <c r="AP6" s="47">
        <v>0</v>
      </c>
      <c r="AQ6" s="47"/>
      <c r="AR6" s="47">
        <v>0</v>
      </c>
      <c r="AS6" s="47">
        <v>0</v>
      </c>
      <c r="AT6" s="47">
        <v>0</v>
      </c>
      <c r="AU6" s="47">
        <v>0</v>
      </c>
      <c r="AV6" s="47"/>
      <c r="AW6" s="47">
        <v>0</v>
      </c>
      <c r="AX6" s="47">
        <v>0</v>
      </c>
      <c r="AY6" s="47">
        <v>0</v>
      </c>
      <c r="AZ6" s="47">
        <v>0</v>
      </c>
      <c r="BA6" s="47"/>
      <c r="BB6" s="415">
        <v>0</v>
      </c>
    </row>
    <row r="7" spans="2:54" ht="9.75">
      <c r="B7" s="69" t="s">
        <v>30</v>
      </c>
      <c r="C7" s="115">
        <v>838025</v>
      </c>
      <c r="D7" s="115">
        <v>1121168</v>
      </c>
      <c r="E7" s="115">
        <v>1505871</v>
      </c>
      <c r="F7" s="115">
        <v>1569296</v>
      </c>
      <c r="G7" s="115">
        <v>1593222</v>
      </c>
      <c r="H7" s="115">
        <v>1618803</v>
      </c>
      <c r="I7" s="115">
        <v>2121356</v>
      </c>
      <c r="J7" s="115">
        <v>1876016</v>
      </c>
      <c r="K7" s="115">
        <v>1674039</v>
      </c>
      <c r="L7" s="69"/>
      <c r="M7" s="115">
        <v>237470</v>
      </c>
      <c r="N7" s="115">
        <v>243483</v>
      </c>
      <c r="O7" s="115">
        <v>271159</v>
      </c>
      <c r="P7" s="115">
        <v>369056</v>
      </c>
      <c r="Q7" s="69"/>
      <c r="R7" s="116">
        <v>375665</v>
      </c>
      <c r="S7" s="116">
        <v>373679</v>
      </c>
      <c r="T7" s="116">
        <v>370281</v>
      </c>
      <c r="U7" s="116">
        <v>386246</v>
      </c>
      <c r="V7" s="115"/>
      <c r="W7" s="37">
        <v>386979</v>
      </c>
      <c r="X7" s="37">
        <v>393698</v>
      </c>
      <c r="Y7" s="38">
        <v>394465</v>
      </c>
      <c r="Z7" s="38">
        <v>394154</v>
      </c>
      <c r="AA7" s="38"/>
      <c r="AB7" s="38">
        <v>401189</v>
      </c>
      <c r="AC7" s="116">
        <v>396280</v>
      </c>
      <c r="AD7" s="116">
        <v>394616</v>
      </c>
      <c r="AE7" s="116">
        <v>401137</v>
      </c>
      <c r="AF7" s="116">
        <v>426718</v>
      </c>
      <c r="AG7" s="38"/>
      <c r="AH7" s="116">
        <v>544279</v>
      </c>
      <c r="AI7" s="116">
        <v>536472</v>
      </c>
      <c r="AJ7" s="38">
        <v>521073</v>
      </c>
      <c r="AK7" s="38">
        <v>519532</v>
      </c>
      <c r="AL7" s="38"/>
      <c r="AM7" s="38">
        <v>490690</v>
      </c>
      <c r="AN7" s="38">
        <v>477492</v>
      </c>
      <c r="AO7" s="38">
        <v>457076</v>
      </c>
      <c r="AP7" s="38">
        <v>450758</v>
      </c>
      <c r="AQ7" s="38"/>
      <c r="AR7" s="38">
        <v>434371</v>
      </c>
      <c r="AS7" s="116">
        <v>422161</v>
      </c>
      <c r="AT7" s="116">
        <v>413407</v>
      </c>
      <c r="AU7" s="116">
        <v>404100</v>
      </c>
      <c r="AV7" s="38"/>
      <c r="AW7" s="116">
        <v>388718</v>
      </c>
      <c r="AX7" s="116">
        <v>380340</v>
      </c>
      <c r="AY7" s="116">
        <v>400426</v>
      </c>
      <c r="AZ7" s="116">
        <v>402697</v>
      </c>
      <c r="BA7" s="38"/>
      <c r="BB7" s="414">
        <v>390494</v>
      </c>
    </row>
    <row r="8" spans="2:54" s="4" customFormat="1" ht="9.75">
      <c r="B8" s="320" t="s">
        <v>31</v>
      </c>
      <c r="C8" s="118" t="s">
        <v>219</v>
      </c>
      <c r="D8" s="49" t="s">
        <v>220</v>
      </c>
      <c r="E8" s="49" t="s">
        <v>221</v>
      </c>
      <c r="F8" s="49">
        <v>0.042</v>
      </c>
      <c r="G8" s="49">
        <v>0.015</v>
      </c>
      <c r="H8" s="49">
        <v>0.032</v>
      </c>
      <c r="I8" s="49">
        <v>0.31</v>
      </c>
      <c r="J8" s="144">
        <v>-0.116</v>
      </c>
      <c r="K8" s="144">
        <v>-0.108</v>
      </c>
      <c r="L8" s="321"/>
      <c r="M8" s="49" t="s">
        <v>222</v>
      </c>
      <c r="N8" s="49" t="s">
        <v>223</v>
      </c>
      <c r="O8" s="49" t="s">
        <v>224</v>
      </c>
      <c r="P8" s="49" t="s">
        <v>225</v>
      </c>
      <c r="Q8" s="321"/>
      <c r="R8" s="50">
        <v>0.582</v>
      </c>
      <c r="S8" s="50">
        <v>0.535</v>
      </c>
      <c r="T8" s="50">
        <v>0.366</v>
      </c>
      <c r="U8" s="50">
        <v>0.047</v>
      </c>
      <c r="V8" s="49"/>
      <c r="W8" s="49" t="s">
        <v>218</v>
      </c>
      <c r="X8" s="49">
        <v>0.054</v>
      </c>
      <c r="Y8" s="50">
        <v>0.065</v>
      </c>
      <c r="Z8" s="50">
        <v>0.02</v>
      </c>
      <c r="AA8" s="326"/>
      <c r="AB8" s="51">
        <v>0.037</v>
      </c>
      <c r="AC8" s="51">
        <v>0.007</v>
      </c>
      <c r="AD8" s="51">
        <v>0</v>
      </c>
      <c r="AE8" s="51">
        <v>0.018</v>
      </c>
      <c r="AF8" s="144">
        <v>0.083</v>
      </c>
      <c r="AG8" s="326"/>
      <c r="AH8" s="144">
        <v>0.357</v>
      </c>
      <c r="AI8" s="52">
        <v>0.354</v>
      </c>
      <c r="AJ8" s="52">
        <v>0.32</v>
      </c>
      <c r="AK8" s="52">
        <v>0.218</v>
      </c>
      <c r="AL8" s="52"/>
      <c r="AM8" s="144">
        <v>-0.098</v>
      </c>
      <c r="AN8" s="144">
        <v>-0.11</v>
      </c>
      <c r="AO8" s="144">
        <v>-0.123</v>
      </c>
      <c r="AP8" s="144">
        <v>-0.014</v>
      </c>
      <c r="AQ8" s="52"/>
      <c r="AR8" s="144">
        <v>-0.115</v>
      </c>
      <c r="AS8" s="144">
        <v>-0.116</v>
      </c>
      <c r="AT8" s="144">
        <v>-0.09553991021186847</v>
      </c>
      <c r="AU8" s="144">
        <v>-0.104</v>
      </c>
      <c r="AV8" s="52"/>
      <c r="AW8" s="144">
        <v>-0.10510139949490183</v>
      </c>
      <c r="AX8" s="144">
        <v>-0.09906410113677011</v>
      </c>
      <c r="AY8" s="144">
        <v>-0.031</v>
      </c>
      <c r="AZ8" s="144">
        <v>-0.0034719128928483167</v>
      </c>
      <c r="BA8" s="52"/>
      <c r="BB8" s="416">
        <v>0.0045688648326036585</v>
      </c>
    </row>
    <row r="9" spans="2:54" ht="11.25">
      <c r="B9" s="69" t="s">
        <v>181</v>
      </c>
      <c r="C9" s="115">
        <v>170682</v>
      </c>
      <c r="D9" s="115">
        <v>170641</v>
      </c>
      <c r="E9" s="115">
        <v>303949.90281999996</v>
      </c>
      <c r="F9" s="115">
        <v>359493.71654999995</v>
      </c>
      <c r="G9" s="115">
        <v>403217.40599999996</v>
      </c>
      <c r="H9" s="115">
        <v>408210.40599999996</v>
      </c>
      <c r="I9" s="115">
        <v>591165</v>
      </c>
      <c r="J9" s="115">
        <v>550855</v>
      </c>
      <c r="K9" s="115">
        <v>493151</v>
      </c>
      <c r="L9" s="69"/>
      <c r="M9" s="115">
        <v>33800</v>
      </c>
      <c r="N9" s="115">
        <v>35436</v>
      </c>
      <c r="O9" s="115">
        <v>43829</v>
      </c>
      <c r="P9" s="115">
        <v>57576</v>
      </c>
      <c r="Q9" s="69"/>
      <c r="R9" s="116">
        <v>71538</v>
      </c>
      <c r="S9" s="116">
        <v>73760</v>
      </c>
      <c r="T9" s="116">
        <v>81915.29533</v>
      </c>
      <c r="U9" s="116">
        <v>76736.60749</v>
      </c>
      <c r="V9" s="120"/>
      <c r="W9" s="37">
        <v>90807</v>
      </c>
      <c r="X9" s="37">
        <v>95425</v>
      </c>
      <c r="Y9" s="38">
        <v>85525</v>
      </c>
      <c r="Z9" s="38">
        <v>87737</v>
      </c>
      <c r="AA9" s="39"/>
      <c r="AB9" s="38">
        <v>101504</v>
      </c>
      <c r="AC9" s="116">
        <v>92832</v>
      </c>
      <c r="AD9" s="143">
        <v>105457</v>
      </c>
      <c r="AE9" s="116">
        <v>103425</v>
      </c>
      <c r="AF9" s="143">
        <v>108417</v>
      </c>
      <c r="AG9" s="39"/>
      <c r="AH9" s="143">
        <v>133008</v>
      </c>
      <c r="AI9" s="143">
        <v>156183</v>
      </c>
      <c r="AJ9" s="146">
        <v>157448</v>
      </c>
      <c r="AK9" s="146">
        <v>144526</v>
      </c>
      <c r="AL9" s="146"/>
      <c r="AM9" s="146">
        <v>142005</v>
      </c>
      <c r="AN9" s="146">
        <v>140541</v>
      </c>
      <c r="AO9" s="146">
        <v>144123</v>
      </c>
      <c r="AP9" s="146">
        <v>124186</v>
      </c>
      <c r="AQ9" s="146"/>
      <c r="AR9" s="146">
        <v>134440</v>
      </c>
      <c r="AS9" s="143">
        <v>125106</v>
      </c>
      <c r="AT9" s="143">
        <v>120253</v>
      </c>
      <c r="AU9" s="143">
        <v>113352</v>
      </c>
      <c r="AV9" s="146"/>
      <c r="AW9" s="143">
        <v>113295</v>
      </c>
      <c r="AX9" s="143">
        <v>109817</v>
      </c>
      <c r="AY9" s="143">
        <v>123191</v>
      </c>
      <c r="AZ9" s="143">
        <v>110607.83855</v>
      </c>
      <c r="BA9" s="146"/>
      <c r="BB9" s="417">
        <v>110829.95102</v>
      </c>
    </row>
    <row r="10" spans="2:54" s="4" customFormat="1" ht="9.75">
      <c r="B10" s="320" t="s">
        <v>33</v>
      </c>
      <c r="C10" s="49" t="s">
        <v>226</v>
      </c>
      <c r="D10" s="49" t="s">
        <v>227</v>
      </c>
      <c r="E10" s="49" t="s">
        <v>228</v>
      </c>
      <c r="F10" s="49">
        <v>0.229</v>
      </c>
      <c r="G10" s="49">
        <v>0.25308300161559405</v>
      </c>
      <c r="H10" s="49">
        <v>0.2521680562736787</v>
      </c>
      <c r="I10" s="49">
        <v>0.27867316942559384</v>
      </c>
      <c r="J10" s="49">
        <v>0.29363022490213303</v>
      </c>
      <c r="K10" s="327">
        <v>0.295</v>
      </c>
      <c r="L10" s="321"/>
      <c r="M10" s="49" t="s">
        <v>229</v>
      </c>
      <c r="N10" s="49" t="s">
        <v>230</v>
      </c>
      <c r="O10" s="49" t="s">
        <v>222</v>
      </c>
      <c r="P10" s="49" t="s">
        <v>231</v>
      </c>
      <c r="Q10" s="321"/>
      <c r="R10" s="49">
        <v>0.19</v>
      </c>
      <c r="S10" s="49" t="s">
        <v>232</v>
      </c>
      <c r="T10" s="51">
        <v>0.221</v>
      </c>
      <c r="U10" s="51">
        <v>0.199</v>
      </c>
      <c r="V10" s="51"/>
      <c r="W10" s="51" t="s">
        <v>242</v>
      </c>
      <c r="X10" s="51">
        <v>0.242</v>
      </c>
      <c r="Y10" s="51">
        <v>0.217</v>
      </c>
      <c r="Z10" s="51">
        <v>0.223</v>
      </c>
      <c r="AB10" s="51">
        <v>0.253</v>
      </c>
      <c r="AC10" s="328">
        <v>0.234</v>
      </c>
      <c r="AD10" s="144">
        <v>0.267</v>
      </c>
      <c r="AE10" s="144">
        <v>0.258</v>
      </c>
      <c r="AF10" s="144">
        <v>0.254</v>
      </c>
      <c r="AH10" s="144">
        <v>0.244</v>
      </c>
      <c r="AI10" s="144">
        <v>0.291</v>
      </c>
      <c r="AJ10" s="144">
        <v>0.302</v>
      </c>
      <c r="AK10" s="144">
        <v>0.278</v>
      </c>
      <c r="AL10" s="144"/>
      <c r="AM10" s="144">
        <v>0.289</v>
      </c>
      <c r="AN10" s="144">
        <v>0.294</v>
      </c>
      <c r="AO10" s="144">
        <v>0.315</v>
      </c>
      <c r="AP10" s="144">
        <v>0.276</v>
      </c>
      <c r="AQ10" s="144"/>
      <c r="AR10" s="144">
        <v>0.31</v>
      </c>
      <c r="AS10" s="144">
        <v>0.296</v>
      </c>
      <c r="AT10" s="144">
        <v>0.291</v>
      </c>
      <c r="AU10" s="144">
        <v>0.281</v>
      </c>
      <c r="AV10" s="144"/>
      <c r="AW10" s="144">
        <v>0.29146064756455836</v>
      </c>
      <c r="AX10" s="144">
        <v>0.2887337645264763</v>
      </c>
      <c r="AY10" s="144">
        <v>0.308</v>
      </c>
      <c r="AZ10" s="144">
        <v>0.275</v>
      </c>
      <c r="BA10" s="144"/>
      <c r="BB10" s="416">
        <v>0.284</v>
      </c>
    </row>
    <row r="11" spans="2:54" s="4" customFormat="1" ht="9.75">
      <c r="B11" s="320" t="s">
        <v>34</v>
      </c>
      <c r="C11" s="49" t="s">
        <v>233</v>
      </c>
      <c r="D11" s="49">
        <v>0</v>
      </c>
      <c r="E11" s="49" t="s">
        <v>234</v>
      </c>
      <c r="F11" s="49">
        <v>0.183</v>
      </c>
      <c r="G11" s="49">
        <v>0.12162574041518392</v>
      </c>
      <c r="H11" s="49">
        <v>0.1355147175242053</v>
      </c>
      <c r="I11" s="49">
        <v>0.4481869920778063</v>
      </c>
      <c r="J11" s="144">
        <v>-0.06818739269070395</v>
      </c>
      <c r="K11" s="144">
        <v>-0.105</v>
      </c>
      <c r="L11" s="321"/>
      <c r="M11" s="49" t="s">
        <v>235</v>
      </c>
      <c r="N11" s="49" t="s">
        <v>236</v>
      </c>
      <c r="O11" s="49" t="s">
        <v>237</v>
      </c>
      <c r="P11" s="49" t="s">
        <v>238</v>
      </c>
      <c r="Q11" s="321"/>
      <c r="R11" s="49" t="s">
        <v>239</v>
      </c>
      <c r="S11" s="49" t="s">
        <v>240</v>
      </c>
      <c r="T11" s="51">
        <v>0.869</v>
      </c>
      <c r="U11" s="51">
        <v>0.333</v>
      </c>
      <c r="V11" s="51"/>
      <c r="W11" s="51" t="s">
        <v>257</v>
      </c>
      <c r="X11" s="51">
        <v>0.294</v>
      </c>
      <c r="Y11" s="51">
        <v>0.044</v>
      </c>
      <c r="Z11" s="51">
        <v>0.143</v>
      </c>
      <c r="AB11" s="51">
        <v>0.118</v>
      </c>
      <c r="AC11" s="51">
        <v>-0.027</v>
      </c>
      <c r="AD11" s="51">
        <v>0.233</v>
      </c>
      <c r="AE11" s="144">
        <v>0.179</v>
      </c>
      <c r="AF11" s="144">
        <v>0.236</v>
      </c>
      <c r="AH11" s="144">
        <v>0.31</v>
      </c>
      <c r="AI11" s="144">
        <v>0.682</v>
      </c>
      <c r="AJ11" s="144">
        <v>0.493</v>
      </c>
      <c r="AK11" s="144">
        <v>0.333</v>
      </c>
      <c r="AL11" s="144"/>
      <c r="AM11" s="144">
        <v>0.068</v>
      </c>
      <c r="AN11" s="144">
        <v>-0.1</v>
      </c>
      <c r="AO11" s="144">
        <v>-0.085</v>
      </c>
      <c r="AP11" s="144">
        <v>-0.138</v>
      </c>
      <c r="AQ11" s="144"/>
      <c r="AR11" s="144">
        <v>-0.053</v>
      </c>
      <c r="AS11" s="144">
        <v>-0.11</v>
      </c>
      <c r="AT11" s="144">
        <v>-0.166</v>
      </c>
      <c r="AU11" s="144">
        <v>-0.087</v>
      </c>
      <c r="AV11" s="144"/>
      <c r="AW11" s="144">
        <v>-0.15727462064861653</v>
      </c>
      <c r="AX11" s="144">
        <v>-0.12220836730452578</v>
      </c>
      <c r="AY11" s="144">
        <v>0.024</v>
      </c>
      <c r="AZ11" s="144">
        <v>-0.02420920186675135</v>
      </c>
      <c r="BA11" s="144"/>
      <c r="BB11" s="416">
        <v>-0.02175779142945411</v>
      </c>
    </row>
    <row r="12" spans="2:54" ht="9.75">
      <c r="B12" s="69" t="s">
        <v>32</v>
      </c>
      <c r="C12" s="115">
        <v>170682</v>
      </c>
      <c r="D12" s="115">
        <v>170641</v>
      </c>
      <c r="E12" s="115">
        <v>312834</v>
      </c>
      <c r="F12" s="115">
        <v>586439</v>
      </c>
      <c r="G12" s="115">
        <v>606834</v>
      </c>
      <c r="H12" s="115">
        <v>611454</v>
      </c>
      <c r="I12" s="115">
        <v>461527</v>
      </c>
      <c r="J12" s="115">
        <v>532753</v>
      </c>
      <c r="K12" s="115">
        <v>581359</v>
      </c>
      <c r="L12" s="69"/>
      <c r="M12" s="115">
        <v>33800</v>
      </c>
      <c r="N12" s="115">
        <v>35436</v>
      </c>
      <c r="O12" s="115">
        <v>43829</v>
      </c>
      <c r="P12" s="115">
        <v>57576</v>
      </c>
      <c r="Q12" s="69"/>
      <c r="R12" s="115">
        <v>69919</v>
      </c>
      <c r="S12" s="115">
        <v>69412</v>
      </c>
      <c r="T12" s="115">
        <v>82901</v>
      </c>
      <c r="U12" s="115">
        <v>90602</v>
      </c>
      <c r="V12" s="120"/>
      <c r="W12" s="37">
        <v>93534</v>
      </c>
      <c r="X12" s="37">
        <v>95263</v>
      </c>
      <c r="Y12" s="37">
        <v>89790</v>
      </c>
      <c r="Z12" s="37">
        <v>307852</v>
      </c>
      <c r="AA12" s="39"/>
      <c r="AB12" s="38">
        <v>101375</v>
      </c>
      <c r="AC12" s="116">
        <v>88679</v>
      </c>
      <c r="AD12" s="143">
        <v>103379</v>
      </c>
      <c r="AE12" s="116">
        <v>313401</v>
      </c>
      <c r="AF12" s="143">
        <v>318021</v>
      </c>
      <c r="AG12" s="39"/>
      <c r="AH12" s="143">
        <v>124142</v>
      </c>
      <c r="AI12" s="143">
        <v>134877</v>
      </c>
      <c r="AJ12" s="146">
        <v>148427</v>
      </c>
      <c r="AK12" s="146">
        <v>54081</v>
      </c>
      <c r="AL12" s="146"/>
      <c r="AM12" s="146">
        <v>138621</v>
      </c>
      <c r="AN12" s="146">
        <v>136408</v>
      </c>
      <c r="AO12" s="146">
        <v>142492</v>
      </c>
      <c r="AP12" s="146">
        <v>115232</v>
      </c>
      <c r="AQ12" s="146"/>
      <c r="AR12" s="146">
        <v>125978</v>
      </c>
      <c r="AS12" s="143">
        <v>119801</v>
      </c>
      <c r="AT12" s="143">
        <v>109490</v>
      </c>
      <c r="AU12" s="143">
        <v>226090</v>
      </c>
      <c r="AV12" s="146"/>
      <c r="AW12" s="143">
        <v>111489</v>
      </c>
      <c r="AX12" s="143">
        <v>112622</v>
      </c>
      <c r="AY12" s="143">
        <v>122945</v>
      </c>
      <c r="AZ12" s="143">
        <v>101947</v>
      </c>
      <c r="BA12" s="146"/>
      <c r="BB12" s="417">
        <v>107128</v>
      </c>
    </row>
    <row r="13" spans="2:54" s="4" customFormat="1" ht="9.75">
      <c r="B13" s="320" t="s">
        <v>33</v>
      </c>
      <c r="C13" s="49" t="s">
        <v>226</v>
      </c>
      <c r="D13" s="49" t="s">
        <v>227</v>
      </c>
      <c r="E13" s="49" t="s">
        <v>241</v>
      </c>
      <c r="F13" s="49">
        <v>0.374</v>
      </c>
      <c r="G13" s="49">
        <v>0.381</v>
      </c>
      <c r="H13" s="49">
        <v>0.378</v>
      </c>
      <c r="I13" s="49">
        <v>0.21756225734860155</v>
      </c>
      <c r="J13" s="49">
        <v>0.28398105346649494</v>
      </c>
      <c r="K13" s="49">
        <v>0.347</v>
      </c>
      <c r="L13" s="321"/>
      <c r="M13" s="49" t="s">
        <v>229</v>
      </c>
      <c r="N13" s="49" t="s">
        <v>230</v>
      </c>
      <c r="O13" s="49" t="s">
        <v>222</v>
      </c>
      <c r="P13" s="49" t="s">
        <v>231</v>
      </c>
      <c r="Q13" s="321"/>
      <c r="R13" s="49">
        <v>0.186</v>
      </c>
      <c r="S13" s="49">
        <v>0.186</v>
      </c>
      <c r="T13" s="49">
        <v>0.224</v>
      </c>
      <c r="U13" s="49">
        <v>0.235</v>
      </c>
      <c r="V13" s="49"/>
      <c r="W13" s="49" t="s">
        <v>255</v>
      </c>
      <c r="X13" s="49">
        <v>0.242</v>
      </c>
      <c r="Y13" s="49">
        <v>0.228</v>
      </c>
      <c r="Z13" s="49">
        <v>0.781</v>
      </c>
      <c r="AB13" s="51">
        <v>0.253</v>
      </c>
      <c r="AC13" s="51">
        <v>0.224</v>
      </c>
      <c r="AD13" s="144">
        <v>0.262</v>
      </c>
      <c r="AE13" s="144">
        <v>0.781</v>
      </c>
      <c r="AF13" s="144">
        <v>0.745</v>
      </c>
      <c r="AH13" s="144">
        <v>0.228</v>
      </c>
      <c r="AI13" s="144">
        <v>0.251</v>
      </c>
      <c r="AJ13" s="144">
        <v>0.285</v>
      </c>
      <c r="AK13" s="144">
        <v>0.104</v>
      </c>
      <c r="AL13" s="144"/>
      <c r="AM13" s="144">
        <v>0.283</v>
      </c>
      <c r="AN13" s="144">
        <v>0.286</v>
      </c>
      <c r="AO13" s="144">
        <v>0.312</v>
      </c>
      <c r="AP13" s="144">
        <v>0.256</v>
      </c>
      <c r="AQ13" s="144"/>
      <c r="AR13" s="144">
        <v>0.29</v>
      </c>
      <c r="AS13" s="144">
        <v>0.284</v>
      </c>
      <c r="AT13" s="144">
        <v>0.265</v>
      </c>
      <c r="AU13" s="144">
        <v>0.559</v>
      </c>
      <c r="AV13" s="144"/>
      <c r="AW13" s="144">
        <v>0.287</v>
      </c>
      <c r="AX13" s="144">
        <v>0.296</v>
      </c>
      <c r="AY13" s="144">
        <v>0.307</v>
      </c>
      <c r="AZ13" s="144">
        <v>0.253</v>
      </c>
      <c r="BA13" s="144"/>
      <c r="BB13" s="416">
        <v>0.274</v>
      </c>
    </row>
    <row r="14" spans="2:54" ht="9.75">
      <c r="B14" s="69" t="s">
        <v>35</v>
      </c>
      <c r="C14" s="47">
        <v>-103840</v>
      </c>
      <c r="D14" s="47">
        <v>-99706</v>
      </c>
      <c r="E14" s="115">
        <v>14268</v>
      </c>
      <c r="F14" s="115">
        <v>285755</v>
      </c>
      <c r="G14" s="115">
        <v>303669</v>
      </c>
      <c r="H14" s="115">
        <v>302698</v>
      </c>
      <c r="I14" s="47">
        <v>-20964</v>
      </c>
      <c r="J14" s="115">
        <v>92759</v>
      </c>
      <c r="K14" s="115">
        <v>157367</v>
      </c>
      <c r="L14" s="47"/>
      <c r="M14" s="47">
        <v>-29079</v>
      </c>
      <c r="N14" s="47">
        <v>-33230</v>
      </c>
      <c r="O14" s="47">
        <v>-22714</v>
      </c>
      <c r="P14" s="47">
        <v>-14683</v>
      </c>
      <c r="Q14" s="47"/>
      <c r="R14" s="47">
        <v>-3043</v>
      </c>
      <c r="S14" s="47">
        <v>-4976</v>
      </c>
      <c r="T14" s="115">
        <v>7069</v>
      </c>
      <c r="U14" s="115">
        <v>15218</v>
      </c>
      <c r="V14" s="120"/>
      <c r="W14" s="37">
        <v>19562</v>
      </c>
      <c r="X14" s="37">
        <v>20477</v>
      </c>
      <c r="Y14" s="37">
        <v>14379</v>
      </c>
      <c r="Z14" s="37">
        <v>231337</v>
      </c>
      <c r="AA14" s="39"/>
      <c r="AB14" s="37">
        <v>26050</v>
      </c>
      <c r="AC14" s="116">
        <v>12893</v>
      </c>
      <c r="AD14" s="143">
        <v>27562</v>
      </c>
      <c r="AE14" s="116">
        <v>237164</v>
      </c>
      <c r="AF14" s="143">
        <v>236193</v>
      </c>
      <c r="AG14" s="39"/>
      <c r="AH14" s="143">
        <v>4123</v>
      </c>
      <c r="AI14" s="143">
        <v>12776</v>
      </c>
      <c r="AJ14" s="146">
        <v>27348</v>
      </c>
      <c r="AK14" s="146">
        <v>-65211</v>
      </c>
      <c r="AL14" s="146"/>
      <c r="AM14" s="146">
        <v>27272</v>
      </c>
      <c r="AN14" s="146">
        <v>26440</v>
      </c>
      <c r="AO14" s="146">
        <v>32826</v>
      </c>
      <c r="AP14" s="146">
        <v>6221</v>
      </c>
      <c r="AQ14" s="146"/>
      <c r="AR14" s="146">
        <v>20684</v>
      </c>
      <c r="AS14" s="143">
        <v>14224</v>
      </c>
      <c r="AT14" s="143">
        <v>3112</v>
      </c>
      <c r="AU14" s="143">
        <v>119347</v>
      </c>
      <c r="AV14" s="146"/>
      <c r="AW14" s="143">
        <v>6039</v>
      </c>
      <c r="AX14" s="143">
        <v>10244</v>
      </c>
      <c r="AY14" s="143">
        <v>20159</v>
      </c>
      <c r="AZ14" s="143">
        <v>-8526</v>
      </c>
      <c r="BA14" s="146"/>
      <c r="BB14" s="417">
        <v>152</v>
      </c>
    </row>
    <row r="15" spans="2:54" s="4" customFormat="1" ht="9.75">
      <c r="B15" s="320" t="s">
        <v>33</v>
      </c>
      <c r="C15" s="49" t="s">
        <v>243</v>
      </c>
      <c r="D15" s="49" t="s">
        <v>244</v>
      </c>
      <c r="E15" s="49" t="s">
        <v>245</v>
      </c>
      <c r="F15" s="49">
        <v>0.182</v>
      </c>
      <c r="G15" s="49">
        <v>0.191</v>
      </c>
      <c r="H15" s="49">
        <v>0.187</v>
      </c>
      <c r="I15" s="144">
        <v>-0.01</v>
      </c>
      <c r="J15" s="144">
        <v>0.049</v>
      </c>
      <c r="K15" s="49">
        <v>0.094</v>
      </c>
      <c r="L15" s="321"/>
      <c r="M15" s="144">
        <v>-0.122</v>
      </c>
      <c r="N15" s="49" t="s">
        <v>246</v>
      </c>
      <c r="O15" s="49" t="s">
        <v>247</v>
      </c>
      <c r="P15" s="49">
        <v>-0.04</v>
      </c>
      <c r="Q15" s="321"/>
      <c r="R15" s="49">
        <v>-0.008</v>
      </c>
      <c r="S15" s="49">
        <v>-0.013</v>
      </c>
      <c r="T15" s="49">
        <v>0.019</v>
      </c>
      <c r="U15" s="49">
        <v>0.039</v>
      </c>
      <c r="V15" s="49"/>
      <c r="W15" s="49" t="s">
        <v>258</v>
      </c>
      <c r="X15" s="49">
        <v>0.052</v>
      </c>
      <c r="Y15" s="49">
        <v>0.036</v>
      </c>
      <c r="Z15" s="49">
        <v>0.587</v>
      </c>
      <c r="AB15" s="49">
        <v>0.065</v>
      </c>
      <c r="AC15" s="49">
        <v>0.033</v>
      </c>
      <c r="AD15" s="144">
        <v>0.07</v>
      </c>
      <c r="AE15" s="144">
        <v>0.591</v>
      </c>
      <c r="AF15" s="144">
        <v>0.554</v>
      </c>
      <c r="AH15" s="144">
        <v>0.008</v>
      </c>
      <c r="AI15" s="144">
        <v>0.024</v>
      </c>
      <c r="AJ15" s="144">
        <v>0.052</v>
      </c>
      <c r="AK15" s="144">
        <v>0.126</v>
      </c>
      <c r="AL15" s="144"/>
      <c r="AM15" s="144">
        <v>0.056</v>
      </c>
      <c r="AN15" s="144">
        <v>0.055</v>
      </c>
      <c r="AO15" s="144">
        <v>0.072</v>
      </c>
      <c r="AP15" s="144">
        <v>0.014</v>
      </c>
      <c r="AQ15" s="144"/>
      <c r="AR15" s="144">
        <v>0.048</v>
      </c>
      <c r="AS15" s="144">
        <v>0.034</v>
      </c>
      <c r="AT15" s="144">
        <v>0.008</v>
      </c>
      <c r="AU15" s="144">
        <v>0.295</v>
      </c>
      <c r="AV15" s="144"/>
      <c r="AW15" s="144">
        <v>0.016</v>
      </c>
      <c r="AX15" s="144">
        <v>0.027</v>
      </c>
      <c r="AY15" s="144">
        <v>0.05</v>
      </c>
      <c r="AZ15" s="144">
        <v>-0.021</v>
      </c>
      <c r="BA15" s="144"/>
      <c r="BB15" s="416">
        <v>0</v>
      </c>
    </row>
    <row r="16" spans="2:54" ht="9.75">
      <c r="B16" s="94" t="s">
        <v>178</v>
      </c>
      <c r="C16" s="47">
        <v>-268881</v>
      </c>
      <c r="D16" s="47">
        <v>230605</v>
      </c>
      <c r="E16" s="115">
        <v>88697</v>
      </c>
      <c r="F16" s="115">
        <v>263895</v>
      </c>
      <c r="G16" s="115">
        <v>252117</v>
      </c>
      <c r="H16" s="115">
        <v>248786</v>
      </c>
      <c r="I16" s="47">
        <v>-87704</v>
      </c>
      <c r="J16" s="115">
        <v>46290</v>
      </c>
      <c r="K16" s="115">
        <v>174833</v>
      </c>
      <c r="L16" s="47"/>
      <c r="M16" s="47">
        <v>-55294</v>
      </c>
      <c r="N16" s="47">
        <v>314581</v>
      </c>
      <c r="O16" s="47">
        <v>-18586</v>
      </c>
      <c r="P16" s="47">
        <v>-10096</v>
      </c>
      <c r="Q16" s="47"/>
      <c r="R16" s="47">
        <v>-6393</v>
      </c>
      <c r="S16" s="47">
        <v>-8242</v>
      </c>
      <c r="T16" s="115">
        <v>4236</v>
      </c>
      <c r="U16" s="115">
        <v>99096</v>
      </c>
      <c r="V16" s="120"/>
      <c r="W16" s="37">
        <v>14352</v>
      </c>
      <c r="X16" s="37">
        <v>15556</v>
      </c>
      <c r="Y16" s="37">
        <v>12410</v>
      </c>
      <c r="Z16" s="37">
        <v>221577</v>
      </c>
      <c r="AA16" s="39"/>
      <c r="AB16" s="47">
        <v>-23045</v>
      </c>
      <c r="AC16" s="116">
        <v>12911</v>
      </c>
      <c r="AD16" s="143">
        <v>24656</v>
      </c>
      <c r="AE16" s="116">
        <v>237595</v>
      </c>
      <c r="AF16" s="143">
        <v>234264</v>
      </c>
      <c r="AG16" s="39"/>
      <c r="AH16" s="143">
        <v>-9846</v>
      </c>
      <c r="AI16" s="143">
        <v>21018</v>
      </c>
      <c r="AJ16" s="146">
        <v>10035</v>
      </c>
      <c r="AK16" s="146">
        <v>-108911</v>
      </c>
      <c r="AL16" s="146"/>
      <c r="AM16" s="146">
        <v>13144</v>
      </c>
      <c r="AN16" s="146">
        <v>8584</v>
      </c>
      <c r="AO16" s="146">
        <v>14066</v>
      </c>
      <c r="AP16" s="146">
        <v>10496</v>
      </c>
      <c r="AQ16" s="146"/>
      <c r="AR16" s="146">
        <v>10953</v>
      </c>
      <c r="AS16" s="143">
        <v>8295</v>
      </c>
      <c r="AT16" s="143">
        <v>-4416</v>
      </c>
      <c r="AU16" s="143">
        <v>160001</v>
      </c>
      <c r="AV16" s="146"/>
      <c r="AW16" s="143">
        <v>1261</v>
      </c>
      <c r="AX16" s="143">
        <v>6564</v>
      </c>
      <c r="AY16" s="143">
        <v>8282</v>
      </c>
      <c r="AZ16" s="143">
        <v>-13894</v>
      </c>
      <c r="BA16" s="146"/>
      <c r="BB16" s="417">
        <v>-10246</v>
      </c>
    </row>
    <row r="17" spans="2:54" s="4" customFormat="1" ht="9.75">
      <c r="B17" s="320" t="s">
        <v>33</v>
      </c>
      <c r="C17" s="49" t="s">
        <v>248</v>
      </c>
      <c r="D17" s="49" t="s">
        <v>249</v>
      </c>
      <c r="E17" s="144">
        <v>-0.233</v>
      </c>
      <c r="F17" s="49">
        <v>0.168</v>
      </c>
      <c r="G17" s="49">
        <v>0.158</v>
      </c>
      <c r="H17" s="49">
        <v>0.154</v>
      </c>
      <c r="I17" s="144">
        <v>-0.041</v>
      </c>
      <c r="J17" s="144">
        <v>0.024674629640685366</v>
      </c>
      <c r="K17" s="49">
        <v>0.104</v>
      </c>
      <c r="L17" s="321"/>
      <c r="M17" s="144">
        <v>-0.233</v>
      </c>
      <c r="N17" s="49" t="s">
        <v>250</v>
      </c>
      <c r="O17" s="49" t="s">
        <v>251</v>
      </c>
      <c r="P17" s="49" t="s">
        <v>252</v>
      </c>
      <c r="Q17" s="321"/>
      <c r="R17" s="49">
        <v>-0.017</v>
      </c>
      <c r="S17" s="49">
        <v>-0.022</v>
      </c>
      <c r="T17" s="49">
        <v>0.011</v>
      </c>
      <c r="U17" s="49">
        <v>0.257</v>
      </c>
      <c r="V17" s="49"/>
      <c r="W17" s="49" t="s">
        <v>256</v>
      </c>
      <c r="X17" s="49">
        <v>0.04</v>
      </c>
      <c r="Y17" s="49">
        <v>0.031</v>
      </c>
      <c r="Z17" s="49">
        <v>0.562</v>
      </c>
      <c r="AB17" s="49">
        <v>-0.057</v>
      </c>
      <c r="AC17" s="49">
        <v>0.033</v>
      </c>
      <c r="AD17" s="144">
        <v>0.062</v>
      </c>
      <c r="AE17" s="144">
        <v>0.592</v>
      </c>
      <c r="AF17" s="144">
        <v>0.549</v>
      </c>
      <c r="AH17" s="144">
        <v>-0.018</v>
      </c>
      <c r="AI17" s="144">
        <v>0.039</v>
      </c>
      <c r="AJ17" s="144">
        <v>0.019</v>
      </c>
      <c r="AK17" s="144">
        <v>-0.21</v>
      </c>
      <c r="AL17" s="144"/>
      <c r="AM17" s="144">
        <v>0.027</v>
      </c>
      <c r="AN17" s="144">
        <v>0.018</v>
      </c>
      <c r="AO17" s="144">
        <v>0.031</v>
      </c>
      <c r="AP17" s="144">
        <v>0.023</v>
      </c>
      <c r="AQ17" s="144"/>
      <c r="AR17" s="144">
        <v>0.025</v>
      </c>
      <c r="AS17" s="144">
        <v>0.02</v>
      </c>
      <c r="AT17" s="144">
        <v>-0.011</v>
      </c>
      <c r="AU17" s="144">
        <v>0.396</v>
      </c>
      <c r="AV17" s="144"/>
      <c r="AW17" s="144">
        <v>0.003</v>
      </c>
      <c r="AX17" s="144">
        <v>0.017</v>
      </c>
      <c r="AY17" s="144">
        <v>0.021</v>
      </c>
      <c r="AZ17" s="144">
        <v>-0.035</v>
      </c>
      <c r="BA17" s="144"/>
      <c r="BB17" s="416">
        <v>-0.026</v>
      </c>
    </row>
    <row r="18" spans="2:54" ht="11.25">
      <c r="B18" s="69" t="s">
        <v>177</v>
      </c>
      <c r="C18" s="47">
        <v>-268881</v>
      </c>
      <c r="D18" s="47">
        <v>-122776</v>
      </c>
      <c r="E18" s="47">
        <v>-7250</v>
      </c>
      <c r="F18" s="115">
        <v>55594</v>
      </c>
      <c r="G18" s="115">
        <v>145512.55886000002</v>
      </c>
      <c r="H18" s="115">
        <v>142691.30886</v>
      </c>
      <c r="I18" s="115">
        <v>17304.46</v>
      </c>
      <c r="J18" s="115">
        <v>60953</v>
      </c>
      <c r="K18" s="115">
        <v>69865.48000000001</v>
      </c>
      <c r="L18" s="47"/>
      <c r="M18" s="47">
        <v>-55294</v>
      </c>
      <c r="N18" s="47">
        <v>-38846</v>
      </c>
      <c r="O18" s="47">
        <v>-18540</v>
      </c>
      <c r="P18" s="47">
        <v>-10096</v>
      </c>
      <c r="Q18" s="47"/>
      <c r="R18" s="47">
        <v>-5082</v>
      </c>
      <c r="S18" s="47">
        <v>-4720</v>
      </c>
      <c r="T18" s="116">
        <v>3437</v>
      </c>
      <c r="U18" s="116">
        <v>-886</v>
      </c>
      <c r="V18" s="120"/>
      <c r="W18" s="37">
        <v>12143</v>
      </c>
      <c r="X18" s="37">
        <v>15687</v>
      </c>
      <c r="Y18" s="38">
        <v>8955</v>
      </c>
      <c r="Z18" s="38">
        <v>18809</v>
      </c>
      <c r="AA18" s="39"/>
      <c r="AB18" s="38">
        <v>35385</v>
      </c>
      <c r="AC18" s="116">
        <v>16275</v>
      </c>
      <c r="AD18" s="116">
        <v>26339</v>
      </c>
      <c r="AE18" s="116">
        <v>67514</v>
      </c>
      <c r="AF18" s="116">
        <v>64693</v>
      </c>
      <c r="AG18" s="39"/>
      <c r="AH18" s="143">
        <v>-2664.540000000001</v>
      </c>
      <c r="AI18" s="116">
        <v>38278</v>
      </c>
      <c r="AJ18" s="38">
        <v>17342</v>
      </c>
      <c r="AK18" s="146">
        <v>-35651</v>
      </c>
      <c r="AL18" s="38"/>
      <c r="AM18" s="146">
        <v>15885</v>
      </c>
      <c r="AN18" s="146">
        <v>11932</v>
      </c>
      <c r="AO18" s="146">
        <v>15387</v>
      </c>
      <c r="AP18" s="146">
        <v>17749</v>
      </c>
      <c r="AQ18" s="38"/>
      <c r="AR18" s="146">
        <v>17807</v>
      </c>
      <c r="AS18" s="143">
        <v>12592.05</v>
      </c>
      <c r="AT18" s="143">
        <v>4302.03</v>
      </c>
      <c r="AU18" s="116">
        <v>25843</v>
      </c>
      <c r="AV18" s="38"/>
      <c r="AW18" s="116">
        <v>2724.67</v>
      </c>
      <c r="AX18" s="116">
        <v>7226.05</v>
      </c>
      <c r="AY18" s="116">
        <v>8481</v>
      </c>
      <c r="AZ18" s="143">
        <v>-6878.7207745</v>
      </c>
      <c r="BA18" s="38"/>
      <c r="BB18" s="143">
        <v>-7247.4196738</v>
      </c>
    </row>
    <row r="19" spans="2:54" s="4" customFormat="1" ht="9.75">
      <c r="B19" s="320" t="s">
        <v>33</v>
      </c>
      <c r="C19" s="49" t="s">
        <v>248</v>
      </c>
      <c r="D19" s="49">
        <v>-0.11</v>
      </c>
      <c r="E19" s="49" t="s">
        <v>253</v>
      </c>
      <c r="F19" s="49">
        <v>0.035</v>
      </c>
      <c r="G19" s="49">
        <v>0.09133225555509529</v>
      </c>
      <c r="H19" s="49">
        <v>0.08814618508861176</v>
      </c>
      <c r="I19" s="49">
        <v>0.008157263561608707</v>
      </c>
      <c r="J19" s="49">
        <v>0.03249066106046004</v>
      </c>
      <c r="K19" s="327">
        <v>0.042</v>
      </c>
      <c r="L19" s="321"/>
      <c r="M19" s="144">
        <v>-0.233</v>
      </c>
      <c r="N19" s="49">
        <v>-0.16</v>
      </c>
      <c r="O19" s="49" t="s">
        <v>254</v>
      </c>
      <c r="P19" s="49" t="s">
        <v>252</v>
      </c>
      <c r="Q19" s="321"/>
      <c r="R19" s="52">
        <v>-0.014</v>
      </c>
      <c r="S19" s="52">
        <v>-0.013</v>
      </c>
      <c r="T19" s="52">
        <v>0.009</v>
      </c>
      <c r="U19" s="52">
        <v>-0.002</v>
      </c>
      <c r="V19" s="49"/>
      <c r="W19" s="52">
        <v>0.031</v>
      </c>
      <c r="X19" s="52">
        <v>0.04</v>
      </c>
      <c r="Y19" s="52">
        <v>0.023</v>
      </c>
      <c r="Z19" s="52">
        <v>0.562</v>
      </c>
      <c r="AB19" s="52">
        <v>0.088</v>
      </c>
      <c r="AC19" s="52">
        <v>0.041</v>
      </c>
      <c r="AD19" s="144">
        <v>0.067</v>
      </c>
      <c r="AE19" s="144">
        <v>0.168</v>
      </c>
      <c r="AF19" s="144">
        <v>0.152</v>
      </c>
      <c r="AH19" s="144">
        <v>-0.005</v>
      </c>
      <c r="AI19" s="144">
        <v>0.071</v>
      </c>
      <c r="AJ19" s="144">
        <v>0.033</v>
      </c>
      <c r="AK19" s="144">
        <v>-0.069</v>
      </c>
      <c r="AL19" s="144"/>
      <c r="AM19" s="144">
        <v>0.032</v>
      </c>
      <c r="AN19" s="144">
        <v>0.025</v>
      </c>
      <c r="AO19" s="144">
        <v>0.034</v>
      </c>
      <c r="AP19" s="144">
        <v>0.039</v>
      </c>
      <c r="AQ19" s="144"/>
      <c r="AR19" s="144">
        <v>0.041</v>
      </c>
      <c r="AS19" s="144">
        <v>0.03</v>
      </c>
      <c r="AT19" s="144">
        <v>0.01</v>
      </c>
      <c r="AU19" s="144">
        <v>0.064</v>
      </c>
      <c r="AV19" s="144"/>
      <c r="AW19" s="144">
        <v>0.007009374405095725</v>
      </c>
      <c r="AX19" s="144">
        <v>0.018998922017142556</v>
      </c>
      <c r="AY19" s="144">
        <v>0.021</v>
      </c>
      <c r="AZ19" s="144">
        <v>-0.017</v>
      </c>
      <c r="BA19" s="144"/>
      <c r="BB19" s="416">
        <v>-0.019</v>
      </c>
    </row>
    <row r="20" spans="2:54" ht="11.25">
      <c r="B20" s="69" t="s">
        <v>180</v>
      </c>
      <c r="C20" s="47">
        <v>-73217</v>
      </c>
      <c r="D20" s="47">
        <v>-173185</v>
      </c>
      <c r="E20" s="115">
        <v>236835</v>
      </c>
      <c r="F20" s="115">
        <v>267032</v>
      </c>
      <c r="G20" s="115">
        <v>225004</v>
      </c>
      <c r="H20" s="115">
        <v>225004</v>
      </c>
      <c r="I20" s="47">
        <v>-94175</v>
      </c>
      <c r="J20" s="115">
        <v>30724</v>
      </c>
      <c r="K20" s="115">
        <v>275646</v>
      </c>
      <c r="L20" s="47"/>
      <c r="M20" s="47">
        <v>-28569</v>
      </c>
      <c r="N20" s="47">
        <v>-37105</v>
      </c>
      <c r="O20" s="47">
        <v>-22438</v>
      </c>
      <c r="P20" s="47">
        <v>-85073</v>
      </c>
      <c r="Q20" s="47"/>
      <c r="R20" s="47">
        <v>-32700</v>
      </c>
      <c r="S20" s="116">
        <v>4142</v>
      </c>
      <c r="T20" s="116">
        <v>10294</v>
      </c>
      <c r="U20" s="116">
        <v>255099</v>
      </c>
      <c r="V20" s="120"/>
      <c r="W20" s="38">
        <v>14236</v>
      </c>
      <c r="X20" s="38">
        <v>17051</v>
      </c>
      <c r="Y20" s="38">
        <v>11973</v>
      </c>
      <c r="Z20" s="38">
        <v>223772</v>
      </c>
      <c r="AA20" s="39"/>
      <c r="AB20" s="47">
        <v>-21558</v>
      </c>
      <c r="AC20" s="47">
        <v>-11136</v>
      </c>
      <c r="AD20" s="143">
        <v>26615</v>
      </c>
      <c r="AE20" s="116">
        <v>208813</v>
      </c>
      <c r="AF20" s="116">
        <v>208813</v>
      </c>
      <c r="AG20" s="39"/>
      <c r="AH20" s="143">
        <v>-20443</v>
      </c>
      <c r="AI20" s="143">
        <v>-8715</v>
      </c>
      <c r="AJ20" s="146">
        <v>-9783</v>
      </c>
      <c r="AK20" s="146">
        <v>-55234</v>
      </c>
      <c r="AL20" s="146"/>
      <c r="AM20" s="146">
        <v>-9055</v>
      </c>
      <c r="AN20" s="146">
        <v>-9254</v>
      </c>
      <c r="AO20" s="146">
        <v>-2232</v>
      </c>
      <c r="AP20" s="146">
        <v>51265</v>
      </c>
      <c r="AQ20" s="146"/>
      <c r="AR20" s="146">
        <v>-6827</v>
      </c>
      <c r="AS20" s="143">
        <v>-12387</v>
      </c>
      <c r="AT20" s="143">
        <v>-21416</v>
      </c>
      <c r="AU20" s="116">
        <v>316276</v>
      </c>
      <c r="AV20" s="146"/>
      <c r="AW20" s="116">
        <v>-13520.176096694162</v>
      </c>
      <c r="AX20" s="116">
        <v>36840.176096694166</v>
      </c>
      <c r="AY20" s="116">
        <v>29491.999999999996</v>
      </c>
      <c r="AZ20" s="143">
        <v>-32591</v>
      </c>
      <c r="BA20" s="146"/>
      <c r="BB20" s="414">
        <v>2832</v>
      </c>
    </row>
    <row r="21" spans="2:54" ht="11.25">
      <c r="B21" s="117" t="s">
        <v>179</v>
      </c>
      <c r="C21" s="115"/>
      <c r="D21" s="115"/>
      <c r="E21" s="122"/>
      <c r="F21" s="122"/>
      <c r="G21" s="115"/>
      <c r="H21" s="115"/>
      <c r="I21" s="115"/>
      <c r="J21" s="115"/>
      <c r="K21" s="115"/>
      <c r="L21" s="123"/>
      <c r="M21" s="115"/>
      <c r="N21" s="115"/>
      <c r="O21" s="115"/>
      <c r="P21" s="115"/>
      <c r="Q21" s="123"/>
      <c r="R21" s="124"/>
      <c r="S21" s="124"/>
      <c r="T21" s="115"/>
      <c r="V21" s="115"/>
      <c r="W21" s="39"/>
      <c r="X21" s="39"/>
      <c r="Y21" s="39"/>
      <c r="Z21" s="39"/>
      <c r="AA21" s="39"/>
      <c r="AB21" s="39"/>
      <c r="AE21" s="116"/>
      <c r="AF21" s="116"/>
      <c r="AG21" s="39"/>
      <c r="AJ21" s="171"/>
      <c r="AK21" s="171"/>
      <c r="AL21" s="171"/>
      <c r="AM21" s="171"/>
      <c r="AN21" s="38"/>
      <c r="AO21" s="38"/>
      <c r="AP21" s="38"/>
      <c r="AQ21" s="171"/>
      <c r="AR21" s="38"/>
      <c r="AS21" s="143"/>
      <c r="AT21" s="143"/>
      <c r="AU21" s="116"/>
      <c r="AV21" s="171"/>
      <c r="AW21" s="116"/>
      <c r="AX21" s="116"/>
      <c r="AY21" s="116"/>
      <c r="AZ21" s="116"/>
      <c r="BA21" s="171"/>
      <c r="BB21" s="414"/>
    </row>
    <row r="22" spans="2:54" ht="9.75">
      <c r="B22" s="69"/>
      <c r="C22" s="125"/>
      <c r="D22" s="125"/>
      <c r="G22" s="115"/>
      <c r="H22" s="115"/>
      <c r="I22" s="115"/>
      <c r="J22" s="115"/>
      <c r="K22" s="115"/>
      <c r="L22" s="69"/>
      <c r="M22" s="125"/>
      <c r="N22" s="125"/>
      <c r="O22" s="125"/>
      <c r="P22" s="125"/>
      <c r="Q22" s="69"/>
      <c r="R22" s="125"/>
      <c r="S22" s="125"/>
      <c r="T22" s="115"/>
      <c r="V22" s="115"/>
      <c r="W22" s="39"/>
      <c r="X22" s="39"/>
      <c r="Y22" s="39"/>
      <c r="Z22" s="39"/>
      <c r="AA22" s="39"/>
      <c r="AB22" s="39"/>
      <c r="AE22" s="116"/>
      <c r="AF22" s="116"/>
      <c r="AG22" s="39"/>
      <c r="AJ22" s="171"/>
      <c r="AK22" s="171"/>
      <c r="AL22" s="171"/>
      <c r="AM22" s="171"/>
      <c r="AN22" s="38"/>
      <c r="AO22" s="38"/>
      <c r="AP22" s="38"/>
      <c r="AQ22" s="171"/>
      <c r="AR22" s="38"/>
      <c r="AS22" s="116"/>
      <c r="AT22" s="116"/>
      <c r="AU22" s="116"/>
      <c r="AV22" s="171"/>
      <c r="AW22" s="116"/>
      <c r="AX22" s="116"/>
      <c r="AY22" s="116"/>
      <c r="AZ22" s="116"/>
      <c r="BA22" s="171"/>
      <c r="BB22" s="414"/>
    </row>
    <row r="23" spans="2:54" ht="9.75">
      <c r="B23" s="69" t="s">
        <v>36</v>
      </c>
      <c r="C23" s="115">
        <v>57700</v>
      </c>
      <c r="D23" s="115">
        <v>192685</v>
      </c>
      <c r="E23" s="115">
        <v>181203</v>
      </c>
      <c r="F23" s="115">
        <v>173600</v>
      </c>
      <c r="G23" s="115">
        <v>55905</v>
      </c>
      <c r="H23" s="115">
        <v>156509</v>
      </c>
      <c r="I23" s="115">
        <v>142702</v>
      </c>
      <c r="J23" s="115">
        <v>93356</v>
      </c>
      <c r="K23" s="115">
        <v>207305</v>
      </c>
      <c r="L23" s="69"/>
      <c r="M23" s="115">
        <v>74242</v>
      </c>
      <c r="N23" s="115">
        <v>324017</v>
      </c>
      <c r="O23" s="115">
        <v>232736</v>
      </c>
      <c r="P23" s="115">
        <v>192685</v>
      </c>
      <c r="Q23" s="69"/>
      <c r="R23" s="115">
        <v>170796</v>
      </c>
      <c r="S23" s="115">
        <v>112975</v>
      </c>
      <c r="T23" s="115">
        <v>163338</v>
      </c>
      <c r="U23" s="115">
        <v>181203</v>
      </c>
      <c r="V23" s="115"/>
      <c r="W23" s="37">
        <v>108703</v>
      </c>
      <c r="X23" s="37">
        <v>145224</v>
      </c>
      <c r="Y23" s="37">
        <v>157427</v>
      </c>
      <c r="Z23" s="37">
        <v>173600</v>
      </c>
      <c r="AA23" s="39"/>
      <c r="AB23" s="53">
        <v>210439</v>
      </c>
      <c r="AC23" s="116">
        <v>219388</v>
      </c>
      <c r="AD23" s="116">
        <v>217399</v>
      </c>
      <c r="AE23" s="116">
        <v>55905</v>
      </c>
      <c r="AF23" s="116">
        <v>156509</v>
      </c>
      <c r="AG23" s="39"/>
      <c r="AH23" s="116">
        <v>159503</v>
      </c>
      <c r="AI23" s="116">
        <v>125959</v>
      </c>
      <c r="AJ23" s="38">
        <v>131122</v>
      </c>
      <c r="AK23" s="38">
        <v>142702</v>
      </c>
      <c r="AL23" s="38"/>
      <c r="AM23" s="38">
        <v>98304</v>
      </c>
      <c r="AN23" s="38">
        <v>124401</v>
      </c>
      <c r="AO23" s="38">
        <v>130931</v>
      </c>
      <c r="AP23" s="38">
        <v>93356</v>
      </c>
      <c r="AQ23" s="38"/>
      <c r="AR23" s="38">
        <v>124611</v>
      </c>
      <c r="AS23" s="116">
        <v>48251</v>
      </c>
      <c r="AT23" s="116">
        <v>86324</v>
      </c>
      <c r="AU23" s="116">
        <v>207305</v>
      </c>
      <c r="AV23" s="38"/>
      <c r="AW23" s="116">
        <v>262123</v>
      </c>
      <c r="AX23" s="116">
        <v>61727</v>
      </c>
      <c r="AY23" s="116">
        <v>82255</v>
      </c>
      <c r="AZ23" s="116">
        <v>82633</v>
      </c>
      <c r="BA23" s="38"/>
      <c r="BB23" s="414">
        <v>123430</v>
      </c>
    </row>
    <row r="24" spans="2:54" ht="9.75">
      <c r="B24" s="69" t="s">
        <v>372</v>
      </c>
      <c r="C24" s="115"/>
      <c r="D24" s="37" t="s">
        <v>285</v>
      </c>
      <c r="E24" s="37" t="s">
        <v>285</v>
      </c>
      <c r="F24" s="37" t="s">
        <v>285</v>
      </c>
      <c r="G24" s="37" t="s">
        <v>285</v>
      </c>
      <c r="H24" s="37" t="s">
        <v>285</v>
      </c>
      <c r="I24" s="37">
        <v>144965</v>
      </c>
      <c r="J24" s="115">
        <v>93369</v>
      </c>
      <c r="K24" s="115">
        <v>207305</v>
      </c>
      <c r="L24" s="69"/>
      <c r="M24" s="115"/>
      <c r="N24" s="115"/>
      <c r="O24" s="115"/>
      <c r="P24" s="115"/>
      <c r="Q24" s="69"/>
      <c r="R24" s="115"/>
      <c r="S24" s="115"/>
      <c r="T24" s="115"/>
      <c r="U24" s="115"/>
      <c r="V24" s="115"/>
      <c r="W24" s="37" t="s">
        <v>285</v>
      </c>
      <c r="X24" s="37" t="s">
        <v>285</v>
      </c>
      <c r="Y24" s="37" t="s">
        <v>285</v>
      </c>
      <c r="Z24" s="37" t="s">
        <v>285</v>
      </c>
      <c r="AA24" s="39"/>
      <c r="AB24" s="37" t="s">
        <v>285</v>
      </c>
      <c r="AC24" s="37" t="s">
        <v>285</v>
      </c>
      <c r="AD24" s="37" t="s">
        <v>285</v>
      </c>
      <c r="AE24" s="37" t="s">
        <v>285</v>
      </c>
      <c r="AF24" s="37" t="s">
        <v>285</v>
      </c>
      <c r="AG24" s="39"/>
      <c r="AH24" s="116">
        <v>161781</v>
      </c>
      <c r="AI24" s="116">
        <v>128237</v>
      </c>
      <c r="AJ24" s="38">
        <v>133385</v>
      </c>
      <c r="AK24" s="38">
        <v>144965</v>
      </c>
      <c r="AL24" s="38"/>
      <c r="AM24" s="38">
        <v>229750</v>
      </c>
      <c r="AN24" s="38">
        <v>126524</v>
      </c>
      <c r="AO24" s="38">
        <v>130944</v>
      </c>
      <c r="AP24" s="38">
        <v>93369</v>
      </c>
      <c r="AQ24" s="38"/>
      <c r="AR24" s="38">
        <v>124611</v>
      </c>
      <c r="AS24" s="116">
        <v>48251</v>
      </c>
      <c r="AT24" s="116">
        <v>86324</v>
      </c>
      <c r="AU24" s="116">
        <v>207305</v>
      </c>
      <c r="AV24" s="38"/>
      <c r="AW24" s="116">
        <v>262123</v>
      </c>
      <c r="AX24" s="116">
        <v>61727</v>
      </c>
      <c r="AY24" s="116">
        <v>82277</v>
      </c>
      <c r="AZ24" s="116">
        <v>82655</v>
      </c>
      <c r="BA24" s="38"/>
      <c r="BB24" s="414">
        <v>123452</v>
      </c>
    </row>
    <row r="25" spans="2:54" ht="9.75">
      <c r="B25" s="57" t="s">
        <v>282</v>
      </c>
      <c r="C25" s="47">
        <v>0</v>
      </c>
      <c r="D25" s="47">
        <v>0</v>
      </c>
      <c r="E25" s="115">
        <v>58489</v>
      </c>
      <c r="F25" s="115">
        <v>171616</v>
      </c>
      <c r="G25" s="47">
        <v>0</v>
      </c>
      <c r="H25" s="47">
        <v>0</v>
      </c>
      <c r="I25" s="37">
        <v>49</v>
      </c>
      <c r="J25" s="47">
        <v>0</v>
      </c>
      <c r="K25" s="47">
        <v>0</v>
      </c>
      <c r="L25" s="47"/>
      <c r="M25" s="47">
        <v>0</v>
      </c>
      <c r="N25" s="47">
        <v>0</v>
      </c>
      <c r="O25" s="47">
        <v>0</v>
      </c>
      <c r="P25" s="47">
        <v>0</v>
      </c>
      <c r="Q25" s="47"/>
      <c r="R25" s="47">
        <v>19775</v>
      </c>
      <c r="S25" s="115">
        <v>49911</v>
      </c>
      <c r="T25" s="115">
        <v>48303</v>
      </c>
      <c r="U25" s="115">
        <v>58489</v>
      </c>
      <c r="V25" s="115"/>
      <c r="W25" s="47">
        <v>97636</v>
      </c>
      <c r="X25" s="47">
        <v>127248</v>
      </c>
      <c r="Y25" s="47">
        <v>155886</v>
      </c>
      <c r="Z25" s="37">
        <v>171616</v>
      </c>
      <c r="AA25" s="39"/>
      <c r="AB25" s="53">
        <v>171600</v>
      </c>
      <c r="AC25" s="116">
        <v>210680</v>
      </c>
      <c r="AD25" s="116">
        <v>216259</v>
      </c>
      <c r="AE25" s="53">
        <v>0</v>
      </c>
      <c r="AF25" s="143">
        <v>0</v>
      </c>
      <c r="AG25" s="39"/>
      <c r="AH25" s="143">
        <v>0</v>
      </c>
      <c r="AI25" s="143">
        <v>0</v>
      </c>
      <c r="AJ25" s="146">
        <v>48</v>
      </c>
      <c r="AK25" s="146">
        <v>49</v>
      </c>
      <c r="AL25" s="146"/>
      <c r="AM25" s="146">
        <v>0</v>
      </c>
      <c r="AN25" s="146">
        <v>0</v>
      </c>
      <c r="AO25" s="146">
        <v>0</v>
      </c>
      <c r="AP25" s="146">
        <v>0</v>
      </c>
      <c r="AQ25" s="146"/>
      <c r="AR25" s="146">
        <v>0</v>
      </c>
      <c r="AS25" s="143">
        <v>0</v>
      </c>
      <c r="AT25" s="143">
        <v>0</v>
      </c>
      <c r="AU25" s="143">
        <v>0</v>
      </c>
      <c r="AV25" s="146"/>
      <c r="AW25" s="143">
        <v>0</v>
      </c>
      <c r="AX25" s="143">
        <v>0</v>
      </c>
      <c r="AY25" s="143">
        <v>0</v>
      </c>
      <c r="AZ25" s="143">
        <v>0</v>
      </c>
      <c r="BA25" s="146"/>
      <c r="BB25" s="417">
        <v>0</v>
      </c>
    </row>
    <row r="26" spans="2:54" ht="9.75">
      <c r="B26" s="2" t="s">
        <v>37</v>
      </c>
      <c r="C26" s="47">
        <v>94741</v>
      </c>
      <c r="D26" s="47">
        <v>0</v>
      </c>
      <c r="E26" s="47">
        <v>0</v>
      </c>
      <c r="F26" s="47">
        <v>31</v>
      </c>
      <c r="G26" s="115">
        <v>693594</v>
      </c>
      <c r="H26" s="115">
        <v>695177</v>
      </c>
      <c r="I26" s="37">
        <v>550649</v>
      </c>
      <c r="J26" s="115">
        <v>384077</v>
      </c>
      <c r="K26" s="115">
        <v>300538</v>
      </c>
      <c r="L26" s="47"/>
      <c r="M26" s="47">
        <v>179478</v>
      </c>
      <c r="N26" s="47">
        <v>0</v>
      </c>
      <c r="O26" s="47">
        <v>0</v>
      </c>
      <c r="P26" s="47">
        <v>0</v>
      </c>
      <c r="Q26" s="47"/>
      <c r="R26" s="47">
        <v>0</v>
      </c>
      <c r="S26" s="47">
        <v>0</v>
      </c>
      <c r="T26" s="47">
        <v>0</v>
      </c>
      <c r="U26" s="47">
        <v>0</v>
      </c>
      <c r="V26" s="47"/>
      <c r="W26" s="47">
        <v>0</v>
      </c>
      <c r="X26" s="53" t="s">
        <v>14</v>
      </c>
      <c r="Y26" s="53">
        <v>334</v>
      </c>
      <c r="Z26" s="53">
        <v>31</v>
      </c>
      <c r="AA26" s="39"/>
      <c r="AB26" s="53">
        <v>0</v>
      </c>
      <c r="AC26" s="112">
        <v>60</v>
      </c>
      <c r="AD26" s="143">
        <v>100</v>
      </c>
      <c r="AE26" s="116">
        <v>693594</v>
      </c>
      <c r="AF26" s="143">
        <v>695177</v>
      </c>
      <c r="AG26" s="39"/>
      <c r="AH26" s="143">
        <v>644157</v>
      </c>
      <c r="AI26" s="143">
        <v>579830</v>
      </c>
      <c r="AJ26" s="146">
        <v>590013</v>
      </c>
      <c r="AK26" s="146">
        <v>550649</v>
      </c>
      <c r="AL26" s="146"/>
      <c r="AM26" s="146">
        <v>562543</v>
      </c>
      <c r="AN26" s="146">
        <v>522935</v>
      </c>
      <c r="AO26" s="146">
        <v>448154</v>
      </c>
      <c r="AP26" s="146">
        <v>384077</v>
      </c>
      <c r="AQ26" s="146"/>
      <c r="AR26" s="146">
        <v>385265</v>
      </c>
      <c r="AS26" s="143">
        <v>413708</v>
      </c>
      <c r="AT26" s="143">
        <v>370455</v>
      </c>
      <c r="AU26" s="143">
        <v>300538</v>
      </c>
      <c r="AV26" s="146"/>
      <c r="AW26" s="143">
        <v>300670</v>
      </c>
      <c r="AX26" s="143">
        <v>249576</v>
      </c>
      <c r="AY26" s="143">
        <v>401904</v>
      </c>
      <c r="AZ26" s="143">
        <v>335139</v>
      </c>
      <c r="BA26" s="146"/>
      <c r="BB26" s="417">
        <v>334803</v>
      </c>
    </row>
    <row r="27" spans="2:54" ht="9.75">
      <c r="B27" s="69" t="s">
        <v>38</v>
      </c>
      <c r="C27" s="115">
        <v>235382</v>
      </c>
      <c r="D27" s="115">
        <v>258620</v>
      </c>
      <c r="E27" s="115">
        <v>237774</v>
      </c>
      <c r="F27" s="115">
        <v>193234</v>
      </c>
      <c r="G27" s="115">
        <v>254620.03999999998</v>
      </c>
      <c r="H27" s="115">
        <v>262660</v>
      </c>
      <c r="I27" s="47">
        <v>262506</v>
      </c>
      <c r="J27" s="115">
        <v>281826</v>
      </c>
      <c r="K27" s="115">
        <v>245719</v>
      </c>
      <c r="L27" s="69"/>
      <c r="M27" s="115">
        <v>70134</v>
      </c>
      <c r="N27" s="115">
        <v>47167</v>
      </c>
      <c r="O27" s="115">
        <v>70060</v>
      </c>
      <c r="P27" s="115">
        <v>71259</v>
      </c>
      <c r="Q27" s="69"/>
      <c r="R27" s="115">
        <v>73959</v>
      </c>
      <c r="S27" s="115">
        <v>66783</v>
      </c>
      <c r="T27" s="47">
        <v>50174</v>
      </c>
      <c r="U27" s="115">
        <v>46858</v>
      </c>
      <c r="V27" s="115"/>
      <c r="W27" s="37">
        <v>56565</v>
      </c>
      <c r="X27" s="37">
        <v>38304</v>
      </c>
      <c r="Y27" s="37">
        <v>49122</v>
      </c>
      <c r="Z27" s="37">
        <v>49243</v>
      </c>
      <c r="AA27" s="39"/>
      <c r="AB27" s="53">
        <v>68927</v>
      </c>
      <c r="AC27" s="116">
        <v>49672</v>
      </c>
      <c r="AD27" s="116">
        <v>78954</v>
      </c>
      <c r="AE27" s="116">
        <v>57067</v>
      </c>
      <c r="AF27" s="116">
        <v>65107</v>
      </c>
      <c r="AG27" s="39"/>
      <c r="AH27" s="116">
        <v>75361</v>
      </c>
      <c r="AI27" s="116">
        <v>66512</v>
      </c>
      <c r="AJ27" s="38">
        <v>68027</v>
      </c>
      <c r="AK27" s="38">
        <v>52606</v>
      </c>
      <c r="AL27" s="38"/>
      <c r="AM27" s="38">
        <v>71628</v>
      </c>
      <c r="AN27" s="143">
        <v>55165</v>
      </c>
      <c r="AO27" s="143">
        <v>57353</v>
      </c>
      <c r="AP27" s="143">
        <v>97680</v>
      </c>
      <c r="AQ27" s="38"/>
      <c r="AR27" s="143">
        <v>84551</v>
      </c>
      <c r="AS27" s="143">
        <v>54072</v>
      </c>
      <c r="AT27" s="143">
        <v>50076</v>
      </c>
      <c r="AU27" s="143">
        <v>57020</v>
      </c>
      <c r="AV27" s="38"/>
      <c r="AW27" s="143">
        <v>64073</v>
      </c>
      <c r="AX27" s="143">
        <v>55966</v>
      </c>
      <c r="AY27" s="143">
        <v>54585</v>
      </c>
      <c r="AZ27" s="143">
        <v>62874</v>
      </c>
      <c r="BA27" s="38"/>
      <c r="BB27" s="417">
        <v>57952</v>
      </c>
    </row>
    <row r="28" spans="2:54" ht="9.75">
      <c r="B28" s="94" t="s">
        <v>396</v>
      </c>
      <c r="C28" s="115">
        <v>244404</v>
      </c>
      <c r="D28" s="115">
        <v>247663</v>
      </c>
      <c r="E28" s="115">
        <v>246423</v>
      </c>
      <c r="F28" s="115">
        <v>199823</v>
      </c>
      <c r="G28" s="115">
        <v>229603</v>
      </c>
      <c r="H28" s="115">
        <v>243719</v>
      </c>
      <c r="I28" s="47">
        <v>279097</v>
      </c>
      <c r="J28" s="115">
        <v>279574</v>
      </c>
      <c r="K28" s="115">
        <v>231853</v>
      </c>
      <c r="L28" s="69"/>
      <c r="M28" s="115">
        <v>35205</v>
      </c>
      <c r="N28" s="115">
        <v>52103</v>
      </c>
      <c r="O28" s="115">
        <v>66245</v>
      </c>
      <c r="P28" s="115">
        <v>94110</v>
      </c>
      <c r="Q28" s="69"/>
      <c r="R28" s="115">
        <v>69784</v>
      </c>
      <c r="S28" s="115">
        <v>51436</v>
      </c>
      <c r="T28" s="47">
        <v>49098</v>
      </c>
      <c r="U28" s="115">
        <v>76105</v>
      </c>
      <c r="V28" s="115"/>
      <c r="W28" s="37">
        <v>29029</v>
      </c>
      <c r="X28" s="37">
        <v>52071</v>
      </c>
      <c r="Y28" s="37">
        <v>44040</v>
      </c>
      <c r="Z28" s="37">
        <v>74300</v>
      </c>
      <c r="AA28" s="39"/>
      <c r="AB28" s="53">
        <v>40920</v>
      </c>
      <c r="AC28" s="116">
        <v>56589</v>
      </c>
      <c r="AD28" s="116">
        <v>66916</v>
      </c>
      <c r="AE28" s="116">
        <v>65178</v>
      </c>
      <c r="AF28" s="116">
        <v>79294</v>
      </c>
      <c r="AG28" s="39"/>
      <c r="AH28" s="116">
        <v>59897</v>
      </c>
      <c r="AI28" s="116">
        <v>68924</v>
      </c>
      <c r="AJ28" s="38">
        <v>73752</v>
      </c>
      <c r="AK28" s="38">
        <v>76524</v>
      </c>
      <c r="AL28" s="38"/>
      <c r="AM28" s="38">
        <v>45899</v>
      </c>
      <c r="AN28" s="268">
        <v>61921</v>
      </c>
      <c r="AO28" s="268">
        <v>63888</v>
      </c>
      <c r="AP28" s="268">
        <v>107866</v>
      </c>
      <c r="AQ28" s="38"/>
      <c r="AR28" s="268">
        <v>54554</v>
      </c>
      <c r="AS28" s="116">
        <v>56532</v>
      </c>
      <c r="AT28" s="116">
        <v>55204</v>
      </c>
      <c r="AU28" s="116">
        <v>65563</v>
      </c>
      <c r="AV28" s="38"/>
      <c r="AW28" s="116">
        <v>46613.07</v>
      </c>
      <c r="AX28" s="116">
        <v>57975.93</v>
      </c>
      <c r="AY28" s="116">
        <v>61410.00000000001</v>
      </c>
      <c r="AZ28" s="116">
        <v>58780.99999999999</v>
      </c>
      <c r="BA28" s="38"/>
      <c r="BB28" s="417">
        <v>38046</v>
      </c>
    </row>
    <row r="29" spans="7:54" ht="9.75">
      <c r="G29" s="4"/>
      <c r="H29" s="4"/>
      <c r="I29" s="4"/>
      <c r="J29" s="4"/>
      <c r="K29" s="4"/>
      <c r="V29" s="115"/>
      <c r="W29" s="39"/>
      <c r="X29" s="39"/>
      <c r="Y29" s="39"/>
      <c r="Z29" s="39"/>
      <c r="AA29" s="39"/>
      <c r="AB29" s="39"/>
      <c r="AG29" s="39"/>
      <c r="AN29" s="176"/>
      <c r="AS29" s="176"/>
      <c r="AW29" s="176"/>
      <c r="AX29" s="116"/>
      <c r="AY29" s="116"/>
      <c r="AZ29" s="116"/>
      <c r="BB29" s="176"/>
    </row>
    <row r="30" spans="2:47" s="176" customFormat="1" ht="15.75" customHeight="1">
      <c r="B30" s="203" t="s">
        <v>62</v>
      </c>
      <c r="C30" s="203"/>
      <c r="D30" s="203"/>
      <c r="E30" s="203"/>
      <c r="F30" s="203"/>
      <c r="L30" s="203"/>
      <c r="Q30" s="203"/>
      <c r="AU30" s="112"/>
    </row>
    <row r="31" s="176" customFormat="1" ht="15.75" customHeight="1">
      <c r="B31" s="203" t="s">
        <v>201</v>
      </c>
    </row>
    <row r="32" s="176" customFormat="1" ht="15.75" customHeight="1">
      <c r="B32" s="203" t="s">
        <v>202</v>
      </c>
    </row>
    <row r="33" spans="2:39" s="176" customFormat="1" ht="38.25" customHeight="1">
      <c r="B33" s="434" t="s">
        <v>303</v>
      </c>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row>
    <row r="34" spans="2:39" s="176" customFormat="1" ht="57" customHeight="1">
      <c r="B34" s="434" t="s">
        <v>397</v>
      </c>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row>
    <row r="35" spans="2:39" s="176" customFormat="1" ht="27.75" customHeight="1">
      <c r="B35" s="434" t="s">
        <v>355</v>
      </c>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row>
    <row r="36" spans="2:40" s="176" customFormat="1" ht="16.5" customHeight="1">
      <c r="B36" s="435" t="s">
        <v>356</v>
      </c>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112"/>
    </row>
    <row r="37" spans="2:54" s="176" customFormat="1" ht="17.25" customHeight="1">
      <c r="B37" s="434" t="s">
        <v>357</v>
      </c>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34"/>
      <c r="AM37" s="434"/>
      <c r="AN37" s="112"/>
      <c r="AS37" s="112"/>
      <c r="AW37" s="112"/>
      <c r="BB37" s="112"/>
    </row>
    <row r="38" ht="9.75">
      <c r="AU38" s="176"/>
    </row>
  </sheetData>
  <sheetProtection/>
  <mergeCells count="5">
    <mergeCell ref="B33:AM33"/>
    <mergeCell ref="B34:AM34"/>
    <mergeCell ref="B35:AM35"/>
    <mergeCell ref="B36:AM36"/>
    <mergeCell ref="B37:AM37"/>
  </mergeCells>
  <printOptions/>
  <pageMargins left="0.7874015748031497" right="0.7874015748031497" top="0.5905511811023623" bottom="0.3937007874015748" header="0.5118110236220472" footer="0.5118110236220472"/>
  <pageSetup horizontalDpi="600" verticalDpi="600" orientation="landscape" paperSize="9" scale="29" r:id="rId1"/>
  <ignoredErrors>
    <ignoredError sqref="L8:P8 L10:P10 S10:S11 L11:R11 C8:C19 L13:O14 P13:P17 W8 W15 W10:W11 W13 W17 D13:F16 E11:F11 D10:F10 D8:F8 L16:O16 L15 N15:O15 D18:F19 D17 F17 L19 N19:O19 L18:O18 L17 N17:O17" numberStoredAsText="1"/>
  </ignoredErrors>
</worksheet>
</file>

<file path=xl/worksheets/sheet6.xml><?xml version="1.0" encoding="utf-8"?>
<worksheet xmlns="http://schemas.openxmlformats.org/spreadsheetml/2006/main" xmlns:r="http://schemas.openxmlformats.org/officeDocument/2006/relationships">
  <sheetPr>
    <tabColor rgb="FF00B0F0"/>
    <pageSetUpPr fitToPage="1"/>
  </sheetPr>
  <dimension ref="B1:BA78"/>
  <sheetViews>
    <sheetView showGridLines="0" view="pageBreakPreview" zoomScale="115" zoomScaleNormal="130" zoomScaleSheetLayoutView="115" zoomScalePageLayoutView="0" workbookViewId="0" topLeftCell="A4">
      <pane xSplit="2" ySplit="1" topLeftCell="AS5" activePane="bottomRight" state="frozen"/>
      <selection pane="topLeft" activeCell="AN17" sqref="AN17"/>
      <selection pane="topRight" activeCell="AN17" sqref="AN17"/>
      <selection pane="bottomLeft" activeCell="AN17" sqref="AN17"/>
      <selection pane="bottomRight" activeCell="BA33" sqref="BA33"/>
    </sheetView>
  </sheetViews>
  <sheetFormatPr defaultColWidth="9.140625" defaultRowHeight="12.75"/>
  <cols>
    <col min="1" max="1" width="2.140625" style="2" customWidth="1"/>
    <col min="2" max="2" width="49.7109375" style="2" customWidth="1"/>
    <col min="3" max="10" width="9.140625" style="2" customWidth="1"/>
    <col min="11" max="11" width="2.140625" style="2" customWidth="1"/>
    <col min="12" max="15" width="9.140625" style="2" customWidth="1"/>
    <col min="16" max="16" width="2.140625" style="2" customWidth="1"/>
    <col min="17" max="20" width="9.140625" style="2" customWidth="1"/>
    <col min="21" max="21" width="2.421875" style="2" customWidth="1"/>
    <col min="22" max="25" width="9.140625" style="2" customWidth="1"/>
    <col min="26" max="26" width="2.57421875" style="2" customWidth="1"/>
    <col min="27" max="31" width="9.140625" style="2" customWidth="1"/>
    <col min="32" max="32" width="2.57421875" style="2" customWidth="1"/>
    <col min="33" max="35" width="9.140625" style="2" customWidth="1"/>
    <col min="36" max="36" width="9.421875" style="2" customWidth="1"/>
    <col min="37" max="37" width="2.140625" style="2" customWidth="1"/>
    <col min="38" max="38" width="9.421875" style="2" customWidth="1"/>
    <col min="39" max="41" width="9.140625" style="2" customWidth="1"/>
    <col min="42" max="42" width="2.140625" style="2" customWidth="1"/>
    <col min="43" max="46" width="9.140625" style="2" customWidth="1"/>
    <col min="47" max="47" width="2.140625" style="2" customWidth="1"/>
    <col min="48" max="51" width="9.140625" style="2" customWidth="1"/>
    <col min="52" max="52" width="2.140625" style="2" customWidth="1"/>
    <col min="53" max="53" width="9.140625" style="418" customWidth="1"/>
    <col min="54" max="16384" width="9.140625" style="2" customWidth="1"/>
  </cols>
  <sheetData>
    <row r="1" ht="9.75">
      <c r="B1" s="90"/>
    </row>
    <row r="2" spans="2:25" ht="9.75">
      <c r="B2" s="91" t="s">
        <v>182</v>
      </c>
      <c r="C2" s="91"/>
      <c r="D2" s="91"/>
      <c r="E2" s="91"/>
      <c r="F2" s="91"/>
      <c r="G2" s="91"/>
      <c r="H2" s="91"/>
      <c r="I2" s="91"/>
      <c r="J2" s="91"/>
      <c r="K2" s="91"/>
      <c r="L2" s="91"/>
      <c r="M2" s="91"/>
      <c r="N2" s="91"/>
      <c r="O2" s="91"/>
      <c r="P2" s="91"/>
      <c r="Q2" s="91"/>
      <c r="R2" s="91"/>
      <c r="S2" s="91"/>
      <c r="T2" s="91"/>
      <c r="U2" s="91"/>
      <c r="V2" s="91"/>
      <c r="W2" s="91"/>
      <c r="X2" s="91"/>
      <c r="Y2" s="91"/>
    </row>
    <row r="3" spans="2:18" ht="10.5" thickBot="1">
      <c r="B3" s="91"/>
      <c r="C3" s="91"/>
      <c r="D3" s="91"/>
      <c r="E3" s="91"/>
      <c r="F3" s="91"/>
      <c r="G3" s="91"/>
      <c r="H3" s="91"/>
      <c r="I3" s="91"/>
      <c r="J3" s="91"/>
      <c r="K3" s="91"/>
      <c r="L3" s="91"/>
      <c r="M3" s="91"/>
      <c r="N3" s="91"/>
      <c r="O3" s="91"/>
      <c r="P3" s="91"/>
      <c r="Q3" s="91"/>
      <c r="R3" s="91"/>
    </row>
    <row r="4" spans="2:53" s="176" customFormat="1" ht="21" thickBot="1">
      <c r="B4" s="204" t="s">
        <v>28</v>
      </c>
      <c r="C4" s="200">
        <v>2008</v>
      </c>
      <c r="D4" s="200">
        <v>2009</v>
      </c>
      <c r="E4" s="200">
        <v>2010</v>
      </c>
      <c r="F4" s="197" t="s">
        <v>278</v>
      </c>
      <c r="G4" s="197" t="s">
        <v>279</v>
      </c>
      <c r="H4" s="197">
        <v>2012</v>
      </c>
      <c r="I4" s="197">
        <v>2013</v>
      </c>
      <c r="J4" s="197">
        <v>2014</v>
      </c>
      <c r="K4" s="205"/>
      <c r="L4" s="200" t="s">
        <v>0</v>
      </c>
      <c r="M4" s="200" t="s">
        <v>1</v>
      </c>
      <c r="N4" s="200" t="s">
        <v>2</v>
      </c>
      <c r="O4" s="200" t="s">
        <v>3</v>
      </c>
      <c r="P4" s="205"/>
      <c r="Q4" s="200" t="s">
        <v>4</v>
      </c>
      <c r="R4" s="200" t="s">
        <v>208</v>
      </c>
      <c r="S4" s="200" t="s">
        <v>210</v>
      </c>
      <c r="T4" s="200" t="s">
        <v>212</v>
      </c>
      <c r="U4" s="199"/>
      <c r="V4" s="200" t="s">
        <v>215</v>
      </c>
      <c r="W4" s="200" t="s">
        <v>262</v>
      </c>
      <c r="X4" s="200" t="s">
        <v>264</v>
      </c>
      <c r="Y4" s="200" t="s">
        <v>265</v>
      </c>
      <c r="Z4" s="201"/>
      <c r="AA4" s="200" t="s">
        <v>267</v>
      </c>
      <c r="AB4" s="200" t="s">
        <v>270</v>
      </c>
      <c r="AC4" s="200" t="s">
        <v>274</v>
      </c>
      <c r="AD4" s="202" t="s">
        <v>280</v>
      </c>
      <c r="AE4" s="202" t="s">
        <v>281</v>
      </c>
      <c r="AF4" s="201"/>
      <c r="AG4" s="202" t="s">
        <v>304</v>
      </c>
      <c r="AH4" s="202" t="s">
        <v>325</v>
      </c>
      <c r="AI4" s="202" t="s">
        <v>350</v>
      </c>
      <c r="AJ4" s="202" t="s">
        <v>359</v>
      </c>
      <c r="AK4" s="292"/>
      <c r="AL4" s="202" t="s">
        <v>366</v>
      </c>
      <c r="AM4" s="202" t="s">
        <v>374</v>
      </c>
      <c r="AN4" s="202" t="s">
        <v>376</v>
      </c>
      <c r="AO4" s="202" t="s">
        <v>394</v>
      </c>
      <c r="AP4" s="292"/>
      <c r="AQ4" s="202" t="s">
        <v>403</v>
      </c>
      <c r="AR4" s="202" t="s">
        <v>422</v>
      </c>
      <c r="AS4" s="202" t="s">
        <v>425</v>
      </c>
      <c r="AT4" s="202" t="s">
        <v>428</v>
      </c>
      <c r="AU4" s="292"/>
      <c r="AV4" s="202" t="s">
        <v>434</v>
      </c>
      <c r="AW4" s="202" t="s">
        <v>475</v>
      </c>
      <c r="AX4" s="202" t="s">
        <v>477</v>
      </c>
      <c r="AY4" s="202" t="s">
        <v>479</v>
      </c>
      <c r="AZ4" s="292"/>
      <c r="BA4" s="413" t="s">
        <v>493</v>
      </c>
    </row>
    <row r="5" spans="2:18" ht="9.75">
      <c r="B5" s="94" t="s">
        <v>69</v>
      </c>
      <c r="C5" s="95"/>
      <c r="D5" s="95"/>
      <c r="E5" s="95"/>
      <c r="F5" s="95"/>
      <c r="G5" s="95"/>
      <c r="H5" s="95"/>
      <c r="I5" s="95"/>
      <c r="J5" s="95"/>
      <c r="K5" s="95"/>
      <c r="L5" s="95"/>
      <c r="M5" s="95"/>
      <c r="N5" s="95"/>
      <c r="O5" s="95"/>
      <c r="P5" s="95"/>
      <c r="Q5" s="95"/>
      <c r="R5" s="95"/>
    </row>
    <row r="6" spans="2:53" ht="9.75">
      <c r="B6" s="96" t="s">
        <v>92</v>
      </c>
      <c r="C6" s="97">
        <v>487609</v>
      </c>
      <c r="D6" s="97">
        <v>743395</v>
      </c>
      <c r="E6" s="97">
        <v>741717</v>
      </c>
      <c r="F6" s="150">
        <v>724593</v>
      </c>
      <c r="G6" s="150">
        <v>737373</v>
      </c>
      <c r="H6" s="150">
        <v>948455</v>
      </c>
      <c r="I6" s="150">
        <v>809188</v>
      </c>
      <c r="J6" s="150">
        <v>668780</v>
      </c>
      <c r="K6" s="97"/>
      <c r="L6" s="97">
        <v>92362</v>
      </c>
      <c r="M6" s="97">
        <v>93798</v>
      </c>
      <c r="N6" s="97">
        <v>113147</v>
      </c>
      <c r="O6" s="97">
        <v>188302</v>
      </c>
      <c r="P6" s="97"/>
      <c r="Q6" s="97">
        <v>183944</v>
      </c>
      <c r="R6" s="97">
        <v>184128</v>
      </c>
      <c r="S6" s="97">
        <v>185948</v>
      </c>
      <c r="T6" s="97">
        <v>189375</v>
      </c>
      <c r="U6" s="97"/>
      <c r="V6" s="97">
        <v>186581</v>
      </c>
      <c r="W6" s="97">
        <v>185609</v>
      </c>
      <c r="X6" s="97">
        <v>184776</v>
      </c>
      <c r="Y6" s="97">
        <v>184751</v>
      </c>
      <c r="Z6" s="57"/>
      <c r="AA6" s="97">
        <v>184951</v>
      </c>
      <c r="AB6" s="97">
        <v>183499</v>
      </c>
      <c r="AC6" s="97">
        <v>180950</v>
      </c>
      <c r="AD6" s="150">
        <v>175193</v>
      </c>
      <c r="AE6" s="150">
        <v>187973</v>
      </c>
      <c r="AF6" s="57"/>
      <c r="AG6" s="150">
        <v>246343</v>
      </c>
      <c r="AH6" s="150">
        <v>241574</v>
      </c>
      <c r="AI6" s="150">
        <v>233019</v>
      </c>
      <c r="AJ6" s="150">
        <v>227519</v>
      </c>
      <c r="AK6" s="150"/>
      <c r="AL6" s="150">
        <v>215404</v>
      </c>
      <c r="AM6" s="150">
        <v>205874</v>
      </c>
      <c r="AN6" s="150">
        <v>197861</v>
      </c>
      <c r="AO6" s="150">
        <v>190049</v>
      </c>
      <c r="AP6" s="150"/>
      <c r="AQ6" s="150">
        <v>180588</v>
      </c>
      <c r="AR6" s="150">
        <v>171285</v>
      </c>
      <c r="AS6" s="150">
        <v>162994</v>
      </c>
      <c r="AT6" s="150">
        <v>153913</v>
      </c>
      <c r="AU6" s="150"/>
      <c r="AV6" s="150">
        <v>144236</v>
      </c>
      <c r="AW6" s="150">
        <v>137156</v>
      </c>
      <c r="AX6" s="150">
        <v>136405</v>
      </c>
      <c r="AY6" s="150">
        <v>131669</v>
      </c>
      <c r="AZ6" s="150"/>
      <c r="BA6" s="419">
        <v>125395</v>
      </c>
    </row>
    <row r="7" spans="2:53" ht="9.75">
      <c r="B7" s="98" t="s">
        <v>175</v>
      </c>
      <c r="C7" s="1">
        <v>226436</v>
      </c>
      <c r="D7" s="1">
        <v>457523</v>
      </c>
      <c r="E7" s="1">
        <v>485186</v>
      </c>
      <c r="F7" s="151">
        <v>508059</v>
      </c>
      <c r="G7" s="151">
        <v>516707</v>
      </c>
      <c r="H7" s="151">
        <v>662808</v>
      </c>
      <c r="I7" s="151">
        <v>588397</v>
      </c>
      <c r="J7" s="151">
        <v>504266</v>
      </c>
      <c r="K7" s="1"/>
      <c r="L7" s="1">
        <v>31970</v>
      </c>
      <c r="M7" s="1">
        <v>35396</v>
      </c>
      <c r="N7" s="1">
        <v>49265</v>
      </c>
      <c r="O7" s="1">
        <v>109805</v>
      </c>
      <c r="P7" s="1"/>
      <c r="Q7" s="1">
        <v>108376</v>
      </c>
      <c r="R7" s="1">
        <v>112723</v>
      </c>
      <c r="S7" s="1">
        <v>118131</v>
      </c>
      <c r="T7" s="1">
        <v>118293</v>
      </c>
      <c r="U7" s="1"/>
      <c r="V7" s="1">
        <v>118007</v>
      </c>
      <c r="W7" s="1">
        <v>120403</v>
      </c>
      <c r="X7" s="1">
        <v>122052</v>
      </c>
      <c r="Y7" s="1">
        <v>124724</v>
      </c>
      <c r="Z7" s="57"/>
      <c r="AA7" s="1">
        <v>127647</v>
      </c>
      <c r="AB7" s="77">
        <v>128069</v>
      </c>
      <c r="AC7" s="89">
        <v>128377</v>
      </c>
      <c r="AD7" s="89">
        <v>123966</v>
      </c>
      <c r="AE7" s="89">
        <v>132614</v>
      </c>
      <c r="AF7" s="57"/>
      <c r="AG7" s="89">
        <v>169158</v>
      </c>
      <c r="AH7" s="89">
        <v>169874</v>
      </c>
      <c r="AI7" s="210">
        <v>164351</v>
      </c>
      <c r="AJ7" s="210">
        <v>159425</v>
      </c>
      <c r="AK7" s="210"/>
      <c r="AL7" s="210">
        <v>154449</v>
      </c>
      <c r="AM7" s="210">
        <v>148804</v>
      </c>
      <c r="AN7" s="210">
        <v>144771</v>
      </c>
      <c r="AO7" s="210">
        <v>140373</v>
      </c>
      <c r="AP7" s="210"/>
      <c r="AQ7" s="210">
        <v>135249</v>
      </c>
      <c r="AR7" s="210">
        <v>128672</v>
      </c>
      <c r="AS7" s="210">
        <v>123324</v>
      </c>
      <c r="AT7" s="210">
        <v>117021</v>
      </c>
      <c r="AU7" s="210"/>
      <c r="AV7" s="210">
        <v>110902</v>
      </c>
      <c r="AW7" s="210">
        <v>106617</v>
      </c>
      <c r="AX7" s="210">
        <v>107430</v>
      </c>
      <c r="AY7" s="210">
        <v>103486</v>
      </c>
      <c r="AZ7" s="210"/>
      <c r="BA7" s="420">
        <v>99656</v>
      </c>
    </row>
    <row r="8" spans="2:53" ht="9.75">
      <c r="B8" s="98" t="s">
        <v>176</v>
      </c>
      <c r="C8" s="1">
        <v>260345</v>
      </c>
      <c r="D8" s="1">
        <v>285541</v>
      </c>
      <c r="E8" s="1">
        <v>256261</v>
      </c>
      <c r="F8" s="151">
        <v>215919</v>
      </c>
      <c r="G8" s="151">
        <v>220051</v>
      </c>
      <c r="H8" s="151">
        <v>284904</v>
      </c>
      <c r="I8" s="151">
        <v>220223</v>
      </c>
      <c r="J8" s="151">
        <v>164293</v>
      </c>
      <c r="K8" s="1"/>
      <c r="L8" s="1">
        <v>60142</v>
      </c>
      <c r="M8" s="1">
        <v>58171</v>
      </c>
      <c r="N8" s="1">
        <v>63670</v>
      </c>
      <c r="O8" s="1">
        <v>78362</v>
      </c>
      <c r="P8" s="1"/>
      <c r="Q8" s="1">
        <v>75467</v>
      </c>
      <c r="R8" s="1">
        <v>71264</v>
      </c>
      <c r="S8" s="1">
        <v>67770</v>
      </c>
      <c r="T8" s="1">
        <v>71040</v>
      </c>
      <c r="U8" s="1"/>
      <c r="V8" s="1">
        <v>68456</v>
      </c>
      <c r="W8" s="1">
        <v>65184</v>
      </c>
      <c r="X8" s="1">
        <v>62660</v>
      </c>
      <c r="Y8" s="1">
        <v>59961</v>
      </c>
      <c r="Z8" s="57"/>
      <c r="AA8" s="1">
        <v>57225</v>
      </c>
      <c r="AB8" s="77">
        <v>55133</v>
      </c>
      <c r="AC8" s="89">
        <v>52467</v>
      </c>
      <c r="AD8" s="89">
        <v>51094</v>
      </c>
      <c r="AE8" s="89">
        <v>55226</v>
      </c>
      <c r="AF8" s="57"/>
      <c r="AG8" s="89">
        <v>77064</v>
      </c>
      <c r="AH8" s="89">
        <v>71628</v>
      </c>
      <c r="AI8" s="210">
        <v>68601</v>
      </c>
      <c r="AJ8" s="210">
        <v>67611</v>
      </c>
      <c r="AK8" s="210"/>
      <c r="AL8" s="210">
        <v>60769</v>
      </c>
      <c r="AM8" s="210">
        <v>56829</v>
      </c>
      <c r="AN8" s="210">
        <v>52939</v>
      </c>
      <c r="AO8" s="210">
        <v>49686</v>
      </c>
      <c r="AP8" s="210"/>
      <c r="AQ8" s="210">
        <v>45295</v>
      </c>
      <c r="AR8" s="210">
        <v>42580</v>
      </c>
      <c r="AS8" s="210">
        <v>39614</v>
      </c>
      <c r="AT8" s="210">
        <v>36804</v>
      </c>
      <c r="AU8" s="210"/>
      <c r="AV8" s="210">
        <v>33296</v>
      </c>
      <c r="AW8" s="210">
        <v>30460</v>
      </c>
      <c r="AX8" s="210">
        <v>28935</v>
      </c>
      <c r="AY8" s="210">
        <v>28026</v>
      </c>
      <c r="AZ8" s="210"/>
      <c r="BA8" s="420">
        <v>25706</v>
      </c>
    </row>
    <row r="9" spans="2:53" ht="9.75">
      <c r="B9" s="96" t="s">
        <v>93</v>
      </c>
      <c r="C9" s="97">
        <v>56809</v>
      </c>
      <c r="D9" s="97">
        <v>65654</v>
      </c>
      <c r="E9" s="97">
        <v>37359</v>
      </c>
      <c r="F9" s="150">
        <v>21352</v>
      </c>
      <c r="G9" s="150">
        <v>22469</v>
      </c>
      <c r="H9" s="150">
        <v>34976</v>
      </c>
      <c r="I9" s="150">
        <v>19203</v>
      </c>
      <c r="J9" s="150">
        <v>12531</v>
      </c>
      <c r="K9" s="97"/>
      <c r="L9" s="97">
        <v>12731</v>
      </c>
      <c r="M9" s="97">
        <v>11756</v>
      </c>
      <c r="N9" s="97">
        <v>11984</v>
      </c>
      <c r="O9" s="97">
        <v>20338</v>
      </c>
      <c r="P9" s="97"/>
      <c r="Q9" s="97">
        <v>19842</v>
      </c>
      <c r="R9" s="97">
        <v>16974</v>
      </c>
      <c r="S9" s="97">
        <v>15777</v>
      </c>
      <c r="T9" s="97">
        <v>13061</v>
      </c>
      <c r="U9" s="97"/>
      <c r="V9" s="97">
        <v>11632</v>
      </c>
      <c r="W9" s="97">
        <v>9883</v>
      </c>
      <c r="X9" s="97">
        <v>8480</v>
      </c>
      <c r="Y9" s="97">
        <v>7364</v>
      </c>
      <c r="Z9" s="57"/>
      <c r="AA9" s="97">
        <v>6348</v>
      </c>
      <c r="AB9" s="97">
        <v>5270</v>
      </c>
      <c r="AC9" s="97">
        <v>5063</v>
      </c>
      <c r="AD9" s="150">
        <v>4671</v>
      </c>
      <c r="AE9" s="150">
        <v>5788</v>
      </c>
      <c r="AF9" s="57"/>
      <c r="AG9" s="150">
        <v>10276</v>
      </c>
      <c r="AH9" s="150">
        <v>9164</v>
      </c>
      <c r="AI9" s="150">
        <v>8380</v>
      </c>
      <c r="AJ9" s="150">
        <v>7156</v>
      </c>
      <c r="AK9" s="150"/>
      <c r="AL9" s="150">
        <v>5620</v>
      </c>
      <c r="AM9" s="150">
        <v>5022</v>
      </c>
      <c r="AN9" s="150">
        <v>4481</v>
      </c>
      <c r="AO9" s="150">
        <v>4080</v>
      </c>
      <c r="AP9" s="150"/>
      <c r="AQ9" s="150">
        <v>3714</v>
      </c>
      <c r="AR9" s="150">
        <v>3195</v>
      </c>
      <c r="AS9" s="150">
        <v>3034</v>
      </c>
      <c r="AT9" s="150">
        <v>2588</v>
      </c>
      <c r="AU9" s="150"/>
      <c r="AV9" s="150">
        <v>2486</v>
      </c>
      <c r="AW9" s="150">
        <v>2196</v>
      </c>
      <c r="AX9" s="150">
        <v>1991</v>
      </c>
      <c r="AY9" s="150">
        <v>1879</v>
      </c>
      <c r="AZ9" s="150"/>
      <c r="BA9" s="419">
        <v>1766</v>
      </c>
    </row>
    <row r="10" spans="2:53" ht="9.75">
      <c r="B10" s="96" t="s">
        <v>94</v>
      </c>
      <c r="C10" s="97">
        <v>373533</v>
      </c>
      <c r="D10" s="97">
        <v>520460</v>
      </c>
      <c r="E10" s="97">
        <v>579850</v>
      </c>
      <c r="F10" s="150">
        <v>596937</v>
      </c>
      <c r="G10" s="150">
        <v>604188</v>
      </c>
      <c r="H10" s="150">
        <v>765658</v>
      </c>
      <c r="I10" s="150">
        <v>724721</v>
      </c>
      <c r="J10" s="150">
        <v>684707</v>
      </c>
      <c r="K10" s="97"/>
      <c r="L10" s="97">
        <v>80839</v>
      </c>
      <c r="M10" s="97">
        <v>87254</v>
      </c>
      <c r="N10" s="97">
        <v>95307</v>
      </c>
      <c r="O10" s="97">
        <v>110133</v>
      </c>
      <c r="P10" s="97"/>
      <c r="Q10" s="97">
        <v>122028</v>
      </c>
      <c r="R10" s="97">
        <v>129179</v>
      </c>
      <c r="S10" s="97">
        <v>129557</v>
      </c>
      <c r="T10" s="97">
        <v>139696</v>
      </c>
      <c r="U10" s="97"/>
      <c r="V10" s="97">
        <v>137776</v>
      </c>
      <c r="W10" s="97">
        <v>141711</v>
      </c>
      <c r="X10" s="97">
        <v>139494</v>
      </c>
      <c r="Y10" s="97">
        <v>143489</v>
      </c>
      <c r="Z10" s="57"/>
      <c r="AA10" s="97">
        <v>147855</v>
      </c>
      <c r="AB10" s="97">
        <v>148597</v>
      </c>
      <c r="AC10" s="97">
        <v>147979</v>
      </c>
      <c r="AD10" s="150">
        <v>152506</v>
      </c>
      <c r="AE10" s="150">
        <v>159757</v>
      </c>
      <c r="AF10" s="57"/>
      <c r="AG10" s="150">
        <v>192597</v>
      </c>
      <c r="AH10" s="150">
        <v>194196</v>
      </c>
      <c r="AI10" s="150">
        <v>189872</v>
      </c>
      <c r="AJ10" s="150">
        <v>188993</v>
      </c>
      <c r="AK10" s="150"/>
      <c r="AL10" s="150">
        <v>184240</v>
      </c>
      <c r="AM10" s="150">
        <v>181534</v>
      </c>
      <c r="AN10" s="150">
        <v>179652</v>
      </c>
      <c r="AO10" s="150">
        <v>179295</v>
      </c>
      <c r="AP10" s="150"/>
      <c r="AQ10" s="150">
        <v>175191</v>
      </c>
      <c r="AR10" s="150">
        <v>172857</v>
      </c>
      <c r="AS10" s="150">
        <v>170172</v>
      </c>
      <c r="AT10" s="150">
        <v>166487</v>
      </c>
      <c r="AU10" s="150"/>
      <c r="AV10" s="150">
        <v>163057</v>
      </c>
      <c r="AW10" s="150">
        <v>160076</v>
      </c>
      <c r="AX10" s="150">
        <v>168355</v>
      </c>
      <c r="AY10" s="150">
        <v>167220</v>
      </c>
      <c r="AZ10" s="150"/>
      <c r="BA10" s="419">
        <v>169537</v>
      </c>
    </row>
    <row r="11" spans="2:53" ht="9.75">
      <c r="B11" s="96" t="s">
        <v>95</v>
      </c>
      <c r="C11" s="97">
        <v>89175</v>
      </c>
      <c r="D11" s="97">
        <v>66917</v>
      </c>
      <c r="E11" s="97">
        <v>68394</v>
      </c>
      <c r="F11" s="150">
        <v>75439</v>
      </c>
      <c r="G11" s="150">
        <v>77602</v>
      </c>
      <c r="H11" s="150">
        <v>109588</v>
      </c>
      <c r="I11" s="150">
        <v>85288</v>
      </c>
      <c r="J11" s="150">
        <v>69936</v>
      </c>
      <c r="K11" s="97"/>
      <c r="L11" s="97">
        <v>14004</v>
      </c>
      <c r="M11" s="97">
        <v>26058</v>
      </c>
      <c r="N11" s="97">
        <v>25552</v>
      </c>
      <c r="O11" s="97">
        <v>23561</v>
      </c>
      <c r="P11" s="97"/>
      <c r="Q11" s="97">
        <v>21326</v>
      </c>
      <c r="R11" s="97">
        <v>16611</v>
      </c>
      <c r="S11" s="97">
        <v>13719</v>
      </c>
      <c r="T11" s="97">
        <v>15261</v>
      </c>
      <c r="U11" s="97"/>
      <c r="V11" s="97">
        <v>16191</v>
      </c>
      <c r="W11" s="97">
        <v>16059</v>
      </c>
      <c r="X11" s="97">
        <v>17663</v>
      </c>
      <c r="Y11" s="97">
        <v>18481</v>
      </c>
      <c r="Z11" s="57"/>
      <c r="AA11" s="97">
        <v>21492</v>
      </c>
      <c r="AB11" s="97">
        <v>17830</v>
      </c>
      <c r="AC11" s="97">
        <v>17222</v>
      </c>
      <c r="AD11" s="150">
        <v>18895</v>
      </c>
      <c r="AE11" s="150">
        <v>21058</v>
      </c>
      <c r="AF11" s="57"/>
      <c r="AG11" s="150">
        <v>29566</v>
      </c>
      <c r="AH11" s="150">
        <v>28499</v>
      </c>
      <c r="AI11" s="150">
        <v>26173</v>
      </c>
      <c r="AJ11" s="150">
        <v>25350</v>
      </c>
      <c r="AK11" s="150"/>
      <c r="AL11" s="150">
        <v>24730</v>
      </c>
      <c r="AM11" s="150">
        <v>21651</v>
      </c>
      <c r="AN11" s="150">
        <v>19705</v>
      </c>
      <c r="AO11" s="150">
        <v>19202</v>
      </c>
      <c r="AP11" s="150"/>
      <c r="AQ11" s="150">
        <v>17923</v>
      </c>
      <c r="AR11" s="150">
        <v>16828</v>
      </c>
      <c r="AS11" s="150">
        <v>17040</v>
      </c>
      <c r="AT11" s="150">
        <v>18145</v>
      </c>
      <c r="AU11" s="150"/>
      <c r="AV11" s="150">
        <v>17727</v>
      </c>
      <c r="AW11" s="150">
        <v>16365</v>
      </c>
      <c r="AX11" s="150">
        <v>18800</v>
      </c>
      <c r="AY11" s="150">
        <v>19077</v>
      </c>
      <c r="AZ11" s="150"/>
      <c r="BA11" s="419">
        <v>23357</v>
      </c>
    </row>
    <row r="12" spans="2:53" ht="9.75">
      <c r="B12" s="96" t="s">
        <v>96</v>
      </c>
      <c r="C12" s="97">
        <v>71905</v>
      </c>
      <c r="D12" s="97">
        <v>81592</v>
      </c>
      <c r="E12" s="97">
        <v>115561</v>
      </c>
      <c r="F12" s="150">
        <v>123848</v>
      </c>
      <c r="G12" s="150">
        <v>124375</v>
      </c>
      <c r="H12" s="150">
        <v>136242</v>
      </c>
      <c r="I12" s="150">
        <v>107003</v>
      </c>
      <c r="J12" s="150">
        <v>99872</v>
      </c>
      <c r="K12" s="97"/>
      <c r="L12" s="97">
        <v>19100</v>
      </c>
      <c r="M12" s="97">
        <v>16594</v>
      </c>
      <c r="N12" s="97">
        <v>17820</v>
      </c>
      <c r="O12" s="97">
        <v>18391</v>
      </c>
      <c r="P12" s="97"/>
      <c r="Q12" s="97">
        <v>20593</v>
      </c>
      <c r="R12" s="97">
        <v>20624</v>
      </c>
      <c r="S12" s="97">
        <v>18375</v>
      </c>
      <c r="T12" s="97">
        <v>22000</v>
      </c>
      <c r="U12" s="97"/>
      <c r="V12" s="97">
        <v>23217</v>
      </c>
      <c r="W12" s="97">
        <v>30164</v>
      </c>
      <c r="X12" s="97">
        <v>33228</v>
      </c>
      <c r="Y12" s="97">
        <v>28952</v>
      </c>
      <c r="Z12" s="57"/>
      <c r="AA12" s="97">
        <v>28683</v>
      </c>
      <c r="AB12" s="97">
        <v>29232</v>
      </c>
      <c r="AC12" s="97">
        <v>30546</v>
      </c>
      <c r="AD12" s="150">
        <v>35387</v>
      </c>
      <c r="AE12" s="150">
        <v>35914</v>
      </c>
      <c r="AF12" s="57"/>
      <c r="AG12" s="150">
        <v>34781</v>
      </c>
      <c r="AH12" s="150">
        <v>33295</v>
      </c>
      <c r="AI12" s="150">
        <v>32744</v>
      </c>
      <c r="AJ12" s="150">
        <v>35422</v>
      </c>
      <c r="AK12" s="150"/>
      <c r="AL12" s="150">
        <v>29598</v>
      </c>
      <c r="AM12" s="150">
        <v>30105</v>
      </c>
      <c r="AN12" s="150">
        <v>22893</v>
      </c>
      <c r="AO12" s="150">
        <v>24407</v>
      </c>
      <c r="AP12" s="150"/>
      <c r="AQ12" s="150">
        <v>24364</v>
      </c>
      <c r="AR12" s="150">
        <v>25239</v>
      </c>
      <c r="AS12" s="150">
        <v>24105</v>
      </c>
      <c r="AT12" s="150">
        <v>26164</v>
      </c>
      <c r="AU12" s="150"/>
      <c r="AV12" s="150">
        <v>26006</v>
      </c>
      <c r="AW12" s="150">
        <v>26974</v>
      </c>
      <c r="AX12" s="150">
        <v>33573</v>
      </c>
      <c r="AY12" s="150">
        <v>34097</v>
      </c>
      <c r="AZ12" s="150"/>
      <c r="BA12" s="419">
        <v>27727</v>
      </c>
    </row>
    <row r="13" spans="2:53" ht="9.75">
      <c r="B13" s="96" t="s">
        <v>97</v>
      </c>
      <c r="C13" s="97">
        <v>25601</v>
      </c>
      <c r="D13" s="97">
        <v>22489</v>
      </c>
      <c r="E13" s="97">
        <v>21553</v>
      </c>
      <c r="F13" s="150">
        <v>46701</v>
      </c>
      <c r="G13" s="150">
        <v>48014</v>
      </c>
      <c r="H13" s="150">
        <v>113789</v>
      </c>
      <c r="I13" s="150">
        <v>122189</v>
      </c>
      <c r="J13" s="150">
        <v>134427</v>
      </c>
      <c r="K13" s="97"/>
      <c r="L13" s="97">
        <v>7584</v>
      </c>
      <c r="M13" s="97">
        <v>5953</v>
      </c>
      <c r="N13" s="97">
        <v>5411</v>
      </c>
      <c r="O13" s="97">
        <v>6653</v>
      </c>
      <c r="P13" s="97"/>
      <c r="Q13" s="97">
        <v>6654</v>
      </c>
      <c r="R13" s="97">
        <v>4934</v>
      </c>
      <c r="S13" s="97">
        <v>5413</v>
      </c>
      <c r="T13" s="97">
        <v>5488</v>
      </c>
      <c r="U13" s="97"/>
      <c r="V13" s="97">
        <v>10310</v>
      </c>
      <c r="W13" s="97">
        <v>9055</v>
      </c>
      <c r="X13" s="97">
        <v>9656</v>
      </c>
      <c r="Y13" s="97">
        <v>9912</v>
      </c>
      <c r="Z13" s="57"/>
      <c r="AA13" s="97">
        <v>10676</v>
      </c>
      <c r="AB13" s="97">
        <v>10798</v>
      </c>
      <c r="AC13" s="97">
        <v>11786</v>
      </c>
      <c r="AD13" s="150">
        <v>13441</v>
      </c>
      <c r="AE13" s="150">
        <v>14754</v>
      </c>
      <c r="AF13" s="57"/>
      <c r="AG13" s="150">
        <v>28507</v>
      </c>
      <c r="AH13" s="150">
        <v>27438</v>
      </c>
      <c r="AI13" s="150">
        <v>28433</v>
      </c>
      <c r="AJ13" s="150">
        <v>29411</v>
      </c>
      <c r="AK13" s="150"/>
      <c r="AL13" s="150">
        <v>28618</v>
      </c>
      <c r="AM13" s="150">
        <v>30522</v>
      </c>
      <c r="AN13" s="150">
        <v>30929</v>
      </c>
      <c r="AO13" s="150">
        <v>32120</v>
      </c>
      <c r="AP13" s="150"/>
      <c r="AQ13" s="150">
        <v>32252</v>
      </c>
      <c r="AR13" s="150">
        <v>32197</v>
      </c>
      <c r="AS13" s="150">
        <v>34098</v>
      </c>
      <c r="AT13" s="150">
        <v>35880</v>
      </c>
      <c r="AU13" s="150"/>
      <c r="AV13" s="150">
        <v>34678</v>
      </c>
      <c r="AW13" s="150">
        <v>36763</v>
      </c>
      <c r="AX13" s="150">
        <v>40798</v>
      </c>
      <c r="AY13" s="150">
        <v>47893</v>
      </c>
      <c r="AZ13" s="150"/>
      <c r="BA13" s="419">
        <v>41127</v>
      </c>
    </row>
    <row r="14" spans="2:53" ht="9.75">
      <c r="B14" s="99" t="s">
        <v>70</v>
      </c>
      <c r="C14" s="100">
        <v>1104632</v>
      </c>
      <c r="D14" s="100">
        <v>1500507</v>
      </c>
      <c r="E14" s="100">
        <v>1564434</v>
      </c>
      <c r="F14" s="152">
        <v>1588870</v>
      </c>
      <c r="G14" s="152">
        <v>1614021</v>
      </c>
      <c r="H14" s="152">
        <v>2108708</v>
      </c>
      <c r="I14" s="152">
        <v>1867592</v>
      </c>
      <c r="J14" s="152">
        <v>1670253</v>
      </c>
      <c r="K14" s="100"/>
      <c r="L14" s="100">
        <v>226620</v>
      </c>
      <c r="M14" s="100">
        <v>241413</v>
      </c>
      <c r="N14" s="100">
        <v>269221</v>
      </c>
      <c r="O14" s="100">
        <v>367378</v>
      </c>
      <c r="P14" s="100"/>
      <c r="Q14" s="100">
        <v>374387</v>
      </c>
      <c r="R14" s="100">
        <v>372450</v>
      </c>
      <c r="S14" s="100">
        <v>368789</v>
      </c>
      <c r="T14" s="100">
        <v>384881</v>
      </c>
      <c r="U14" s="100"/>
      <c r="V14" s="100">
        <v>385707</v>
      </c>
      <c r="W14" s="100">
        <v>392481</v>
      </c>
      <c r="X14" s="100">
        <v>393298</v>
      </c>
      <c r="Y14" s="100">
        <v>392949</v>
      </c>
      <c r="Z14" s="57"/>
      <c r="AA14" s="100">
        <v>400005</v>
      </c>
      <c r="AB14" s="76">
        <v>395226</v>
      </c>
      <c r="AC14" s="76">
        <v>393546</v>
      </c>
      <c r="AD14" s="145">
        <v>400093</v>
      </c>
      <c r="AE14" s="145">
        <v>425244</v>
      </c>
      <c r="AF14" s="57"/>
      <c r="AG14" s="145">
        <v>542070</v>
      </c>
      <c r="AH14" s="145">
        <v>534166</v>
      </c>
      <c r="AI14" s="145">
        <v>518621</v>
      </c>
      <c r="AJ14" s="145">
        <v>513851</v>
      </c>
      <c r="AK14" s="145"/>
      <c r="AL14" s="145">
        <v>488210</v>
      </c>
      <c r="AM14" s="145">
        <v>474708</v>
      </c>
      <c r="AN14" s="145">
        <v>455521</v>
      </c>
      <c r="AO14" s="145">
        <v>449153</v>
      </c>
      <c r="AP14" s="145"/>
      <c r="AQ14" s="145">
        <v>434032</v>
      </c>
      <c r="AR14" s="145">
        <v>421601</v>
      </c>
      <c r="AS14" s="145">
        <v>411443</v>
      </c>
      <c r="AT14" s="145">
        <v>403177</v>
      </c>
      <c r="AU14" s="145"/>
      <c r="AV14" s="145">
        <v>388190</v>
      </c>
      <c r="AW14" s="145">
        <v>379530</v>
      </c>
      <c r="AX14" s="145">
        <v>399922</v>
      </c>
      <c r="AY14" s="145">
        <v>401835</v>
      </c>
      <c r="AZ14" s="145"/>
      <c r="BA14" s="421">
        <v>388909</v>
      </c>
    </row>
    <row r="15" spans="2:53" ht="9.75">
      <c r="B15" s="57" t="s">
        <v>284</v>
      </c>
      <c r="C15" s="1">
        <v>7762</v>
      </c>
      <c r="D15" s="1">
        <v>5364</v>
      </c>
      <c r="E15" s="1">
        <v>4862</v>
      </c>
      <c r="F15" s="151">
        <v>4352</v>
      </c>
      <c r="G15" s="151">
        <v>4782</v>
      </c>
      <c r="H15" s="151">
        <v>12648</v>
      </c>
      <c r="I15" s="151">
        <v>8424</v>
      </c>
      <c r="J15" s="151">
        <v>3786</v>
      </c>
      <c r="K15" s="1"/>
      <c r="L15" s="1">
        <v>2076</v>
      </c>
      <c r="M15" s="1">
        <v>2070</v>
      </c>
      <c r="N15" s="1">
        <v>1938</v>
      </c>
      <c r="O15" s="1">
        <v>1678</v>
      </c>
      <c r="P15" s="1"/>
      <c r="Q15" s="1">
        <v>1278</v>
      </c>
      <c r="R15" s="1">
        <v>1229</v>
      </c>
      <c r="S15" s="1">
        <v>1492</v>
      </c>
      <c r="T15" s="1">
        <v>1365</v>
      </c>
      <c r="U15" s="1"/>
      <c r="V15" s="1">
        <v>1272</v>
      </c>
      <c r="W15" s="1">
        <v>1218</v>
      </c>
      <c r="X15" s="1">
        <v>1167</v>
      </c>
      <c r="Y15" s="1">
        <v>1205</v>
      </c>
      <c r="Z15" s="57"/>
      <c r="AA15" s="1">
        <v>1184</v>
      </c>
      <c r="AB15" s="77">
        <v>1054</v>
      </c>
      <c r="AC15" s="89">
        <v>1070</v>
      </c>
      <c r="AD15" s="89">
        <v>1044</v>
      </c>
      <c r="AE15" s="89">
        <v>1474</v>
      </c>
      <c r="AF15" s="57"/>
      <c r="AG15" s="89">
        <v>2209</v>
      </c>
      <c r="AH15" s="89">
        <v>2306</v>
      </c>
      <c r="AI15" s="210">
        <v>2452</v>
      </c>
      <c r="AJ15" s="210">
        <v>5681</v>
      </c>
      <c r="AK15" s="210"/>
      <c r="AL15" s="210">
        <v>2480</v>
      </c>
      <c r="AM15" s="210">
        <v>2784</v>
      </c>
      <c r="AN15" s="210">
        <v>1555</v>
      </c>
      <c r="AO15" s="210">
        <v>1605</v>
      </c>
      <c r="AP15" s="210"/>
      <c r="AQ15" s="210">
        <v>339</v>
      </c>
      <c r="AR15" s="210">
        <v>560</v>
      </c>
      <c r="AS15" s="210">
        <v>1964</v>
      </c>
      <c r="AT15" s="210">
        <v>923</v>
      </c>
      <c r="AU15" s="210"/>
      <c r="AV15" s="210">
        <v>528</v>
      </c>
      <c r="AW15" s="210">
        <v>810</v>
      </c>
      <c r="AX15" s="210">
        <v>504</v>
      </c>
      <c r="AY15" s="210">
        <v>862</v>
      </c>
      <c r="AZ15" s="210"/>
      <c r="BA15" s="420">
        <v>1585</v>
      </c>
    </row>
    <row r="16" spans="2:53" ht="9.75">
      <c r="B16" s="90" t="s">
        <v>98</v>
      </c>
      <c r="C16" s="100">
        <v>1112394</v>
      </c>
      <c r="D16" s="100">
        <v>1505871</v>
      </c>
      <c r="E16" s="100">
        <v>1569296</v>
      </c>
      <c r="F16" s="152">
        <v>1593222</v>
      </c>
      <c r="G16" s="152">
        <v>1618803</v>
      </c>
      <c r="H16" s="152">
        <v>2121356</v>
      </c>
      <c r="I16" s="152">
        <v>1876016</v>
      </c>
      <c r="J16" s="152">
        <v>1674039</v>
      </c>
      <c r="K16" s="100"/>
      <c r="L16" s="100">
        <v>228696</v>
      </c>
      <c r="M16" s="100">
        <v>243483</v>
      </c>
      <c r="N16" s="100">
        <v>271159</v>
      </c>
      <c r="O16" s="100">
        <v>369056</v>
      </c>
      <c r="P16" s="100"/>
      <c r="Q16" s="100">
        <v>375665</v>
      </c>
      <c r="R16" s="100">
        <v>373679</v>
      </c>
      <c r="S16" s="100">
        <v>370281</v>
      </c>
      <c r="T16" s="100">
        <v>386246</v>
      </c>
      <c r="U16" s="100"/>
      <c r="V16" s="100">
        <v>386979</v>
      </c>
      <c r="W16" s="100">
        <v>393699</v>
      </c>
      <c r="X16" s="100">
        <v>394465</v>
      </c>
      <c r="Y16" s="100">
        <v>394154</v>
      </c>
      <c r="Z16" s="57"/>
      <c r="AA16" s="100">
        <v>401189</v>
      </c>
      <c r="AB16" s="76">
        <v>396280</v>
      </c>
      <c r="AC16" s="76">
        <v>394616</v>
      </c>
      <c r="AD16" s="145">
        <v>401137</v>
      </c>
      <c r="AE16" s="145">
        <v>426718</v>
      </c>
      <c r="AF16" s="57"/>
      <c r="AG16" s="145">
        <v>544279</v>
      </c>
      <c r="AH16" s="145">
        <v>536472</v>
      </c>
      <c r="AI16" s="145">
        <v>521073</v>
      </c>
      <c r="AJ16" s="145">
        <v>519532.00000000006</v>
      </c>
      <c r="AK16" s="145"/>
      <c r="AL16" s="145">
        <v>490690</v>
      </c>
      <c r="AM16" s="145">
        <v>477492</v>
      </c>
      <c r="AN16" s="145">
        <v>457076</v>
      </c>
      <c r="AO16" s="145">
        <v>450758</v>
      </c>
      <c r="AP16" s="145"/>
      <c r="AQ16" s="145">
        <v>434371</v>
      </c>
      <c r="AR16" s="145">
        <v>422161</v>
      </c>
      <c r="AS16" s="145">
        <v>413407</v>
      </c>
      <c r="AT16" s="145">
        <v>404100</v>
      </c>
      <c r="AU16" s="145"/>
      <c r="AV16" s="145">
        <v>388718</v>
      </c>
      <c r="AW16" s="145">
        <v>380340</v>
      </c>
      <c r="AX16" s="145">
        <v>400426</v>
      </c>
      <c r="AY16" s="145">
        <v>402697</v>
      </c>
      <c r="AZ16" s="145"/>
      <c r="BA16" s="421">
        <v>390494</v>
      </c>
    </row>
    <row r="17" spans="2:53" ht="9.75">
      <c r="B17" s="57" t="s">
        <v>71</v>
      </c>
      <c r="C17" s="1">
        <v>8774</v>
      </c>
      <c r="D17" s="47">
        <v>0</v>
      </c>
      <c r="E17" s="47">
        <v>0</v>
      </c>
      <c r="F17" s="47">
        <v>0</v>
      </c>
      <c r="G17" s="152"/>
      <c r="H17" s="152">
        <v>0</v>
      </c>
      <c r="I17" s="152">
        <v>0</v>
      </c>
      <c r="J17" s="152">
        <v>0</v>
      </c>
      <c r="K17" s="1"/>
      <c r="L17" s="1">
        <v>8774</v>
      </c>
      <c r="M17" s="47">
        <v>0</v>
      </c>
      <c r="N17" s="47">
        <v>0</v>
      </c>
      <c r="O17" s="47">
        <v>0</v>
      </c>
      <c r="P17" s="47"/>
      <c r="Q17" s="47">
        <v>0</v>
      </c>
      <c r="R17" s="47">
        <v>0</v>
      </c>
      <c r="S17" s="47">
        <v>0</v>
      </c>
      <c r="T17" s="47">
        <v>0</v>
      </c>
      <c r="U17" s="47"/>
      <c r="V17" s="47">
        <v>0</v>
      </c>
      <c r="W17" s="47">
        <v>0</v>
      </c>
      <c r="X17" s="47">
        <v>0</v>
      </c>
      <c r="Y17" s="47">
        <v>0</v>
      </c>
      <c r="Z17" s="57"/>
      <c r="AA17" s="47">
        <v>0</v>
      </c>
      <c r="AB17" s="47">
        <v>0</v>
      </c>
      <c r="AC17" s="47">
        <v>0</v>
      </c>
      <c r="AD17" s="47">
        <v>0</v>
      </c>
      <c r="AE17" s="47">
        <v>0</v>
      </c>
      <c r="AF17" s="57"/>
      <c r="AG17" s="47">
        <v>0</v>
      </c>
      <c r="AH17" s="47">
        <v>0</v>
      </c>
      <c r="AI17" s="47">
        <v>0</v>
      </c>
      <c r="AJ17" s="47">
        <v>0</v>
      </c>
      <c r="AK17" s="47"/>
      <c r="AL17" s="47">
        <v>0</v>
      </c>
      <c r="AM17" s="47">
        <v>0</v>
      </c>
      <c r="AN17" s="47">
        <v>0</v>
      </c>
      <c r="AO17" s="47">
        <v>0</v>
      </c>
      <c r="AP17" s="47"/>
      <c r="AQ17" s="47">
        <v>0</v>
      </c>
      <c r="AR17" s="47">
        <v>0</v>
      </c>
      <c r="AS17" s="47">
        <v>0</v>
      </c>
      <c r="AT17" s="47">
        <v>0</v>
      </c>
      <c r="AU17" s="47"/>
      <c r="AV17" s="47">
        <v>0</v>
      </c>
      <c r="AW17" s="47">
        <v>0</v>
      </c>
      <c r="AX17" s="47">
        <v>0</v>
      </c>
      <c r="AY17" s="47">
        <v>0</v>
      </c>
      <c r="AZ17" s="47"/>
      <c r="BA17" s="415">
        <v>0</v>
      </c>
    </row>
    <row r="18" spans="2:53" ht="9.75">
      <c r="B18" s="90" t="s">
        <v>99</v>
      </c>
      <c r="C18" s="100">
        <v>1121168</v>
      </c>
      <c r="D18" s="100">
        <v>1505871</v>
      </c>
      <c r="E18" s="100">
        <v>1569296</v>
      </c>
      <c r="F18" s="55">
        <v>1593222</v>
      </c>
      <c r="G18" s="55">
        <v>1618803</v>
      </c>
      <c r="H18" s="55">
        <v>2121356</v>
      </c>
      <c r="I18" s="55">
        <v>1876016</v>
      </c>
      <c r="J18" s="55">
        <v>1674039</v>
      </c>
      <c r="K18" s="100"/>
      <c r="L18" s="100">
        <v>237470</v>
      </c>
      <c r="M18" s="100">
        <v>243483</v>
      </c>
      <c r="N18" s="100">
        <v>271159</v>
      </c>
      <c r="O18" s="100">
        <v>369056</v>
      </c>
      <c r="P18" s="100"/>
      <c r="Q18" s="100">
        <v>375665</v>
      </c>
      <c r="R18" s="100">
        <v>373679</v>
      </c>
      <c r="S18" s="100">
        <v>370281</v>
      </c>
      <c r="T18" s="100">
        <v>386246</v>
      </c>
      <c r="U18" s="100"/>
      <c r="V18" s="100">
        <v>386979</v>
      </c>
      <c r="W18" s="100">
        <v>393699</v>
      </c>
      <c r="X18" s="100">
        <v>394465</v>
      </c>
      <c r="Y18" s="100">
        <v>394154</v>
      </c>
      <c r="Z18" s="57"/>
      <c r="AA18" s="100">
        <v>401189</v>
      </c>
      <c r="AB18" s="76">
        <v>396280</v>
      </c>
      <c r="AC18" s="76">
        <v>394616</v>
      </c>
      <c r="AD18" s="55">
        <v>401137</v>
      </c>
      <c r="AE18" s="55">
        <v>426718</v>
      </c>
      <c r="AF18" s="57"/>
      <c r="AG18" s="55">
        <v>544279</v>
      </c>
      <c r="AH18" s="55">
        <v>536472</v>
      </c>
      <c r="AI18" s="83">
        <f>AI16</f>
        <v>521073</v>
      </c>
      <c r="AJ18" s="83">
        <v>519532.00000000006</v>
      </c>
      <c r="AK18" s="83"/>
      <c r="AL18" s="83">
        <v>490690</v>
      </c>
      <c r="AM18" s="145">
        <v>477492</v>
      </c>
      <c r="AN18" s="145">
        <v>457076</v>
      </c>
      <c r="AO18" s="145">
        <v>450758</v>
      </c>
      <c r="AP18" s="83"/>
      <c r="AQ18" s="145">
        <f>AQ16</f>
        <v>434371</v>
      </c>
      <c r="AR18" s="145">
        <v>422161</v>
      </c>
      <c r="AS18" s="145">
        <v>413407</v>
      </c>
      <c r="AT18" s="145">
        <f>AT16</f>
        <v>404100</v>
      </c>
      <c r="AU18" s="83"/>
      <c r="AV18" s="145">
        <v>388718</v>
      </c>
      <c r="AW18" s="145">
        <v>380340</v>
      </c>
      <c r="AX18" s="145">
        <v>400426</v>
      </c>
      <c r="AY18" s="145">
        <v>402697</v>
      </c>
      <c r="AZ18" s="83"/>
      <c r="BA18" s="421">
        <v>390494</v>
      </c>
    </row>
    <row r="19" spans="2:52" ht="9.75">
      <c r="B19" s="94"/>
      <c r="C19" s="57"/>
      <c r="D19" s="57"/>
      <c r="E19" s="97"/>
      <c r="F19" s="100"/>
      <c r="G19" s="100"/>
      <c r="H19" s="100"/>
      <c r="I19" s="100"/>
      <c r="J19" s="100"/>
      <c r="K19" s="92"/>
      <c r="L19" s="101"/>
      <c r="M19" s="101"/>
      <c r="N19" s="57"/>
      <c r="O19" s="57"/>
      <c r="P19" s="92"/>
      <c r="U19" s="1"/>
      <c r="V19" s="57"/>
      <c r="W19" s="57"/>
      <c r="X19" s="57"/>
      <c r="Y19" s="57"/>
      <c r="Z19" s="57"/>
      <c r="AA19" s="57"/>
      <c r="AD19" s="76"/>
      <c r="AE19" s="76"/>
      <c r="AF19" s="57"/>
      <c r="AI19" s="208"/>
      <c r="AJ19" s="208"/>
      <c r="AK19" s="208"/>
      <c r="AL19" s="208"/>
      <c r="AP19" s="208"/>
      <c r="AU19" s="208"/>
      <c r="AZ19" s="208"/>
    </row>
    <row r="20" spans="2:53" s="90" customFormat="1" ht="9.75">
      <c r="B20" s="90" t="s">
        <v>72</v>
      </c>
      <c r="C20" s="83">
        <v>-823513</v>
      </c>
      <c r="D20" s="83">
        <v>-1005486</v>
      </c>
      <c r="E20" s="83">
        <v>-1075979</v>
      </c>
      <c r="F20" s="152">
        <v>-1085841</v>
      </c>
      <c r="G20" s="152">
        <v>-1103029</v>
      </c>
      <c r="H20" s="152">
        <v>-1484216</v>
      </c>
      <c r="I20" s="152">
        <v>-1265342</v>
      </c>
      <c r="J20" s="152">
        <v>-1163117</v>
      </c>
      <c r="K20" s="83"/>
      <c r="L20" s="83">
        <v>-181794</v>
      </c>
      <c r="M20" s="83">
        <v>-191557</v>
      </c>
      <c r="N20" s="83">
        <v>-197439</v>
      </c>
      <c r="O20" s="83">
        <v>-252723</v>
      </c>
      <c r="P20" s="83"/>
      <c r="Q20" s="83">
        <v>-251810</v>
      </c>
      <c r="R20" s="83">
        <v>-257255</v>
      </c>
      <c r="S20" s="83">
        <v>-246973</v>
      </c>
      <c r="T20" s="83">
        <v>-249448</v>
      </c>
      <c r="U20" s="56"/>
      <c r="V20" s="83">
        <v>-260216</v>
      </c>
      <c r="W20" s="83">
        <v>-262215</v>
      </c>
      <c r="X20" s="83">
        <v>-278595</v>
      </c>
      <c r="Y20" s="83">
        <v>-274953</v>
      </c>
      <c r="AA20" s="83">
        <v>-270234</v>
      </c>
      <c r="AB20" s="83">
        <v>-272324</v>
      </c>
      <c r="AC20" s="145">
        <v>-269946</v>
      </c>
      <c r="AD20" s="145">
        <v>-273337</v>
      </c>
      <c r="AE20" s="145">
        <v>-290525</v>
      </c>
      <c r="AG20" s="145">
        <v>-380003</v>
      </c>
      <c r="AH20" s="145">
        <v>-377840</v>
      </c>
      <c r="AI20" s="145">
        <v>-362946</v>
      </c>
      <c r="AJ20" s="145">
        <v>-363427</v>
      </c>
      <c r="AK20" s="145"/>
      <c r="AL20" s="145">
        <v>-328994</v>
      </c>
      <c r="AM20" s="145">
        <v>-322544</v>
      </c>
      <c r="AN20" s="145">
        <v>-300972</v>
      </c>
      <c r="AO20" s="145">
        <v>-312832</v>
      </c>
      <c r="AP20" s="145"/>
      <c r="AQ20" s="145">
        <v>-292555</v>
      </c>
      <c r="AR20" s="145">
        <v>-291652</v>
      </c>
      <c r="AS20" s="145">
        <v>-287971</v>
      </c>
      <c r="AT20" s="145">
        <v>-290939</v>
      </c>
      <c r="AU20" s="145"/>
      <c r="AV20" s="145">
        <v>-278653</v>
      </c>
      <c r="AW20" s="145">
        <v>-268649</v>
      </c>
      <c r="AX20" s="145">
        <v>-275907</v>
      </c>
      <c r="AY20" s="145">
        <v>-292394</v>
      </c>
      <c r="AZ20" s="145"/>
      <c r="BA20" s="421">
        <v>-278785</v>
      </c>
    </row>
    <row r="21" spans="2:53" ht="9.75">
      <c r="B21" s="102" t="s">
        <v>73</v>
      </c>
      <c r="C21" s="59">
        <v>-218499</v>
      </c>
      <c r="D21" s="59">
        <v>-196718</v>
      </c>
      <c r="E21" s="59">
        <v>-223410</v>
      </c>
      <c r="F21" s="59">
        <v>-237312</v>
      </c>
      <c r="G21" s="59">
        <v>-240818</v>
      </c>
      <c r="H21" s="59">
        <v>-306056</v>
      </c>
      <c r="I21" s="59">
        <v>-201301</v>
      </c>
      <c r="J21" s="59">
        <v>-166215</v>
      </c>
      <c r="K21" s="59"/>
      <c r="L21" s="59">
        <v>-50836</v>
      </c>
      <c r="M21" s="59">
        <v>-52001</v>
      </c>
      <c r="N21" s="59">
        <v>-56887</v>
      </c>
      <c r="O21" s="59">
        <v>-58775</v>
      </c>
      <c r="P21" s="59"/>
      <c r="Q21" s="59">
        <v>-55968</v>
      </c>
      <c r="R21" s="59">
        <v>-51506</v>
      </c>
      <c r="S21" s="59">
        <v>-42178</v>
      </c>
      <c r="T21" s="59">
        <v>-47066</v>
      </c>
      <c r="U21" s="59"/>
      <c r="V21" s="59">
        <v>-48880</v>
      </c>
      <c r="W21" s="59">
        <v>-54623</v>
      </c>
      <c r="X21" s="59">
        <v>-61600</v>
      </c>
      <c r="Y21" s="59">
        <v>-58307</v>
      </c>
      <c r="Z21" s="57"/>
      <c r="AA21" s="59">
        <v>-58321</v>
      </c>
      <c r="AB21" s="59">
        <v>-58161</v>
      </c>
      <c r="AC21" s="157">
        <v>-57049</v>
      </c>
      <c r="AD21" s="157">
        <v>-63781</v>
      </c>
      <c r="AE21" s="89">
        <v>-67287</v>
      </c>
      <c r="AF21" s="57"/>
      <c r="AG21" s="157">
        <v>-81395</v>
      </c>
      <c r="AH21" s="157">
        <v>-78750</v>
      </c>
      <c r="AI21" s="157">
        <v>-71244</v>
      </c>
      <c r="AJ21" s="157">
        <v>-74667</v>
      </c>
      <c r="AK21" s="157"/>
      <c r="AL21" s="157">
        <v>-59989</v>
      </c>
      <c r="AM21" s="157">
        <v>-57237</v>
      </c>
      <c r="AN21" s="157">
        <v>-42215</v>
      </c>
      <c r="AO21" s="157">
        <v>-41860</v>
      </c>
      <c r="AP21" s="157"/>
      <c r="AQ21" s="157">
        <v>-42459</v>
      </c>
      <c r="AR21" s="157">
        <v>-42475</v>
      </c>
      <c r="AS21" s="157">
        <v>-39415</v>
      </c>
      <c r="AT21" s="157">
        <v>-41866</v>
      </c>
      <c r="AU21" s="157"/>
      <c r="AV21" s="157">
        <v>-41322</v>
      </c>
      <c r="AW21" s="157">
        <v>-39722</v>
      </c>
      <c r="AX21" s="157">
        <v>-45233</v>
      </c>
      <c r="AY21" s="157">
        <v>-45636</v>
      </c>
      <c r="AZ21" s="157"/>
      <c r="BA21" s="422">
        <v>-40774</v>
      </c>
    </row>
    <row r="22" spans="2:53" ht="9.75">
      <c r="B22" s="102" t="s">
        <v>74</v>
      </c>
      <c r="C22" s="59">
        <v>-294225</v>
      </c>
      <c r="D22" s="59">
        <v>-483969</v>
      </c>
      <c r="E22" s="59">
        <v>-525577</v>
      </c>
      <c r="F22" s="59">
        <v>-524028</v>
      </c>
      <c r="G22" s="59">
        <v>-530240</v>
      </c>
      <c r="H22" s="59">
        <v>-647586</v>
      </c>
      <c r="I22" s="59">
        <v>-593399</v>
      </c>
      <c r="J22" s="59">
        <v>-538573</v>
      </c>
      <c r="K22" s="59"/>
      <c r="L22" s="59">
        <v>-54462</v>
      </c>
      <c r="M22" s="59">
        <v>-61458</v>
      </c>
      <c r="N22" s="59">
        <v>-65676</v>
      </c>
      <c r="O22" s="59">
        <v>-112629</v>
      </c>
      <c r="P22" s="59"/>
      <c r="Q22" s="59">
        <v>-117482</v>
      </c>
      <c r="R22" s="59">
        <v>-122190</v>
      </c>
      <c r="S22" s="59">
        <v>-121369</v>
      </c>
      <c r="T22" s="59">
        <v>-122928</v>
      </c>
      <c r="U22" s="59"/>
      <c r="V22" s="59">
        <v>-130367</v>
      </c>
      <c r="W22" s="59">
        <v>-128511</v>
      </c>
      <c r="X22" s="59">
        <v>-133672</v>
      </c>
      <c r="Y22" s="59">
        <v>-133027</v>
      </c>
      <c r="Z22" s="57"/>
      <c r="AA22" s="59">
        <v>-130242</v>
      </c>
      <c r="AB22" s="59">
        <v>-132186</v>
      </c>
      <c r="AC22" s="157">
        <v>-132607</v>
      </c>
      <c r="AD22" s="157">
        <v>-128993</v>
      </c>
      <c r="AE22" s="157">
        <v>-135205</v>
      </c>
      <c r="AF22" s="57"/>
      <c r="AG22" s="157">
        <v>-165381</v>
      </c>
      <c r="AH22" s="157">
        <v>-161995</v>
      </c>
      <c r="AI22" s="157">
        <v>-159744</v>
      </c>
      <c r="AJ22" s="157">
        <v>-160466</v>
      </c>
      <c r="AK22" s="157"/>
      <c r="AL22" s="157">
        <v>-153154</v>
      </c>
      <c r="AM22" s="157">
        <v>-149430</v>
      </c>
      <c r="AN22" s="157">
        <v>-144292</v>
      </c>
      <c r="AO22" s="157">
        <v>-146523</v>
      </c>
      <c r="AP22" s="157"/>
      <c r="AQ22" s="157">
        <v>-137632</v>
      </c>
      <c r="AR22" s="157">
        <v>-135969</v>
      </c>
      <c r="AS22" s="157">
        <v>-132355</v>
      </c>
      <c r="AT22" s="157">
        <v>-132617</v>
      </c>
      <c r="AU22" s="157"/>
      <c r="AV22" s="157">
        <v>-124840</v>
      </c>
      <c r="AW22" s="157">
        <v>-119313</v>
      </c>
      <c r="AX22" s="157">
        <v>-120717</v>
      </c>
      <c r="AY22" s="157">
        <v>-121639</v>
      </c>
      <c r="AZ22" s="157"/>
      <c r="BA22" s="422">
        <v>-122915</v>
      </c>
    </row>
    <row r="23" spans="2:53" ht="9.75">
      <c r="B23" s="102" t="s">
        <v>75</v>
      </c>
      <c r="C23" s="59">
        <v>-8781</v>
      </c>
      <c r="D23" s="59">
        <v>-17141</v>
      </c>
      <c r="E23" s="59">
        <v>-19394</v>
      </c>
      <c r="F23" s="59">
        <v>-9950</v>
      </c>
      <c r="G23" s="59">
        <v>-10233</v>
      </c>
      <c r="H23" s="59">
        <v>-11600</v>
      </c>
      <c r="I23" s="59">
        <v>-9383</v>
      </c>
      <c r="J23" s="59">
        <v>-16528</v>
      </c>
      <c r="K23" s="59"/>
      <c r="L23" s="59">
        <v>-2394</v>
      </c>
      <c r="M23" s="59">
        <v>-1676</v>
      </c>
      <c r="N23" s="59">
        <v>-1580</v>
      </c>
      <c r="O23" s="59">
        <v>-3131</v>
      </c>
      <c r="P23" s="59"/>
      <c r="Q23" s="59">
        <v>-2436</v>
      </c>
      <c r="R23" s="59">
        <v>-3202</v>
      </c>
      <c r="S23" s="59">
        <v>-4460</v>
      </c>
      <c r="T23" s="59">
        <v>-7043</v>
      </c>
      <c r="U23" s="59"/>
      <c r="V23" s="59">
        <v>-4027</v>
      </c>
      <c r="W23" s="59">
        <v>-3269</v>
      </c>
      <c r="X23" s="59">
        <v>-6482</v>
      </c>
      <c r="Y23" s="59">
        <v>-5616</v>
      </c>
      <c r="Z23" s="57"/>
      <c r="AA23" s="59">
        <v>-3752</v>
      </c>
      <c r="AB23" s="59">
        <v>-3252</v>
      </c>
      <c r="AC23" s="157">
        <v>-1261</v>
      </c>
      <c r="AD23" s="157">
        <v>-1685</v>
      </c>
      <c r="AE23" s="157">
        <v>-1968</v>
      </c>
      <c r="AF23" s="57"/>
      <c r="AG23" s="157">
        <v>-2537</v>
      </c>
      <c r="AH23" s="157">
        <v>-2344</v>
      </c>
      <c r="AI23" s="157">
        <v>-1673</v>
      </c>
      <c r="AJ23" s="157">
        <v>-5046</v>
      </c>
      <c r="AK23" s="157"/>
      <c r="AL23" s="157">
        <v>-1350</v>
      </c>
      <c r="AM23" s="157">
        <v>-1809</v>
      </c>
      <c r="AN23" s="157">
        <v>-1676</v>
      </c>
      <c r="AO23" s="157">
        <v>-4548</v>
      </c>
      <c r="AP23" s="157"/>
      <c r="AQ23" s="157">
        <v>-1940</v>
      </c>
      <c r="AR23" s="157">
        <v>-2417</v>
      </c>
      <c r="AS23" s="157">
        <v>-6319</v>
      </c>
      <c r="AT23" s="157">
        <v>-5852</v>
      </c>
      <c r="AU23" s="157"/>
      <c r="AV23" s="157">
        <v>-3788</v>
      </c>
      <c r="AW23" s="157">
        <v>-5344</v>
      </c>
      <c r="AX23" s="157">
        <v>-875</v>
      </c>
      <c r="AY23" s="157">
        <v>-7463</v>
      </c>
      <c r="AZ23" s="157"/>
      <c r="BA23" s="422">
        <v>-1382</v>
      </c>
    </row>
    <row r="24" spans="2:53" ht="9.75">
      <c r="B24" s="102" t="s">
        <v>168</v>
      </c>
      <c r="C24" s="59">
        <v>-233405</v>
      </c>
      <c r="D24" s="59">
        <v>-251367</v>
      </c>
      <c r="E24" s="59">
        <v>-249032</v>
      </c>
      <c r="F24" s="59">
        <v>-254525</v>
      </c>
      <c r="G24" s="59">
        <v>-258408</v>
      </c>
      <c r="H24" s="59">
        <v>-394143</v>
      </c>
      <c r="I24" s="59">
        <v>-359562</v>
      </c>
      <c r="J24" s="59">
        <v>-349463</v>
      </c>
      <c r="K24" s="59"/>
      <c r="L24" s="59">
        <v>-54754</v>
      </c>
      <c r="M24" s="59">
        <v>-60466</v>
      </c>
      <c r="N24" s="59">
        <v>-57934</v>
      </c>
      <c r="O24" s="59">
        <v>-60251</v>
      </c>
      <c r="P24" s="59"/>
      <c r="Q24" s="59">
        <v>-59836</v>
      </c>
      <c r="R24" s="59">
        <v>-63595</v>
      </c>
      <c r="S24" s="59">
        <v>-64155</v>
      </c>
      <c r="T24" s="59">
        <v>-63781</v>
      </c>
      <c r="U24" s="59"/>
      <c r="V24" s="59">
        <v>-61313</v>
      </c>
      <c r="W24" s="59">
        <v>-61786</v>
      </c>
      <c r="X24" s="59">
        <v>-62526</v>
      </c>
      <c r="Y24" s="59">
        <v>-63407</v>
      </c>
      <c r="Z24" s="57"/>
      <c r="AA24" s="59">
        <v>-62710</v>
      </c>
      <c r="AB24" s="59">
        <v>-63359</v>
      </c>
      <c r="AC24" s="157">
        <v>-64098</v>
      </c>
      <c r="AD24" s="157">
        <v>-64358</v>
      </c>
      <c r="AE24" s="157">
        <v>-68241</v>
      </c>
      <c r="AF24" s="57"/>
      <c r="AG24" s="157">
        <v>-97972</v>
      </c>
      <c r="AH24" s="157">
        <v>-98589</v>
      </c>
      <c r="AI24" s="157">
        <v>-99595</v>
      </c>
      <c r="AJ24" s="157">
        <v>-97987</v>
      </c>
      <c r="AK24" s="157"/>
      <c r="AL24" s="157">
        <v>-90422</v>
      </c>
      <c r="AM24" s="157">
        <v>-89627</v>
      </c>
      <c r="AN24" s="157">
        <v>-89475</v>
      </c>
      <c r="AO24" s="157">
        <v>-90038</v>
      </c>
      <c r="AP24" s="157"/>
      <c r="AQ24" s="157">
        <v>-86894</v>
      </c>
      <c r="AR24" s="157">
        <v>-86921</v>
      </c>
      <c r="AS24" s="157">
        <v>-87452</v>
      </c>
      <c r="AT24" s="157">
        <v>-88196</v>
      </c>
      <c r="AU24" s="157"/>
      <c r="AV24" s="157">
        <v>-87708</v>
      </c>
      <c r="AW24" s="157">
        <v>-85025</v>
      </c>
      <c r="AX24" s="157">
        <v>-85076</v>
      </c>
      <c r="AY24" s="157">
        <v>-89739</v>
      </c>
      <c r="AZ24" s="157"/>
      <c r="BA24" s="422">
        <v>-87762</v>
      </c>
    </row>
    <row r="25" spans="2:53" ht="9.75">
      <c r="B25" s="102" t="s">
        <v>76</v>
      </c>
      <c r="C25" s="59">
        <v>-19568</v>
      </c>
      <c r="D25" s="59">
        <v>-21526</v>
      </c>
      <c r="E25" s="59">
        <v>-19896</v>
      </c>
      <c r="F25" s="59">
        <v>-20917</v>
      </c>
      <c r="G25" s="59">
        <v>-22034</v>
      </c>
      <c r="H25" s="59">
        <v>-41101</v>
      </c>
      <c r="I25" s="59">
        <v>-32175</v>
      </c>
      <c r="J25" s="59">
        <v>-30631</v>
      </c>
      <c r="K25" s="59"/>
      <c r="L25" s="59">
        <v>-4906</v>
      </c>
      <c r="M25" s="59">
        <v>-5055</v>
      </c>
      <c r="N25" s="59">
        <v>-4581</v>
      </c>
      <c r="O25" s="59">
        <v>-5026</v>
      </c>
      <c r="P25" s="59"/>
      <c r="Q25" s="59">
        <v>-6323</v>
      </c>
      <c r="R25" s="59">
        <v>-5478</v>
      </c>
      <c r="S25" s="59">
        <v>-4986</v>
      </c>
      <c r="T25" s="59">
        <v>-4739</v>
      </c>
      <c r="U25" s="59"/>
      <c r="V25" s="59">
        <v>-5123</v>
      </c>
      <c r="W25" s="59">
        <v>-4716</v>
      </c>
      <c r="X25" s="59">
        <v>-5057</v>
      </c>
      <c r="Y25" s="59">
        <v>-5000</v>
      </c>
      <c r="Z25" s="57"/>
      <c r="AA25" s="59">
        <v>-5469</v>
      </c>
      <c r="AB25" s="59">
        <v>-5632</v>
      </c>
      <c r="AC25" s="157">
        <v>-4937</v>
      </c>
      <c r="AD25" s="157">
        <v>-4879</v>
      </c>
      <c r="AE25" s="157">
        <v>-5996</v>
      </c>
      <c r="AF25" s="57"/>
      <c r="AG25" s="157">
        <v>-12148</v>
      </c>
      <c r="AH25" s="157">
        <v>-11951</v>
      </c>
      <c r="AI25" s="157">
        <v>-9997</v>
      </c>
      <c r="AJ25" s="157">
        <v>-7005</v>
      </c>
      <c r="AK25" s="157"/>
      <c r="AL25" s="157">
        <v>-8385</v>
      </c>
      <c r="AM25" s="157">
        <v>-7975</v>
      </c>
      <c r="AN25" s="157">
        <v>-7708</v>
      </c>
      <c r="AO25" s="157">
        <v>-8107</v>
      </c>
      <c r="AP25" s="157"/>
      <c r="AQ25" s="157">
        <v>-8895</v>
      </c>
      <c r="AR25" s="157">
        <v>-7930</v>
      </c>
      <c r="AS25" s="157">
        <v>-7074</v>
      </c>
      <c r="AT25" s="157">
        <v>-6732</v>
      </c>
      <c r="AU25" s="157"/>
      <c r="AV25" s="157">
        <v>-7305</v>
      </c>
      <c r="AW25" s="157">
        <v>-5921</v>
      </c>
      <c r="AX25" s="157">
        <v>-9305</v>
      </c>
      <c r="AY25" s="157">
        <v>-8243</v>
      </c>
      <c r="AZ25" s="157"/>
      <c r="BA25" s="422">
        <v>-10818</v>
      </c>
    </row>
    <row r="26" spans="2:53" ht="9.75">
      <c r="B26" s="4" t="s">
        <v>305</v>
      </c>
      <c r="C26" s="47">
        <v>0</v>
      </c>
      <c r="D26" s="59">
        <v>-2368</v>
      </c>
      <c r="E26" s="59">
        <v>-25</v>
      </c>
      <c r="F26" s="59">
        <v>-18</v>
      </c>
      <c r="G26" s="59">
        <v>-384</v>
      </c>
      <c r="H26" s="59">
        <v>-5608</v>
      </c>
      <c r="I26" s="59">
        <v>-629</v>
      </c>
      <c r="J26" s="59">
        <v>-2875</v>
      </c>
      <c r="K26" s="59"/>
      <c r="L26" s="47">
        <v>0</v>
      </c>
      <c r="M26" s="47">
        <v>0</v>
      </c>
      <c r="N26" s="47">
        <v>0</v>
      </c>
      <c r="O26" s="47">
        <v>0</v>
      </c>
      <c r="P26" s="59"/>
      <c r="Q26" s="59">
        <v>0</v>
      </c>
      <c r="R26" s="59">
        <v>-1712</v>
      </c>
      <c r="S26" s="59">
        <v>-725</v>
      </c>
      <c r="T26" s="59">
        <v>69</v>
      </c>
      <c r="U26" s="1"/>
      <c r="V26" s="59">
        <v>0</v>
      </c>
      <c r="W26" s="59">
        <v>0</v>
      </c>
      <c r="X26" s="59">
        <v>-25</v>
      </c>
      <c r="Y26" s="59">
        <v>0</v>
      </c>
      <c r="Z26" s="57"/>
      <c r="AA26" s="59">
        <v>0</v>
      </c>
      <c r="AB26" s="59">
        <v>0</v>
      </c>
      <c r="AC26" s="157">
        <v>0</v>
      </c>
      <c r="AD26" s="157">
        <v>-18</v>
      </c>
      <c r="AE26" s="157">
        <v>-384</v>
      </c>
      <c r="AF26" s="57"/>
      <c r="AG26" s="157">
        <v>-121</v>
      </c>
      <c r="AH26" s="157">
        <v>-3142</v>
      </c>
      <c r="AI26" s="157">
        <v>-2011.0000000000002</v>
      </c>
      <c r="AJ26" s="157">
        <v>-334</v>
      </c>
      <c r="AK26" s="157"/>
      <c r="AL26" s="157">
        <v>-36</v>
      </c>
      <c r="AM26" s="157">
        <v>-395</v>
      </c>
      <c r="AN26" s="157">
        <v>-19</v>
      </c>
      <c r="AO26" s="157">
        <v>-179</v>
      </c>
      <c r="AP26" s="157"/>
      <c r="AQ26" s="157">
        <v>-533</v>
      </c>
      <c r="AR26" s="157">
        <v>-463</v>
      </c>
      <c r="AS26" s="157">
        <v>-761</v>
      </c>
      <c r="AT26" s="157">
        <v>-1118</v>
      </c>
      <c r="AU26" s="157"/>
      <c r="AV26" s="157">
        <v>95</v>
      </c>
      <c r="AW26" s="157">
        <v>0</v>
      </c>
      <c r="AX26" s="157">
        <v>0</v>
      </c>
      <c r="AY26" s="157">
        <v>-78</v>
      </c>
      <c r="AZ26" s="157"/>
      <c r="BA26" s="422">
        <v>-999</v>
      </c>
    </row>
    <row r="27" spans="2:53" ht="9.75">
      <c r="B27" s="102" t="s">
        <v>169</v>
      </c>
      <c r="C27" s="59">
        <v>-49035</v>
      </c>
      <c r="D27" s="59">
        <v>-32397</v>
      </c>
      <c r="E27" s="59">
        <v>-38645</v>
      </c>
      <c r="F27" s="59">
        <v>-39091</v>
      </c>
      <c r="G27" s="59">
        <v>-40912</v>
      </c>
      <c r="H27" s="59">
        <v>-78122</v>
      </c>
      <c r="I27" s="59">
        <v>-68893</v>
      </c>
      <c r="J27" s="59">
        <v>-58832</v>
      </c>
      <c r="K27" s="59"/>
      <c r="L27" s="59">
        <v>-14442</v>
      </c>
      <c r="M27" s="59">
        <v>-10901</v>
      </c>
      <c r="N27" s="59">
        <v>-10781</v>
      </c>
      <c r="O27" s="59">
        <v>-12911</v>
      </c>
      <c r="P27" s="59"/>
      <c r="Q27" s="59">
        <v>-9765</v>
      </c>
      <c r="R27" s="59">
        <v>-9572</v>
      </c>
      <c r="S27" s="59">
        <v>-9100</v>
      </c>
      <c r="T27" s="59">
        <v>-3960</v>
      </c>
      <c r="U27" s="59"/>
      <c r="V27" s="59">
        <v>-10506</v>
      </c>
      <c r="W27" s="59">
        <v>-9310</v>
      </c>
      <c r="X27" s="59">
        <v>-9233</v>
      </c>
      <c r="Y27" s="59">
        <v>-9596</v>
      </c>
      <c r="Z27" s="57"/>
      <c r="AA27" s="59">
        <v>-9740</v>
      </c>
      <c r="AB27" s="59">
        <v>-9734</v>
      </c>
      <c r="AC27" s="157">
        <v>-9994</v>
      </c>
      <c r="AD27" s="157">
        <v>-9623</v>
      </c>
      <c r="AE27" s="157">
        <v>-11444</v>
      </c>
      <c r="AF27" s="57"/>
      <c r="AG27" s="157">
        <v>-20449</v>
      </c>
      <c r="AH27" s="157">
        <v>-21069</v>
      </c>
      <c r="AI27" s="157">
        <v>-18682</v>
      </c>
      <c r="AJ27" s="157">
        <v>-17922</v>
      </c>
      <c r="AK27" s="157"/>
      <c r="AL27" s="157">
        <v>-15658</v>
      </c>
      <c r="AM27" s="157">
        <v>-16071</v>
      </c>
      <c r="AN27" s="157">
        <v>-15587</v>
      </c>
      <c r="AO27" s="157">
        <v>-21577</v>
      </c>
      <c r="AP27" s="157"/>
      <c r="AQ27" s="157">
        <v>-14202</v>
      </c>
      <c r="AR27" s="157">
        <v>-15477</v>
      </c>
      <c r="AS27" s="157">
        <v>-14595</v>
      </c>
      <c r="AT27" s="157">
        <v>-14558</v>
      </c>
      <c r="AU27" s="157"/>
      <c r="AV27" s="157">
        <v>-13785</v>
      </c>
      <c r="AW27" s="157">
        <v>-13324</v>
      </c>
      <c r="AX27" s="157">
        <v>-14701</v>
      </c>
      <c r="AY27" s="157">
        <v>-19596</v>
      </c>
      <c r="AZ27" s="157"/>
      <c r="BA27" s="422">
        <v>-14135</v>
      </c>
    </row>
    <row r="28" spans="2:53" ht="9.75">
      <c r="B28" s="90" t="s">
        <v>100</v>
      </c>
      <c r="C28" s="100">
        <v>297655</v>
      </c>
      <c r="D28" s="100">
        <v>500385</v>
      </c>
      <c r="E28" s="100">
        <v>493317</v>
      </c>
      <c r="F28" s="152">
        <v>507381</v>
      </c>
      <c r="G28" s="152">
        <v>515774</v>
      </c>
      <c r="H28" s="152">
        <v>637140</v>
      </c>
      <c r="I28" s="152">
        <v>610674</v>
      </c>
      <c r="J28" s="152">
        <v>510922</v>
      </c>
      <c r="K28" s="100"/>
      <c r="L28" s="100">
        <v>55676</v>
      </c>
      <c r="M28" s="100">
        <v>51926</v>
      </c>
      <c r="N28" s="100">
        <v>73720</v>
      </c>
      <c r="O28" s="100">
        <v>116333</v>
      </c>
      <c r="P28" s="100"/>
      <c r="Q28" s="103">
        <v>123855</v>
      </c>
      <c r="R28" s="103">
        <v>116424</v>
      </c>
      <c r="S28" s="103">
        <v>123308</v>
      </c>
      <c r="T28" s="103">
        <v>136798</v>
      </c>
      <c r="U28" s="103"/>
      <c r="V28" s="60">
        <v>126763</v>
      </c>
      <c r="W28" s="60">
        <v>131484</v>
      </c>
      <c r="X28" s="60">
        <v>115870</v>
      </c>
      <c r="Y28" s="60">
        <v>119201</v>
      </c>
      <c r="Z28" s="57"/>
      <c r="AA28" s="60">
        <v>130955</v>
      </c>
      <c r="AB28" s="76">
        <v>123956</v>
      </c>
      <c r="AC28" s="76">
        <v>124670</v>
      </c>
      <c r="AD28" s="145">
        <v>127800</v>
      </c>
      <c r="AE28" s="145">
        <v>136193</v>
      </c>
      <c r="AF28" s="57"/>
      <c r="AG28" s="145">
        <v>164276</v>
      </c>
      <c r="AH28" s="145">
        <v>158632</v>
      </c>
      <c r="AI28" s="145">
        <v>158127</v>
      </c>
      <c r="AJ28" s="145">
        <v>156105</v>
      </c>
      <c r="AK28" s="145"/>
      <c r="AL28" s="145">
        <v>161696</v>
      </c>
      <c r="AM28" s="145">
        <v>154948</v>
      </c>
      <c r="AN28" s="145">
        <v>156104</v>
      </c>
      <c r="AO28" s="145">
        <v>137926</v>
      </c>
      <c r="AP28" s="145"/>
      <c r="AQ28" s="145">
        <v>141816</v>
      </c>
      <c r="AR28" s="145">
        <v>130509</v>
      </c>
      <c r="AS28" s="145">
        <v>125436</v>
      </c>
      <c r="AT28" s="145">
        <v>113161</v>
      </c>
      <c r="AU28" s="145"/>
      <c r="AV28" s="145">
        <v>110065</v>
      </c>
      <c r="AW28" s="145">
        <v>111691</v>
      </c>
      <c r="AX28" s="145">
        <v>124519</v>
      </c>
      <c r="AY28" s="145">
        <v>110303</v>
      </c>
      <c r="AZ28" s="145"/>
      <c r="BA28" s="421">
        <v>111709</v>
      </c>
    </row>
    <row r="29" spans="2:53" ht="9.75">
      <c r="B29" s="104" t="s">
        <v>101</v>
      </c>
      <c r="C29" s="105">
        <v>0.265</v>
      </c>
      <c r="D29" s="105">
        <v>0.332</v>
      </c>
      <c r="E29" s="105">
        <v>0.314</v>
      </c>
      <c r="F29" s="105">
        <v>0.318</v>
      </c>
      <c r="G29" s="105">
        <v>0.319</v>
      </c>
      <c r="H29" s="105">
        <v>0.3</v>
      </c>
      <c r="I29" s="105">
        <v>0.326</v>
      </c>
      <c r="J29" s="105">
        <v>0.30520316432293393</v>
      </c>
      <c r="K29" s="105"/>
      <c r="L29" s="105">
        <v>0.234</v>
      </c>
      <c r="M29" s="105">
        <v>0.213</v>
      </c>
      <c r="N29" s="105">
        <v>0.272</v>
      </c>
      <c r="O29" s="105">
        <v>0.315</v>
      </c>
      <c r="P29" s="105"/>
      <c r="Q29" s="106">
        <v>0.33</v>
      </c>
      <c r="R29" s="106">
        <v>0.312</v>
      </c>
      <c r="S29" s="106">
        <v>0.333</v>
      </c>
      <c r="T29" s="106">
        <v>0.354</v>
      </c>
      <c r="U29" s="106"/>
      <c r="V29" s="106">
        <v>0.328</v>
      </c>
      <c r="W29" s="106">
        <v>0.334</v>
      </c>
      <c r="X29" s="106">
        <v>0.294</v>
      </c>
      <c r="Y29" s="106">
        <v>0.302</v>
      </c>
      <c r="Z29" s="57"/>
      <c r="AA29" s="106">
        <v>0.326</v>
      </c>
      <c r="AB29" s="106">
        <v>0.313</v>
      </c>
      <c r="AC29" s="106">
        <v>0.316</v>
      </c>
      <c r="AD29" s="106">
        <v>0.319</v>
      </c>
      <c r="AE29" s="106">
        <v>0.319</v>
      </c>
      <c r="AF29" s="57"/>
      <c r="AG29" s="164">
        <v>0.302</v>
      </c>
      <c r="AH29" s="164">
        <v>0.296</v>
      </c>
      <c r="AI29" s="164">
        <v>0.303</v>
      </c>
      <c r="AJ29" s="287">
        <v>0.3</v>
      </c>
      <c r="AK29" s="164"/>
      <c r="AL29" s="287">
        <v>0.33</v>
      </c>
      <c r="AM29" s="287">
        <v>0.325</v>
      </c>
      <c r="AN29" s="287">
        <v>0.342</v>
      </c>
      <c r="AO29" s="287">
        <v>0.306</v>
      </c>
      <c r="AP29" s="164"/>
      <c r="AQ29" s="287">
        <v>0.326</v>
      </c>
      <c r="AR29" s="287">
        <v>0.309</v>
      </c>
      <c r="AS29" s="287">
        <v>0.303</v>
      </c>
      <c r="AT29" s="287">
        <v>0.28</v>
      </c>
      <c r="AU29" s="164"/>
      <c r="AV29" s="287">
        <v>0.283</v>
      </c>
      <c r="AW29" s="287">
        <v>0.294</v>
      </c>
      <c r="AX29" s="287">
        <v>0.311</v>
      </c>
      <c r="AY29" s="287">
        <v>0.27391065739253084</v>
      </c>
      <c r="AZ29" s="164"/>
      <c r="BA29" s="423">
        <v>0.28607097676276716</v>
      </c>
    </row>
    <row r="30" spans="2:53" ht="9.75">
      <c r="B30" s="57"/>
      <c r="C30" s="57"/>
      <c r="D30" s="57"/>
      <c r="E30" s="97"/>
      <c r="F30" s="97"/>
      <c r="G30" s="97"/>
      <c r="H30" s="97"/>
      <c r="I30" s="97"/>
      <c r="J30" s="97"/>
      <c r="K30" s="57"/>
      <c r="L30" s="94"/>
      <c r="M30" s="94"/>
      <c r="N30" s="57"/>
      <c r="O30" s="57"/>
      <c r="P30" s="57"/>
      <c r="U30" s="59"/>
      <c r="V30" s="57"/>
      <c r="W30" s="57"/>
      <c r="X30" s="57"/>
      <c r="Y30" s="57"/>
      <c r="Z30" s="57"/>
      <c r="AA30" s="57"/>
      <c r="AF30" s="57"/>
      <c r="AI30" s="208"/>
      <c r="AJ30" s="288"/>
      <c r="AK30" s="208"/>
      <c r="AL30" s="288"/>
      <c r="AP30" s="208"/>
      <c r="AU30" s="208"/>
      <c r="AY30" s="2">
        <v>0</v>
      </c>
      <c r="AZ30" s="208"/>
      <c r="BA30" s="418">
        <v>0</v>
      </c>
    </row>
    <row r="31" spans="2:53" s="90" customFormat="1" ht="9.75">
      <c r="B31" s="90" t="s">
        <v>78</v>
      </c>
      <c r="C31" s="83">
        <v>-275186</v>
      </c>
      <c r="D31" s="83">
        <v>-338446</v>
      </c>
      <c r="E31" s="83">
        <v>-312865</v>
      </c>
      <c r="F31" s="83">
        <v>-289860</v>
      </c>
      <c r="G31" s="83">
        <v>-297253</v>
      </c>
      <c r="H31" s="83">
        <v>-392069</v>
      </c>
      <c r="I31" s="83">
        <v>-358526</v>
      </c>
      <c r="J31" s="83">
        <v>-308984</v>
      </c>
      <c r="K31" s="100"/>
      <c r="L31" s="83">
        <v>-57055</v>
      </c>
      <c r="M31" s="83">
        <v>-60563</v>
      </c>
      <c r="N31" s="83">
        <v>-65279</v>
      </c>
      <c r="O31" s="83">
        <v>-92289</v>
      </c>
      <c r="P31" s="100"/>
      <c r="Q31" s="83">
        <v>-84104</v>
      </c>
      <c r="R31" s="83">
        <v>-85316</v>
      </c>
      <c r="S31" s="83">
        <v>-84227</v>
      </c>
      <c r="T31" s="83">
        <v>-84799</v>
      </c>
      <c r="U31" s="83"/>
      <c r="V31" s="83">
        <v>-77936</v>
      </c>
      <c r="W31" s="83">
        <v>-77125</v>
      </c>
      <c r="X31" s="83">
        <v>-78062</v>
      </c>
      <c r="Y31" s="83">
        <v>-79742</v>
      </c>
      <c r="AA31" s="83">
        <v>-72271</v>
      </c>
      <c r="AB31" s="83">
        <v>-75136</v>
      </c>
      <c r="AC31" s="145">
        <v>-70841</v>
      </c>
      <c r="AD31" s="145">
        <v>-71612</v>
      </c>
      <c r="AE31" s="145">
        <v>-79005</v>
      </c>
      <c r="AG31" s="145">
        <v>-109070</v>
      </c>
      <c r="AH31" s="145">
        <v>-99154</v>
      </c>
      <c r="AI31" s="145">
        <v>-89275</v>
      </c>
      <c r="AJ31" s="145">
        <v>-94570</v>
      </c>
      <c r="AK31" s="145"/>
      <c r="AL31" s="145">
        <v>-93604</v>
      </c>
      <c r="AM31" s="145">
        <v>-89294</v>
      </c>
      <c r="AN31" s="145">
        <v>-87565</v>
      </c>
      <c r="AO31" s="145">
        <v>-88063</v>
      </c>
      <c r="AP31" s="145"/>
      <c r="AQ31" s="145">
        <v>-76257</v>
      </c>
      <c r="AR31" s="145">
        <v>-76921</v>
      </c>
      <c r="AS31" s="145">
        <v>-81322</v>
      </c>
      <c r="AT31" s="145">
        <v>-74484</v>
      </c>
      <c r="AU31" s="145"/>
      <c r="AV31" s="145">
        <v>-70563</v>
      </c>
      <c r="AW31" s="145">
        <v>-77658</v>
      </c>
      <c r="AX31" s="145">
        <v>-73170</v>
      </c>
      <c r="AY31" s="145">
        <v>-73916</v>
      </c>
      <c r="AZ31" s="145"/>
      <c r="BA31" s="421">
        <v>-77538</v>
      </c>
    </row>
    <row r="32" spans="2:53" ht="9.75">
      <c r="B32" s="102" t="s">
        <v>79</v>
      </c>
      <c r="C32" s="59">
        <v>-60435</v>
      </c>
      <c r="D32" s="59">
        <v>-61138</v>
      </c>
      <c r="E32" s="59">
        <v>-51053</v>
      </c>
      <c r="F32" s="59">
        <v>-46016</v>
      </c>
      <c r="G32" s="59">
        <v>-46610</v>
      </c>
      <c r="H32" s="59">
        <v>-36663</v>
      </c>
      <c r="I32" s="59">
        <v>-39080</v>
      </c>
      <c r="J32" s="59">
        <v>-23726</v>
      </c>
      <c r="K32" s="107"/>
      <c r="L32" s="59">
        <v>-13530</v>
      </c>
      <c r="M32" s="59">
        <v>-15182</v>
      </c>
      <c r="N32" s="59">
        <v>-14153</v>
      </c>
      <c r="O32" s="59">
        <v>-17570</v>
      </c>
      <c r="P32" s="107"/>
      <c r="Q32" s="59">
        <v>-8988</v>
      </c>
      <c r="R32" s="59">
        <v>-20632</v>
      </c>
      <c r="S32" s="59">
        <v>-15061</v>
      </c>
      <c r="T32" s="59">
        <v>-16457</v>
      </c>
      <c r="U32" s="59"/>
      <c r="V32" s="59">
        <v>-11258</v>
      </c>
      <c r="W32" s="59">
        <v>-14554</v>
      </c>
      <c r="X32" s="59">
        <v>-12747</v>
      </c>
      <c r="Y32" s="59">
        <v>-12494</v>
      </c>
      <c r="Z32" s="57"/>
      <c r="AA32" s="59">
        <v>-10967</v>
      </c>
      <c r="AB32" s="59">
        <v>-13085</v>
      </c>
      <c r="AC32" s="59">
        <v>-10542</v>
      </c>
      <c r="AD32" s="59">
        <v>-11422</v>
      </c>
      <c r="AE32" s="59">
        <v>-12016</v>
      </c>
      <c r="AF32" s="57"/>
      <c r="AG32" s="157">
        <v>-10786</v>
      </c>
      <c r="AH32" s="157">
        <v>-5802</v>
      </c>
      <c r="AI32" s="157">
        <v>-7729</v>
      </c>
      <c r="AJ32" s="157">
        <v>-12346</v>
      </c>
      <c r="AK32" s="157"/>
      <c r="AL32" s="157">
        <v>-7939</v>
      </c>
      <c r="AM32" s="157">
        <v>-9761</v>
      </c>
      <c r="AN32" s="157">
        <v>-6854</v>
      </c>
      <c r="AO32" s="157">
        <v>-14526</v>
      </c>
      <c r="AP32" s="157"/>
      <c r="AQ32" s="157">
        <v>-3196</v>
      </c>
      <c r="AR32" s="157">
        <v>-3829</v>
      </c>
      <c r="AS32" s="157">
        <v>-8734</v>
      </c>
      <c r="AT32" s="157">
        <v>-7967</v>
      </c>
      <c r="AU32" s="157"/>
      <c r="AV32" s="157">
        <v>-4480</v>
      </c>
      <c r="AW32" s="157">
        <v>-8125</v>
      </c>
      <c r="AX32" s="157">
        <v>-3509</v>
      </c>
      <c r="AY32" s="157">
        <v>-2132</v>
      </c>
      <c r="AZ32" s="157"/>
      <c r="BA32" s="422">
        <v>-3339</v>
      </c>
    </row>
    <row r="33" spans="2:53" ht="9.75">
      <c r="B33" s="102" t="s">
        <v>170</v>
      </c>
      <c r="C33" s="59">
        <v>-36192</v>
      </c>
      <c r="D33" s="59">
        <v>-48247</v>
      </c>
      <c r="E33" s="59">
        <v>-39427</v>
      </c>
      <c r="F33" s="59">
        <v>-28363</v>
      </c>
      <c r="G33" s="59">
        <v>-29243</v>
      </c>
      <c r="H33" s="59">
        <v>-28503</v>
      </c>
      <c r="I33" s="59">
        <v>-22854</v>
      </c>
      <c r="J33" s="59">
        <v>-17997</v>
      </c>
      <c r="K33" s="107"/>
      <c r="L33" s="59">
        <v>-7958</v>
      </c>
      <c r="M33" s="59">
        <v>-7985</v>
      </c>
      <c r="N33" s="59">
        <v>-9132</v>
      </c>
      <c r="O33" s="59">
        <v>-11117</v>
      </c>
      <c r="P33" s="107"/>
      <c r="Q33" s="59">
        <v>-13233</v>
      </c>
      <c r="R33" s="59">
        <v>-9400</v>
      </c>
      <c r="S33" s="59">
        <v>-10563</v>
      </c>
      <c r="T33" s="59">
        <v>-15051</v>
      </c>
      <c r="U33" s="59"/>
      <c r="V33" s="59">
        <v>-11089</v>
      </c>
      <c r="W33" s="59">
        <v>-7869</v>
      </c>
      <c r="X33" s="59">
        <v>-10161</v>
      </c>
      <c r="Y33" s="59">
        <v>-10308</v>
      </c>
      <c r="Z33" s="57"/>
      <c r="AA33" s="59">
        <v>-8460</v>
      </c>
      <c r="AB33" s="59">
        <v>-6433</v>
      </c>
      <c r="AC33" s="59">
        <v>-7050</v>
      </c>
      <c r="AD33" s="59">
        <v>-6420</v>
      </c>
      <c r="AE33" s="59">
        <v>-7300</v>
      </c>
      <c r="AF33" s="57"/>
      <c r="AG33" s="157">
        <v>-9812</v>
      </c>
      <c r="AH33" s="157">
        <v>-6321</v>
      </c>
      <c r="AI33" s="157">
        <v>-5495</v>
      </c>
      <c r="AJ33" s="157">
        <v>-6875</v>
      </c>
      <c r="AK33" s="157"/>
      <c r="AL33" s="157">
        <v>-6046</v>
      </c>
      <c r="AM33" s="157">
        <v>-6154</v>
      </c>
      <c r="AN33" s="157">
        <v>-5742</v>
      </c>
      <c r="AO33" s="157">
        <v>-4912</v>
      </c>
      <c r="AP33" s="157"/>
      <c r="AQ33" s="157">
        <v>-3820</v>
      </c>
      <c r="AR33" s="157">
        <v>-4376</v>
      </c>
      <c r="AS33" s="157">
        <v>-4571</v>
      </c>
      <c r="AT33" s="157">
        <v>-5230</v>
      </c>
      <c r="AU33" s="157"/>
      <c r="AV33" s="157">
        <v>-4466</v>
      </c>
      <c r="AW33" s="157">
        <v>-4912</v>
      </c>
      <c r="AX33" s="157">
        <v>-5781</v>
      </c>
      <c r="AY33" s="157">
        <v>-5169</v>
      </c>
      <c r="AZ33" s="157"/>
      <c r="BA33" s="422">
        <v>-4690</v>
      </c>
    </row>
    <row r="34" spans="2:53" ht="9.75">
      <c r="B34" s="102" t="s">
        <v>171</v>
      </c>
      <c r="C34" s="59">
        <v>-28959</v>
      </c>
      <c r="D34" s="59">
        <v>-49722</v>
      </c>
      <c r="E34" s="59">
        <v>-36000</v>
      </c>
      <c r="F34" s="59">
        <v>-32930</v>
      </c>
      <c r="G34" s="59">
        <v>-33728</v>
      </c>
      <c r="H34" s="59">
        <v>-41431</v>
      </c>
      <c r="I34" s="59">
        <v>-28237</v>
      </c>
      <c r="J34" s="59">
        <v>-19744</v>
      </c>
      <c r="K34" s="107"/>
      <c r="L34" s="59">
        <v>-4588</v>
      </c>
      <c r="M34" s="59">
        <v>-4284</v>
      </c>
      <c r="N34" s="59">
        <v>-6590</v>
      </c>
      <c r="O34" s="59">
        <v>-13497</v>
      </c>
      <c r="P34" s="107"/>
      <c r="Q34" s="59">
        <v>-14219</v>
      </c>
      <c r="R34" s="59">
        <v>-13798</v>
      </c>
      <c r="S34" s="59">
        <v>-13207</v>
      </c>
      <c r="T34" s="59">
        <v>-8498</v>
      </c>
      <c r="U34" s="59"/>
      <c r="V34" s="59">
        <v>-9227</v>
      </c>
      <c r="W34" s="59">
        <v>-8549</v>
      </c>
      <c r="X34" s="59">
        <v>-8894</v>
      </c>
      <c r="Y34" s="59">
        <v>-9330</v>
      </c>
      <c r="Z34" s="57"/>
      <c r="AA34" s="59">
        <v>-8111</v>
      </c>
      <c r="AB34" s="59">
        <v>-7821</v>
      </c>
      <c r="AC34" s="59">
        <v>-8399</v>
      </c>
      <c r="AD34" s="59">
        <v>-8599</v>
      </c>
      <c r="AE34" s="59">
        <v>-9397</v>
      </c>
      <c r="AF34" s="57"/>
      <c r="AG34" s="157">
        <v>-12312</v>
      </c>
      <c r="AH34" s="157">
        <v>-10270</v>
      </c>
      <c r="AI34" s="157">
        <v>-9711</v>
      </c>
      <c r="AJ34" s="157">
        <v>-9138</v>
      </c>
      <c r="AK34" s="157"/>
      <c r="AL34" s="157">
        <v>-7930</v>
      </c>
      <c r="AM34" s="157">
        <v>-6757</v>
      </c>
      <c r="AN34" s="157">
        <v>-6417</v>
      </c>
      <c r="AO34" s="157">
        <v>-7133</v>
      </c>
      <c r="AP34" s="157"/>
      <c r="AQ34" s="157">
        <v>-5537</v>
      </c>
      <c r="AR34" s="157">
        <v>-4997</v>
      </c>
      <c r="AS34" s="157">
        <v>-4721</v>
      </c>
      <c r="AT34" s="157">
        <v>-4489</v>
      </c>
      <c r="AU34" s="157"/>
      <c r="AV34" s="157">
        <v>-2562</v>
      </c>
      <c r="AW34" s="157">
        <v>-3075</v>
      </c>
      <c r="AX34" s="157">
        <v>-3261</v>
      </c>
      <c r="AY34" s="157">
        <v>-3239</v>
      </c>
      <c r="AZ34" s="157"/>
      <c r="BA34" s="422">
        <v>-2684</v>
      </c>
    </row>
    <row r="35" spans="2:53" ht="9.75">
      <c r="B35" s="102" t="s">
        <v>172</v>
      </c>
      <c r="C35" s="59">
        <v>-20240</v>
      </c>
      <c r="D35" s="59">
        <v>-29538</v>
      </c>
      <c r="E35" s="59">
        <v>-33139</v>
      </c>
      <c r="F35" s="59">
        <v>-32037</v>
      </c>
      <c r="G35" s="59">
        <v>-32060</v>
      </c>
      <c r="H35" s="59">
        <v>-30034</v>
      </c>
      <c r="I35" s="59">
        <v>-14375</v>
      </c>
      <c r="J35" s="59">
        <v>-12883</v>
      </c>
      <c r="K35" s="107"/>
      <c r="L35" s="59">
        <v>-1859</v>
      </c>
      <c r="M35" s="59">
        <v>-2189</v>
      </c>
      <c r="N35" s="59">
        <v>-4093</v>
      </c>
      <c r="O35" s="59">
        <v>-12099</v>
      </c>
      <c r="P35" s="107"/>
      <c r="Q35" s="59">
        <v>-8508</v>
      </c>
      <c r="R35" s="59">
        <v>-5816</v>
      </c>
      <c r="S35" s="59">
        <v>-6693</v>
      </c>
      <c r="T35" s="59">
        <v>-8521</v>
      </c>
      <c r="U35" s="59"/>
      <c r="V35" s="59">
        <v>-8253</v>
      </c>
      <c r="W35" s="59">
        <v>-6352</v>
      </c>
      <c r="X35" s="59">
        <v>-8951</v>
      </c>
      <c r="Y35" s="59">
        <v>-9583</v>
      </c>
      <c r="Z35" s="57"/>
      <c r="AA35" s="59">
        <v>-8025</v>
      </c>
      <c r="AB35" s="59">
        <v>-7667</v>
      </c>
      <c r="AC35" s="59">
        <v>-8445</v>
      </c>
      <c r="AD35" s="59">
        <v>-7900</v>
      </c>
      <c r="AE35" s="59">
        <v>-7923</v>
      </c>
      <c r="AF35" s="57"/>
      <c r="AG35" s="157">
        <v>-8139</v>
      </c>
      <c r="AH35" s="157">
        <v>-7478</v>
      </c>
      <c r="AI35" s="157">
        <v>-7560</v>
      </c>
      <c r="AJ35" s="157">
        <v>-6857</v>
      </c>
      <c r="AK35" s="157"/>
      <c r="AL35" s="157">
        <v>-5710</v>
      </c>
      <c r="AM35" s="157">
        <v>-3402</v>
      </c>
      <c r="AN35" s="157">
        <v>-2877</v>
      </c>
      <c r="AO35" s="157">
        <v>-2386</v>
      </c>
      <c r="AP35" s="157"/>
      <c r="AQ35" s="157">
        <v>-3322</v>
      </c>
      <c r="AR35" s="157">
        <v>-2901</v>
      </c>
      <c r="AS35" s="157">
        <v>-3620</v>
      </c>
      <c r="AT35" s="157">
        <v>-3040</v>
      </c>
      <c r="AU35" s="157"/>
      <c r="AV35" s="157">
        <v>-2687</v>
      </c>
      <c r="AW35" s="157">
        <v>-2582</v>
      </c>
      <c r="AX35" s="157">
        <v>-2083</v>
      </c>
      <c r="AY35" s="157">
        <v>-1737</v>
      </c>
      <c r="AZ35" s="157"/>
      <c r="BA35" s="422">
        <v>-1758</v>
      </c>
    </row>
    <row r="36" spans="2:53" ht="9.75">
      <c r="B36" s="102" t="s">
        <v>80</v>
      </c>
      <c r="C36" s="59">
        <v>-4618</v>
      </c>
      <c r="D36" s="59">
        <v>-8586</v>
      </c>
      <c r="E36" s="59">
        <v>-9534</v>
      </c>
      <c r="F36" s="59">
        <v>-6976</v>
      </c>
      <c r="G36" s="59">
        <v>-6976</v>
      </c>
      <c r="H36" s="59">
        <v>-12664</v>
      </c>
      <c r="I36" s="59">
        <v>-13401</v>
      </c>
      <c r="J36" s="59">
        <v>512</v>
      </c>
      <c r="K36" s="107"/>
      <c r="L36" s="59">
        <v>-531</v>
      </c>
      <c r="M36" s="59">
        <v>-1043</v>
      </c>
      <c r="N36" s="59">
        <v>-1104</v>
      </c>
      <c r="O36" s="59">
        <v>-1940</v>
      </c>
      <c r="P36" s="107"/>
      <c r="Q36" s="59">
        <v>-2066</v>
      </c>
      <c r="R36" s="59">
        <v>-1417</v>
      </c>
      <c r="S36" s="59">
        <v>-2736</v>
      </c>
      <c r="T36" s="59">
        <v>-2367</v>
      </c>
      <c r="U36" s="59"/>
      <c r="V36" s="59">
        <v>-2668</v>
      </c>
      <c r="W36" s="59">
        <v>-2727</v>
      </c>
      <c r="X36" s="59">
        <v>-1960</v>
      </c>
      <c r="Y36" s="59">
        <v>-2179</v>
      </c>
      <c r="Z36" s="57"/>
      <c r="AA36" s="59">
        <v>-360</v>
      </c>
      <c r="AB36" s="59">
        <v>-2371</v>
      </c>
      <c r="AC36" s="59">
        <v>-2319</v>
      </c>
      <c r="AD36" s="59">
        <v>-1926</v>
      </c>
      <c r="AE36" s="59">
        <v>-1926</v>
      </c>
      <c r="AF36" s="57"/>
      <c r="AG36" s="157">
        <v>-4565</v>
      </c>
      <c r="AH36" s="157">
        <v>-1064</v>
      </c>
      <c r="AI36" s="157">
        <v>-3670</v>
      </c>
      <c r="AJ36" s="157">
        <v>-3365</v>
      </c>
      <c r="AK36" s="157"/>
      <c r="AL36" s="157">
        <v>-4775</v>
      </c>
      <c r="AM36" s="157">
        <v>-3152</v>
      </c>
      <c r="AN36" s="157">
        <v>-5034</v>
      </c>
      <c r="AO36" s="157">
        <v>-440</v>
      </c>
      <c r="AP36" s="157"/>
      <c r="AQ36" s="157">
        <v>-543</v>
      </c>
      <c r="AR36" s="157">
        <v>-3029</v>
      </c>
      <c r="AS36" s="157">
        <v>-2984</v>
      </c>
      <c r="AT36" s="157">
        <v>7068</v>
      </c>
      <c r="AU36" s="157"/>
      <c r="AV36" s="157">
        <v>-697</v>
      </c>
      <c r="AW36" s="157">
        <v>-3186</v>
      </c>
      <c r="AX36" s="157">
        <v>-1095</v>
      </c>
      <c r="AY36" s="157">
        <v>-4851</v>
      </c>
      <c r="AZ36" s="157"/>
      <c r="BA36" s="422">
        <v>-1723</v>
      </c>
    </row>
    <row r="37" spans="2:53" ht="9.75">
      <c r="B37" s="102" t="s">
        <v>168</v>
      </c>
      <c r="C37" s="59">
        <v>-24496</v>
      </c>
      <c r="D37" s="59">
        <v>-30730</v>
      </c>
      <c r="E37" s="59">
        <v>-32564</v>
      </c>
      <c r="F37" s="59">
        <v>-27107</v>
      </c>
      <c r="G37" s="59">
        <v>-28711</v>
      </c>
      <c r="H37" s="59">
        <v>-59981</v>
      </c>
      <c r="I37" s="59">
        <v>-50519</v>
      </c>
      <c r="J37" s="59">
        <v>-38957</v>
      </c>
      <c r="K37" s="107"/>
      <c r="L37" s="59">
        <v>-5329</v>
      </c>
      <c r="M37" s="59">
        <v>-5563</v>
      </c>
      <c r="N37" s="59">
        <v>-5132</v>
      </c>
      <c r="O37" s="59">
        <v>-8472</v>
      </c>
      <c r="P37" s="107"/>
      <c r="Q37" s="59">
        <v>-8846</v>
      </c>
      <c r="R37" s="59">
        <v>-7377</v>
      </c>
      <c r="S37" s="59">
        <v>-7242</v>
      </c>
      <c r="T37" s="59">
        <v>-7265</v>
      </c>
      <c r="U37" s="59"/>
      <c r="V37" s="59">
        <v>-7986</v>
      </c>
      <c r="W37" s="59">
        <v>-8303</v>
      </c>
      <c r="X37" s="59">
        <v>-8114</v>
      </c>
      <c r="Y37" s="59">
        <v>-8161</v>
      </c>
      <c r="Z37" s="57"/>
      <c r="AA37" s="59">
        <v>-7490</v>
      </c>
      <c r="AB37" s="59">
        <v>-7304</v>
      </c>
      <c r="AC37" s="59">
        <v>-6353</v>
      </c>
      <c r="AD37" s="59">
        <v>-5960</v>
      </c>
      <c r="AE37" s="59">
        <v>-7564</v>
      </c>
      <c r="AF37" s="57"/>
      <c r="AG37" s="157">
        <v>-15332</v>
      </c>
      <c r="AH37" s="157">
        <v>-15216</v>
      </c>
      <c r="AI37" s="157">
        <v>-15286</v>
      </c>
      <c r="AJ37" s="157">
        <v>-14147</v>
      </c>
      <c r="AK37" s="157"/>
      <c r="AL37" s="157">
        <v>-13608</v>
      </c>
      <c r="AM37" s="157">
        <v>-13351</v>
      </c>
      <c r="AN37" s="157">
        <v>-12538</v>
      </c>
      <c r="AO37" s="157">
        <v>-11022</v>
      </c>
      <c r="AP37" s="157"/>
      <c r="AQ37" s="157">
        <v>-10299</v>
      </c>
      <c r="AR37" s="157">
        <v>-9457</v>
      </c>
      <c r="AS37" s="157">
        <v>-9664</v>
      </c>
      <c r="AT37" s="157">
        <v>-9537</v>
      </c>
      <c r="AU37" s="157"/>
      <c r="AV37" s="157">
        <v>-9319</v>
      </c>
      <c r="AW37" s="157">
        <v>-9317</v>
      </c>
      <c r="AX37" s="157">
        <v>-9347</v>
      </c>
      <c r="AY37" s="157">
        <v>-12296</v>
      </c>
      <c r="AZ37" s="157"/>
      <c r="BA37" s="422">
        <v>-10629</v>
      </c>
    </row>
    <row r="38" spans="2:53" ht="9.75">
      <c r="B38" s="102" t="s">
        <v>76</v>
      </c>
      <c r="C38" s="59">
        <v>-83761</v>
      </c>
      <c r="D38" s="59">
        <v>-86856</v>
      </c>
      <c r="E38" s="59">
        <v>-85579</v>
      </c>
      <c r="F38" s="59">
        <v>-83300</v>
      </c>
      <c r="G38" s="59">
        <v>-85638</v>
      </c>
      <c r="H38" s="59">
        <v>-118592</v>
      </c>
      <c r="I38" s="59">
        <v>-120468</v>
      </c>
      <c r="J38" s="59">
        <v>-118346</v>
      </c>
      <c r="K38" s="107"/>
      <c r="L38" s="59">
        <v>-21386</v>
      </c>
      <c r="M38" s="59">
        <v>-21479</v>
      </c>
      <c r="N38" s="59">
        <v>-19167</v>
      </c>
      <c r="O38" s="59">
        <v>-21729</v>
      </c>
      <c r="P38" s="107"/>
      <c r="Q38" s="59">
        <v>-23329</v>
      </c>
      <c r="R38" s="59">
        <v>-22013</v>
      </c>
      <c r="S38" s="59">
        <v>-21576</v>
      </c>
      <c r="T38" s="59">
        <v>-19938</v>
      </c>
      <c r="U38" s="59"/>
      <c r="V38" s="59">
        <v>-22059</v>
      </c>
      <c r="W38" s="59">
        <v>-21581</v>
      </c>
      <c r="X38" s="59">
        <v>-20773</v>
      </c>
      <c r="Y38" s="59">
        <v>-21166</v>
      </c>
      <c r="Z38" s="57"/>
      <c r="AA38" s="59">
        <v>-21727</v>
      </c>
      <c r="AB38" s="59">
        <v>-22194</v>
      </c>
      <c r="AC38" s="59">
        <v>-19430</v>
      </c>
      <c r="AD38" s="59">
        <v>-19949</v>
      </c>
      <c r="AE38" s="59">
        <v>-22287</v>
      </c>
      <c r="AF38" s="57"/>
      <c r="AG38" s="157">
        <v>-34058</v>
      </c>
      <c r="AH38" s="157">
        <v>-31688</v>
      </c>
      <c r="AI38" s="157">
        <v>-26348</v>
      </c>
      <c r="AJ38" s="157">
        <v>-26498</v>
      </c>
      <c r="AK38" s="157"/>
      <c r="AL38" s="157">
        <v>-30352</v>
      </c>
      <c r="AM38" s="157">
        <v>-29746</v>
      </c>
      <c r="AN38" s="157">
        <v>-30159</v>
      </c>
      <c r="AO38" s="157">
        <v>-30211</v>
      </c>
      <c r="AP38" s="157"/>
      <c r="AQ38" s="157">
        <v>-32558</v>
      </c>
      <c r="AR38" s="157">
        <v>-30380</v>
      </c>
      <c r="AS38" s="157">
        <v>-26966</v>
      </c>
      <c r="AT38" s="157">
        <v>-28442</v>
      </c>
      <c r="AU38" s="157"/>
      <c r="AV38" s="157">
        <v>-29366</v>
      </c>
      <c r="AW38" s="157">
        <v>-27304</v>
      </c>
      <c r="AX38" s="157">
        <v>-27200</v>
      </c>
      <c r="AY38" s="157">
        <v>-26384</v>
      </c>
      <c r="AZ38" s="157"/>
      <c r="BA38" s="422">
        <v>-28990</v>
      </c>
    </row>
    <row r="39" spans="2:53" ht="9.75">
      <c r="B39" s="4" t="s">
        <v>305</v>
      </c>
      <c r="C39" s="47">
        <v>0</v>
      </c>
      <c r="D39" s="59">
        <v>-3405</v>
      </c>
      <c r="E39" s="59">
        <v>-241</v>
      </c>
      <c r="F39" s="59">
        <v>-158</v>
      </c>
      <c r="G39" s="59">
        <v>-164</v>
      </c>
      <c r="H39" s="59">
        <v>-9619</v>
      </c>
      <c r="I39" s="59">
        <v>-1456</v>
      </c>
      <c r="J39" s="59">
        <v>-5181</v>
      </c>
      <c r="K39" s="59"/>
      <c r="L39" s="47">
        <v>0</v>
      </c>
      <c r="M39" s="47">
        <v>0</v>
      </c>
      <c r="N39" s="47">
        <v>0</v>
      </c>
      <c r="O39" s="47">
        <v>0</v>
      </c>
      <c r="P39" s="59"/>
      <c r="Q39" s="59">
        <v>-737</v>
      </c>
      <c r="R39" s="59">
        <v>-1069</v>
      </c>
      <c r="S39" s="59">
        <v>-1517</v>
      </c>
      <c r="T39" s="59">
        <v>-82</v>
      </c>
      <c r="U39" s="59"/>
      <c r="V39" s="59">
        <v>-84</v>
      </c>
      <c r="W39" s="59">
        <v>-162</v>
      </c>
      <c r="X39" s="59">
        <v>5</v>
      </c>
      <c r="Y39" s="59">
        <v>0</v>
      </c>
      <c r="Z39" s="57"/>
      <c r="AA39" s="59">
        <v>0</v>
      </c>
      <c r="AB39" s="59">
        <v>-177</v>
      </c>
      <c r="AC39" s="59">
        <v>19</v>
      </c>
      <c r="AD39" s="59">
        <v>0</v>
      </c>
      <c r="AE39" s="59">
        <v>-6</v>
      </c>
      <c r="AF39" s="57"/>
      <c r="AG39" s="157">
        <v>-1058</v>
      </c>
      <c r="AH39" s="157">
        <v>-7739</v>
      </c>
      <c r="AI39" s="157">
        <v>-546</v>
      </c>
      <c r="AJ39" s="157">
        <v>-276</v>
      </c>
      <c r="AK39" s="157"/>
      <c r="AL39" s="157">
        <v>-485</v>
      </c>
      <c r="AM39" s="157">
        <v>-396</v>
      </c>
      <c r="AN39" s="157">
        <v>-121</v>
      </c>
      <c r="AO39" s="157">
        <v>-454</v>
      </c>
      <c r="AP39" s="157"/>
      <c r="AQ39" s="157">
        <v>-850</v>
      </c>
      <c r="AR39" s="157">
        <v>-515</v>
      </c>
      <c r="AS39" s="157">
        <v>-2024</v>
      </c>
      <c r="AT39" s="157">
        <v>-1792</v>
      </c>
      <c r="AU39" s="157"/>
      <c r="AV39" s="157">
        <v>-35</v>
      </c>
      <c r="AW39" s="157">
        <v>23</v>
      </c>
      <c r="AX39" s="157">
        <v>-360</v>
      </c>
      <c r="AY39" s="157">
        <v>-153</v>
      </c>
      <c r="AZ39" s="157"/>
      <c r="BA39" s="422">
        <v>-1124</v>
      </c>
    </row>
    <row r="40" spans="2:53" ht="9.75">
      <c r="B40" s="102" t="s">
        <v>77</v>
      </c>
      <c r="C40" s="59">
        <v>-16485</v>
      </c>
      <c r="D40" s="59">
        <v>-20224</v>
      </c>
      <c r="E40" s="59">
        <v>-25328</v>
      </c>
      <c r="F40" s="151">
        <v>-32973</v>
      </c>
      <c r="G40" s="151">
        <v>-34123</v>
      </c>
      <c r="H40" s="151">
        <v>-54582</v>
      </c>
      <c r="I40" s="151">
        <v>-68136</v>
      </c>
      <c r="J40" s="151">
        <v>-72662</v>
      </c>
      <c r="K40" s="107"/>
      <c r="L40" s="59">
        <v>-1874</v>
      </c>
      <c r="M40" s="59">
        <v>-2838</v>
      </c>
      <c r="N40" s="59">
        <v>-5908</v>
      </c>
      <c r="O40" s="59">
        <v>-5865</v>
      </c>
      <c r="P40" s="107"/>
      <c r="Q40" s="59">
        <v>-4178</v>
      </c>
      <c r="R40" s="59">
        <v>-3794</v>
      </c>
      <c r="S40" s="59">
        <v>-5632</v>
      </c>
      <c r="T40" s="59">
        <v>-6620</v>
      </c>
      <c r="U40" s="59"/>
      <c r="V40" s="59">
        <v>-5312</v>
      </c>
      <c r="W40" s="59">
        <v>-7028</v>
      </c>
      <c r="X40" s="59">
        <v>-6467</v>
      </c>
      <c r="Y40" s="59">
        <v>-6521</v>
      </c>
      <c r="Z40" s="57"/>
      <c r="AA40" s="59">
        <v>-7131</v>
      </c>
      <c r="AB40" s="59">
        <v>-8084</v>
      </c>
      <c r="AC40" s="59">
        <v>-8322</v>
      </c>
      <c r="AD40" s="157">
        <v>-9436</v>
      </c>
      <c r="AE40" s="157">
        <v>-10586</v>
      </c>
      <c r="AF40" s="57"/>
      <c r="AG40" s="157">
        <v>-13008</v>
      </c>
      <c r="AH40" s="157">
        <v>-13576</v>
      </c>
      <c r="AI40" s="157">
        <v>-12930</v>
      </c>
      <c r="AJ40" s="157">
        <v>-15068</v>
      </c>
      <c r="AK40" s="157"/>
      <c r="AL40" s="157">
        <v>-16759</v>
      </c>
      <c r="AM40" s="157">
        <v>-16575</v>
      </c>
      <c r="AN40" s="157">
        <v>-17823</v>
      </c>
      <c r="AO40" s="157">
        <v>-16979</v>
      </c>
      <c r="AP40" s="157"/>
      <c r="AQ40" s="157">
        <v>-16132</v>
      </c>
      <c r="AR40" s="157">
        <v>-17437</v>
      </c>
      <c r="AS40" s="157">
        <v>-18038</v>
      </c>
      <c r="AT40" s="157">
        <v>-21055</v>
      </c>
      <c r="AU40" s="157"/>
      <c r="AV40" s="89">
        <v>-16951</v>
      </c>
      <c r="AW40" s="89">
        <v>-19180</v>
      </c>
      <c r="AX40" s="89">
        <v>-20534</v>
      </c>
      <c r="AY40" s="89">
        <v>-17955</v>
      </c>
      <c r="AZ40" s="157"/>
      <c r="BA40" s="420">
        <v>-22601</v>
      </c>
    </row>
    <row r="41" spans="2:53" ht="9.75">
      <c r="B41" s="57"/>
      <c r="C41" s="57"/>
      <c r="D41" s="57"/>
      <c r="E41" s="97"/>
      <c r="F41" s="47"/>
      <c r="G41" s="47"/>
      <c r="H41" s="47"/>
      <c r="I41" s="47"/>
      <c r="J41" s="47"/>
      <c r="K41" s="57"/>
      <c r="L41" s="94"/>
      <c r="M41" s="94"/>
      <c r="N41" s="57"/>
      <c r="O41" s="57"/>
      <c r="P41" s="57"/>
      <c r="U41" s="1"/>
      <c r="V41" s="57"/>
      <c r="W41" s="57"/>
      <c r="X41" s="57"/>
      <c r="Y41" s="57"/>
      <c r="Z41" s="57"/>
      <c r="AA41" s="57"/>
      <c r="AD41" s="89"/>
      <c r="AE41" s="89"/>
      <c r="AF41" s="57"/>
      <c r="AI41" s="208"/>
      <c r="AJ41" s="208"/>
      <c r="AK41" s="208"/>
      <c r="AL41" s="208"/>
      <c r="AP41" s="208"/>
      <c r="AU41" s="208"/>
      <c r="AV41" s="210"/>
      <c r="AW41" s="210"/>
      <c r="AX41" s="210"/>
      <c r="AY41" s="210">
        <v>0</v>
      </c>
      <c r="AZ41" s="208"/>
      <c r="BA41" s="420">
        <v>0</v>
      </c>
    </row>
    <row r="42" spans="2:53" s="90" customFormat="1" ht="9.75">
      <c r="B42" s="90" t="s">
        <v>81</v>
      </c>
      <c r="C42" s="83">
        <v>-146269</v>
      </c>
      <c r="D42" s="83">
        <v>-173458</v>
      </c>
      <c r="E42" s="83">
        <v>-142249</v>
      </c>
      <c r="F42" s="56">
        <v>-150109</v>
      </c>
      <c r="G42" s="56">
        <v>-152473</v>
      </c>
      <c r="H42" s="56">
        <v>-207610</v>
      </c>
      <c r="I42" s="56">
        <v>-179186</v>
      </c>
      <c r="J42" s="56">
        <v>-200621</v>
      </c>
      <c r="K42" s="100"/>
      <c r="L42" s="83">
        <v>-34556</v>
      </c>
      <c r="M42" s="83">
        <v>-32661</v>
      </c>
      <c r="N42" s="83">
        <v>-34432</v>
      </c>
      <c r="O42" s="83">
        <v>-44620</v>
      </c>
      <c r="P42" s="100"/>
      <c r="Q42" s="83">
        <v>-46585</v>
      </c>
      <c r="R42" s="83">
        <v>-41588</v>
      </c>
      <c r="S42" s="83">
        <v>-41314</v>
      </c>
      <c r="T42" s="83">
        <v>-43971</v>
      </c>
      <c r="U42" s="83"/>
      <c r="V42" s="83">
        <v>-36949</v>
      </c>
      <c r="W42" s="83">
        <v>-35118</v>
      </c>
      <c r="X42" s="56">
        <v>-35328</v>
      </c>
      <c r="Y42" s="56">
        <v>-34854</v>
      </c>
      <c r="AA42" s="83">
        <v>-36040</v>
      </c>
      <c r="AB42" s="83">
        <v>-39424</v>
      </c>
      <c r="AC42" s="145">
        <v>-31104</v>
      </c>
      <c r="AD42" s="55">
        <v>-43541</v>
      </c>
      <c r="AE42" s="55">
        <v>-45905</v>
      </c>
      <c r="AG42" s="145">
        <v>-56868</v>
      </c>
      <c r="AH42" s="145">
        <v>-54534</v>
      </c>
      <c r="AI42" s="145">
        <v>-45137</v>
      </c>
      <c r="AJ42" s="145">
        <v>-51071</v>
      </c>
      <c r="AK42" s="145"/>
      <c r="AL42" s="145">
        <v>-45665</v>
      </c>
      <c r="AM42" s="145">
        <v>-42938</v>
      </c>
      <c r="AN42" s="145">
        <v>-40997</v>
      </c>
      <c r="AO42" s="145">
        <v>-49586</v>
      </c>
      <c r="AP42" s="145"/>
      <c r="AQ42" s="145">
        <v>-45599</v>
      </c>
      <c r="AR42" s="145">
        <v>-45170</v>
      </c>
      <c r="AS42" s="145">
        <v>-45960</v>
      </c>
      <c r="AT42" s="145">
        <v>-63892</v>
      </c>
      <c r="AU42" s="145"/>
      <c r="AV42" s="409">
        <v>-36954</v>
      </c>
      <c r="AW42" s="409">
        <v>-31329</v>
      </c>
      <c r="AX42" s="409">
        <v>-34936</v>
      </c>
      <c r="AY42" s="409">
        <v>-42484</v>
      </c>
      <c r="AZ42" s="145"/>
      <c r="BA42" s="424">
        <v>-37217</v>
      </c>
    </row>
    <row r="43" spans="2:53" ht="9.75">
      <c r="B43" s="102" t="s">
        <v>82</v>
      </c>
      <c r="C43" s="59">
        <v>-8454</v>
      </c>
      <c r="D43" s="59">
        <v>-10678</v>
      </c>
      <c r="E43" s="59">
        <v>-9197</v>
      </c>
      <c r="F43" s="59">
        <v>-11577</v>
      </c>
      <c r="G43" s="59">
        <v>-11648</v>
      </c>
      <c r="H43" s="59">
        <v>-11088</v>
      </c>
      <c r="I43" s="59">
        <v>-9499</v>
      </c>
      <c r="J43" s="59">
        <v>-8107</v>
      </c>
      <c r="K43" s="107"/>
      <c r="L43" s="59">
        <v>-2548</v>
      </c>
      <c r="M43" s="59">
        <v>-1306</v>
      </c>
      <c r="N43" s="59">
        <v>-2214</v>
      </c>
      <c r="O43" s="59">
        <v>-2386</v>
      </c>
      <c r="P43" s="107"/>
      <c r="Q43" s="59">
        <v>-2486</v>
      </c>
      <c r="R43" s="59">
        <v>-2724</v>
      </c>
      <c r="S43" s="59">
        <v>-2910</v>
      </c>
      <c r="T43" s="59">
        <v>-2558</v>
      </c>
      <c r="U43" s="59"/>
      <c r="V43" s="59">
        <v>-1933</v>
      </c>
      <c r="W43" s="59">
        <v>-2397</v>
      </c>
      <c r="X43" s="59">
        <v>-2191</v>
      </c>
      <c r="Y43" s="59">
        <v>-2676</v>
      </c>
      <c r="Z43" s="57"/>
      <c r="AA43" s="59">
        <v>-2005</v>
      </c>
      <c r="AB43" s="59">
        <v>-2387</v>
      </c>
      <c r="AC43" s="59">
        <v>-1969</v>
      </c>
      <c r="AD43" s="59">
        <v>-5216</v>
      </c>
      <c r="AE43" s="59">
        <v>-5287</v>
      </c>
      <c r="AF43" s="57"/>
      <c r="AG43" s="157">
        <v>-2821</v>
      </c>
      <c r="AH43" s="157">
        <v>-2883</v>
      </c>
      <c r="AI43" s="157">
        <v>-2009.9999999999998</v>
      </c>
      <c r="AJ43" s="157">
        <v>-3374</v>
      </c>
      <c r="AK43" s="157"/>
      <c r="AL43" s="157">
        <v>-2683</v>
      </c>
      <c r="AM43" s="157">
        <v>-1786</v>
      </c>
      <c r="AN43" s="157">
        <v>-2367</v>
      </c>
      <c r="AO43" s="157">
        <v>-2663</v>
      </c>
      <c r="AP43" s="157"/>
      <c r="AQ43" s="157">
        <v>-1852</v>
      </c>
      <c r="AR43" s="157">
        <v>-1790</v>
      </c>
      <c r="AS43" s="157">
        <v>-2366</v>
      </c>
      <c r="AT43" s="157">
        <v>-2099</v>
      </c>
      <c r="AU43" s="157"/>
      <c r="AV43" s="157">
        <v>-1680</v>
      </c>
      <c r="AW43" s="157">
        <v>-1894</v>
      </c>
      <c r="AX43" s="157">
        <v>-1911</v>
      </c>
      <c r="AY43" s="157">
        <v>-2093</v>
      </c>
      <c r="AZ43" s="157"/>
      <c r="BA43" s="422">
        <v>-1755</v>
      </c>
    </row>
    <row r="44" spans="2:53" ht="9.75">
      <c r="B44" s="102" t="s">
        <v>173</v>
      </c>
      <c r="C44" s="59">
        <v>-9390</v>
      </c>
      <c r="D44" s="59">
        <v>-16305</v>
      </c>
      <c r="E44" s="59">
        <v>-10484</v>
      </c>
      <c r="F44" s="59">
        <v>-9971</v>
      </c>
      <c r="G44" s="59">
        <v>-10084</v>
      </c>
      <c r="H44" s="59">
        <v>-13410</v>
      </c>
      <c r="I44" s="59">
        <v>-16383</v>
      </c>
      <c r="J44" s="59">
        <v>-17872</v>
      </c>
      <c r="K44" s="107"/>
      <c r="L44" s="59">
        <v>-1899</v>
      </c>
      <c r="M44" s="59">
        <v>-2188</v>
      </c>
      <c r="N44" s="59">
        <v>-2262</v>
      </c>
      <c r="O44" s="59">
        <v>-3041</v>
      </c>
      <c r="P44" s="107"/>
      <c r="Q44" s="59">
        <v>-4607</v>
      </c>
      <c r="R44" s="59">
        <v>-3922</v>
      </c>
      <c r="S44" s="59">
        <v>-3887</v>
      </c>
      <c r="T44" s="59">
        <v>-3889</v>
      </c>
      <c r="U44" s="59"/>
      <c r="V44" s="59">
        <v>-2481</v>
      </c>
      <c r="W44" s="59">
        <v>-2834</v>
      </c>
      <c r="X44" s="59">
        <v>-2546</v>
      </c>
      <c r="Y44" s="59">
        <v>-2623</v>
      </c>
      <c r="Z44" s="57"/>
      <c r="AA44" s="59">
        <v>-2352</v>
      </c>
      <c r="AB44" s="59">
        <v>-2511</v>
      </c>
      <c r="AC44" s="59">
        <v>-2524</v>
      </c>
      <c r="AD44" s="59">
        <v>-2584</v>
      </c>
      <c r="AE44" s="59">
        <v>-2697</v>
      </c>
      <c r="AF44" s="57"/>
      <c r="AG44" s="157">
        <v>-3061</v>
      </c>
      <c r="AH44" s="157">
        <v>-3206</v>
      </c>
      <c r="AI44" s="157">
        <v>-2543</v>
      </c>
      <c r="AJ44" s="157">
        <v>-4600</v>
      </c>
      <c r="AK44" s="157"/>
      <c r="AL44" s="157">
        <v>-3682</v>
      </c>
      <c r="AM44" s="157">
        <v>-3842</v>
      </c>
      <c r="AN44" s="157">
        <v>-4187</v>
      </c>
      <c r="AO44" s="157">
        <v>-4672</v>
      </c>
      <c r="AP44" s="157"/>
      <c r="AQ44" s="157">
        <v>-4443</v>
      </c>
      <c r="AR44" s="157">
        <v>-5388</v>
      </c>
      <c r="AS44" s="157">
        <v>-4225</v>
      </c>
      <c r="AT44" s="157">
        <v>-3816</v>
      </c>
      <c r="AU44" s="157"/>
      <c r="AV44" s="157">
        <v>-3282</v>
      </c>
      <c r="AW44" s="157">
        <v>-3113</v>
      </c>
      <c r="AX44" s="157">
        <v>-2928</v>
      </c>
      <c r="AY44" s="157">
        <v>-3399</v>
      </c>
      <c r="AZ44" s="157"/>
      <c r="BA44" s="422">
        <v>-3589</v>
      </c>
    </row>
    <row r="45" spans="2:53" ht="9.75">
      <c r="B45" s="102" t="s">
        <v>83</v>
      </c>
      <c r="C45" s="59">
        <v>-12330</v>
      </c>
      <c r="D45" s="59">
        <v>-18787</v>
      </c>
      <c r="E45" s="59">
        <v>-12213</v>
      </c>
      <c r="F45" s="59">
        <v>-11335</v>
      </c>
      <c r="G45" s="59">
        <v>-11771</v>
      </c>
      <c r="H45" s="59">
        <v>-18125</v>
      </c>
      <c r="I45" s="59">
        <v>-15475</v>
      </c>
      <c r="J45" s="59">
        <v>-16317</v>
      </c>
      <c r="K45" s="107"/>
      <c r="L45" s="59">
        <v>-2371</v>
      </c>
      <c r="M45" s="59">
        <v>-2075</v>
      </c>
      <c r="N45" s="59">
        <v>-4187</v>
      </c>
      <c r="O45" s="59">
        <v>-3697</v>
      </c>
      <c r="P45" s="107"/>
      <c r="Q45" s="59">
        <v>-5222</v>
      </c>
      <c r="R45" s="59">
        <v>-4812</v>
      </c>
      <c r="S45" s="59">
        <v>-5327</v>
      </c>
      <c r="T45" s="59">
        <v>-3426</v>
      </c>
      <c r="U45" s="59"/>
      <c r="V45" s="59">
        <v>-3327</v>
      </c>
      <c r="W45" s="59">
        <v>-2586</v>
      </c>
      <c r="X45" s="59">
        <v>-3107</v>
      </c>
      <c r="Y45" s="59">
        <v>-3193</v>
      </c>
      <c r="Z45" s="57"/>
      <c r="AA45" s="59">
        <v>-2827</v>
      </c>
      <c r="AB45" s="59">
        <v>-3085</v>
      </c>
      <c r="AC45" s="59">
        <v>-2704</v>
      </c>
      <c r="AD45" s="59">
        <v>-2719</v>
      </c>
      <c r="AE45" s="59">
        <v>-3155</v>
      </c>
      <c r="AF45" s="57"/>
      <c r="AG45" s="157">
        <v>-4836</v>
      </c>
      <c r="AH45" s="157">
        <v>-4120</v>
      </c>
      <c r="AI45" s="157">
        <v>-4811</v>
      </c>
      <c r="AJ45" s="157">
        <v>-4358</v>
      </c>
      <c r="AK45" s="157"/>
      <c r="AL45" s="157">
        <v>-3443</v>
      </c>
      <c r="AM45" s="157">
        <v>-3248</v>
      </c>
      <c r="AN45" s="157">
        <v>-3754</v>
      </c>
      <c r="AO45" s="157">
        <v>-5030</v>
      </c>
      <c r="AP45" s="157"/>
      <c r="AQ45" s="157">
        <v>-2972</v>
      </c>
      <c r="AR45" s="157">
        <v>-2507</v>
      </c>
      <c r="AS45" s="157">
        <v>-5684</v>
      </c>
      <c r="AT45" s="157">
        <v>-5154</v>
      </c>
      <c r="AU45" s="157"/>
      <c r="AV45" s="157">
        <v>-4122</v>
      </c>
      <c r="AW45" s="157">
        <v>-3762</v>
      </c>
      <c r="AX45" s="157">
        <v>-1968</v>
      </c>
      <c r="AY45" s="157">
        <v>-6102</v>
      </c>
      <c r="AZ45" s="157"/>
      <c r="BA45" s="422">
        <v>-4247</v>
      </c>
    </row>
    <row r="46" spans="2:53" ht="9.75">
      <c r="B46" s="102" t="s">
        <v>168</v>
      </c>
      <c r="C46" s="59">
        <v>-12446</v>
      </c>
      <c r="D46" s="59">
        <v>-16469</v>
      </c>
      <c r="E46" s="59">
        <v>-19088</v>
      </c>
      <c r="F46" s="59">
        <v>-21533</v>
      </c>
      <c r="G46" s="59">
        <v>-21637</v>
      </c>
      <c r="H46" s="59">
        <v>-28367</v>
      </c>
      <c r="I46" s="59">
        <v>-29913</v>
      </c>
      <c r="J46" s="59">
        <v>-35572</v>
      </c>
      <c r="K46" s="107"/>
      <c r="L46" s="59">
        <v>-2796</v>
      </c>
      <c r="M46" s="59">
        <v>-2637</v>
      </c>
      <c r="N46" s="59">
        <v>-3477</v>
      </c>
      <c r="O46" s="59">
        <v>-3536</v>
      </c>
      <c r="P46" s="107"/>
      <c r="Q46" s="59">
        <v>-4280</v>
      </c>
      <c r="R46" s="59">
        <v>-3416</v>
      </c>
      <c r="S46" s="59">
        <v>-4435</v>
      </c>
      <c r="T46" s="59">
        <v>-4338</v>
      </c>
      <c r="U46" s="59"/>
      <c r="V46" s="59">
        <v>-4673</v>
      </c>
      <c r="W46" s="59">
        <v>-4697</v>
      </c>
      <c r="X46" s="59">
        <v>-4771</v>
      </c>
      <c r="Y46" s="59">
        <v>-4947</v>
      </c>
      <c r="Z46" s="57"/>
      <c r="AA46" s="59">
        <v>-5125</v>
      </c>
      <c r="AB46" s="59">
        <v>-5123</v>
      </c>
      <c r="AC46" s="59">
        <v>-5366</v>
      </c>
      <c r="AD46" s="59">
        <v>-5919</v>
      </c>
      <c r="AE46" s="59">
        <v>-6023</v>
      </c>
      <c r="AF46" s="57"/>
      <c r="AG46" s="157">
        <v>-6715</v>
      </c>
      <c r="AH46" s="157">
        <v>-8296</v>
      </c>
      <c r="AI46" s="157">
        <v>-6198</v>
      </c>
      <c r="AJ46" s="157">
        <v>-7158</v>
      </c>
      <c r="AK46" s="157"/>
      <c r="AL46" s="157">
        <v>-7319</v>
      </c>
      <c r="AM46" s="157">
        <v>-6990</v>
      </c>
      <c r="AN46" s="157">
        <v>-7653</v>
      </c>
      <c r="AO46" s="157">
        <v>-7951</v>
      </c>
      <c r="AP46" s="157"/>
      <c r="AQ46" s="157">
        <v>-8101</v>
      </c>
      <c r="AR46" s="157">
        <v>-9199</v>
      </c>
      <c r="AS46" s="157">
        <v>-9262</v>
      </c>
      <c r="AT46" s="157">
        <v>-9010</v>
      </c>
      <c r="AU46" s="157"/>
      <c r="AV46" s="157">
        <v>-8423</v>
      </c>
      <c r="AW46" s="157">
        <v>-8036</v>
      </c>
      <c r="AX46" s="157">
        <v>-8363</v>
      </c>
      <c r="AY46" s="157">
        <v>-8438</v>
      </c>
      <c r="AZ46" s="157"/>
      <c r="BA46" s="422">
        <v>-8585</v>
      </c>
    </row>
    <row r="47" spans="2:53" ht="9.75">
      <c r="B47" s="102" t="s">
        <v>174</v>
      </c>
      <c r="C47" s="59">
        <v>-74211</v>
      </c>
      <c r="D47" s="59">
        <v>-78941</v>
      </c>
      <c r="E47" s="59">
        <v>-68850</v>
      </c>
      <c r="F47" s="59">
        <v>-61196</v>
      </c>
      <c r="G47" s="59">
        <v>-62616</v>
      </c>
      <c r="H47" s="59">
        <v>-92198</v>
      </c>
      <c r="I47" s="59">
        <v>-77193</v>
      </c>
      <c r="J47" s="59">
        <v>-65435</v>
      </c>
      <c r="K47" s="107"/>
      <c r="L47" s="59">
        <v>-19422</v>
      </c>
      <c r="M47" s="59">
        <v>-19196</v>
      </c>
      <c r="N47" s="59">
        <v>-16373</v>
      </c>
      <c r="O47" s="59">
        <v>-19220</v>
      </c>
      <c r="P47" s="107"/>
      <c r="Q47" s="59">
        <v>-22396</v>
      </c>
      <c r="R47" s="59">
        <v>-18364</v>
      </c>
      <c r="S47" s="59">
        <v>-17463</v>
      </c>
      <c r="T47" s="59">
        <v>-20718</v>
      </c>
      <c r="U47" s="59"/>
      <c r="V47" s="59">
        <v>-19389</v>
      </c>
      <c r="W47" s="59">
        <v>-17280</v>
      </c>
      <c r="X47" s="59">
        <v>-17144</v>
      </c>
      <c r="Y47" s="59">
        <v>-15037</v>
      </c>
      <c r="Z47" s="57"/>
      <c r="AA47" s="59">
        <v>-18191</v>
      </c>
      <c r="AB47" s="59">
        <v>-17708</v>
      </c>
      <c r="AC47" s="59">
        <v>-12190</v>
      </c>
      <c r="AD47" s="59">
        <v>-13107</v>
      </c>
      <c r="AE47" s="59">
        <v>-14527</v>
      </c>
      <c r="AF47" s="57"/>
      <c r="AG47" s="157">
        <v>-28020</v>
      </c>
      <c r="AH47" s="157">
        <v>-24523</v>
      </c>
      <c r="AI47" s="157">
        <v>-19420</v>
      </c>
      <c r="AJ47" s="157">
        <v>-20235</v>
      </c>
      <c r="AK47" s="157"/>
      <c r="AL47" s="157">
        <v>-21583</v>
      </c>
      <c r="AM47" s="157">
        <v>-20601</v>
      </c>
      <c r="AN47" s="157">
        <v>-17266</v>
      </c>
      <c r="AO47" s="157">
        <v>-17743</v>
      </c>
      <c r="AP47" s="157"/>
      <c r="AQ47" s="157">
        <v>-20678</v>
      </c>
      <c r="AR47" s="157">
        <v>-17706</v>
      </c>
      <c r="AS47" s="157">
        <v>-14215</v>
      </c>
      <c r="AT47" s="157">
        <v>-12836</v>
      </c>
      <c r="AU47" s="157"/>
      <c r="AV47" s="157">
        <v>-13439</v>
      </c>
      <c r="AW47" s="157">
        <v>-10488</v>
      </c>
      <c r="AX47" s="157">
        <v>-9712</v>
      </c>
      <c r="AY47" s="157">
        <v>-13656</v>
      </c>
      <c r="AZ47" s="157"/>
      <c r="BA47" s="422">
        <v>-13663</v>
      </c>
    </row>
    <row r="48" spans="2:53" ht="9.75">
      <c r="B48" s="4" t="s">
        <v>305</v>
      </c>
      <c r="C48" s="47">
        <v>0</v>
      </c>
      <c r="D48" s="59">
        <v>-5967</v>
      </c>
      <c r="E48" s="59">
        <v>-524</v>
      </c>
      <c r="F48" s="59">
        <v>-250</v>
      </c>
      <c r="G48" s="59">
        <v>-250</v>
      </c>
      <c r="H48" s="59">
        <v>-7429</v>
      </c>
      <c r="I48" s="59">
        <v>-1546</v>
      </c>
      <c r="J48" s="59">
        <v>-22308</v>
      </c>
      <c r="K48" s="59"/>
      <c r="L48" s="47">
        <v>0</v>
      </c>
      <c r="M48" s="47">
        <v>0</v>
      </c>
      <c r="N48" s="47">
        <v>0</v>
      </c>
      <c r="O48" s="47">
        <v>0</v>
      </c>
      <c r="P48" s="59"/>
      <c r="Q48" s="59">
        <v>-882</v>
      </c>
      <c r="R48" s="59">
        <v>-1567</v>
      </c>
      <c r="S48" s="59">
        <v>-2070</v>
      </c>
      <c r="T48" s="59">
        <v>-1448</v>
      </c>
      <c r="U48" s="59"/>
      <c r="V48" s="59">
        <v>-54</v>
      </c>
      <c r="W48" s="59">
        <v>0</v>
      </c>
      <c r="X48" s="59">
        <v>-148</v>
      </c>
      <c r="Y48" s="59">
        <v>-322</v>
      </c>
      <c r="Z48" s="57"/>
      <c r="AA48" s="59">
        <v>0</v>
      </c>
      <c r="AB48" s="59">
        <v>-58</v>
      </c>
      <c r="AC48" s="59">
        <v>-58</v>
      </c>
      <c r="AD48" s="59">
        <v>-134</v>
      </c>
      <c r="AE48" s="59">
        <v>-134</v>
      </c>
      <c r="AF48" s="57"/>
      <c r="AG48" s="157">
        <v>-1420</v>
      </c>
      <c r="AH48" s="157">
        <v>-4031</v>
      </c>
      <c r="AI48" s="157">
        <v>-1672</v>
      </c>
      <c r="AJ48" s="157">
        <v>-306</v>
      </c>
      <c r="AK48" s="157"/>
      <c r="AL48" s="157">
        <v>-363</v>
      </c>
      <c r="AM48" s="157">
        <v>-507</v>
      </c>
      <c r="AN48" s="157">
        <v>-528</v>
      </c>
      <c r="AO48" s="157">
        <v>-148</v>
      </c>
      <c r="AP48" s="157"/>
      <c r="AQ48" s="157">
        <v>-2258</v>
      </c>
      <c r="AR48" s="157">
        <v>-1060</v>
      </c>
      <c r="AS48" s="157">
        <v>-4071</v>
      </c>
      <c r="AT48" s="157">
        <v>-14919</v>
      </c>
      <c r="AU48" s="157"/>
      <c r="AV48" s="210">
        <v>26</v>
      </c>
      <c r="AW48" s="210">
        <v>365</v>
      </c>
      <c r="AX48" s="210">
        <v>1496</v>
      </c>
      <c r="AY48" s="210">
        <v>1845</v>
      </c>
      <c r="AZ48" s="157"/>
      <c r="BA48" s="420">
        <v>-1031</v>
      </c>
    </row>
    <row r="49" spans="2:53" ht="9.75">
      <c r="B49" s="102" t="s">
        <v>77</v>
      </c>
      <c r="C49" s="59">
        <v>-29438</v>
      </c>
      <c r="D49" s="59">
        <v>-26311</v>
      </c>
      <c r="E49" s="59">
        <v>-21893</v>
      </c>
      <c r="F49" s="47">
        <v>-34247</v>
      </c>
      <c r="G49" s="47">
        <v>-34467</v>
      </c>
      <c r="H49" s="47">
        <v>-36993</v>
      </c>
      <c r="I49" s="47">
        <v>-29177</v>
      </c>
      <c r="J49" s="47">
        <v>-35010</v>
      </c>
      <c r="K49" s="107"/>
      <c r="L49" s="59">
        <v>-5520</v>
      </c>
      <c r="M49" s="59">
        <v>-5259</v>
      </c>
      <c r="N49" s="59">
        <v>-5919</v>
      </c>
      <c r="O49" s="59">
        <v>-12740</v>
      </c>
      <c r="P49" s="107"/>
      <c r="Q49" s="59">
        <v>-6712</v>
      </c>
      <c r="R49" s="59">
        <v>-6783</v>
      </c>
      <c r="S49" s="59">
        <v>-5222</v>
      </c>
      <c r="T49" s="59">
        <v>-7594</v>
      </c>
      <c r="U49" s="59"/>
      <c r="V49" s="59">
        <v>-5092</v>
      </c>
      <c r="W49" s="59">
        <v>-5324</v>
      </c>
      <c r="X49" s="59">
        <v>-5421</v>
      </c>
      <c r="Y49" s="59">
        <v>-6056</v>
      </c>
      <c r="Z49" s="57"/>
      <c r="AA49" s="59">
        <v>-5540</v>
      </c>
      <c r="AB49" s="59">
        <v>-8552</v>
      </c>
      <c r="AC49" s="59">
        <v>-6293</v>
      </c>
      <c r="AD49" s="89">
        <v>-13862</v>
      </c>
      <c r="AE49" s="89">
        <v>-14082</v>
      </c>
      <c r="AF49" s="57"/>
      <c r="AG49" s="89">
        <v>-9995</v>
      </c>
      <c r="AH49" s="89">
        <v>-7475</v>
      </c>
      <c r="AI49" s="210">
        <v>-8483</v>
      </c>
      <c r="AJ49" s="210">
        <v>-11040</v>
      </c>
      <c r="AK49" s="210"/>
      <c r="AL49" s="210">
        <v>-6592</v>
      </c>
      <c r="AM49" s="210">
        <v>-5964</v>
      </c>
      <c r="AN49" s="210">
        <v>-5242</v>
      </c>
      <c r="AO49" s="210">
        <v>-11379</v>
      </c>
      <c r="AP49" s="210"/>
      <c r="AQ49" s="210">
        <v>-5295</v>
      </c>
      <c r="AR49" s="210">
        <v>-7520</v>
      </c>
      <c r="AS49" s="210">
        <v>-6137</v>
      </c>
      <c r="AT49" s="210">
        <v>-16058</v>
      </c>
      <c r="AU49" s="210"/>
      <c r="AV49" s="89">
        <v>-6034</v>
      </c>
      <c r="AW49" s="89">
        <v>-4401</v>
      </c>
      <c r="AX49" s="89">
        <v>-11550</v>
      </c>
      <c r="AY49" s="89">
        <v>-10641</v>
      </c>
      <c r="AZ49" s="210"/>
      <c r="BA49" s="420">
        <v>-4347</v>
      </c>
    </row>
    <row r="50" spans="2:53" ht="9.75">
      <c r="B50" s="57"/>
      <c r="C50" s="57"/>
      <c r="D50" s="57"/>
      <c r="E50" s="97"/>
      <c r="F50" s="47"/>
      <c r="G50" s="47"/>
      <c r="H50" s="47"/>
      <c r="I50" s="47"/>
      <c r="J50" s="47"/>
      <c r="K50" s="57"/>
      <c r="L50" s="94"/>
      <c r="M50" s="94"/>
      <c r="N50" s="57"/>
      <c r="O50" s="57"/>
      <c r="P50" s="57"/>
      <c r="U50" s="1"/>
      <c r="V50" s="57"/>
      <c r="W50" s="57"/>
      <c r="X50" s="57"/>
      <c r="Y50" s="57"/>
      <c r="Z50" s="57"/>
      <c r="AA50" s="57"/>
      <c r="AD50" s="89"/>
      <c r="AE50" s="89"/>
      <c r="AF50" s="57"/>
      <c r="AI50" s="208"/>
      <c r="AJ50" s="207"/>
      <c r="AK50" s="208"/>
      <c r="AL50" s="207"/>
      <c r="AP50" s="208"/>
      <c r="AU50" s="208"/>
      <c r="AV50" s="89"/>
      <c r="AW50" s="89"/>
      <c r="AX50" s="89"/>
      <c r="AY50" s="89">
        <v>0</v>
      </c>
      <c r="AZ50" s="208"/>
      <c r="BA50" s="420">
        <v>0</v>
      </c>
    </row>
    <row r="51" spans="2:53" ht="9.75">
      <c r="B51" s="57" t="s">
        <v>84</v>
      </c>
      <c r="C51" s="47">
        <v>11599</v>
      </c>
      <c r="D51" s="47">
        <v>17890</v>
      </c>
      <c r="E51" s="47">
        <v>240065</v>
      </c>
      <c r="F51" s="47">
        <v>236211</v>
      </c>
      <c r="G51" s="47">
        <v>236649</v>
      </c>
      <c r="H51" s="47">
        <v>22438</v>
      </c>
      <c r="I51" s="47">
        <v>15728</v>
      </c>
      <c r="J51" s="47">
        <v>168496</v>
      </c>
      <c r="K51" s="47"/>
      <c r="L51" s="47">
        <v>2363</v>
      </c>
      <c r="M51" s="47">
        <v>1207</v>
      </c>
      <c r="N51" s="47">
        <v>2520</v>
      </c>
      <c r="O51" s="47">
        <v>5509</v>
      </c>
      <c r="P51" s="47"/>
      <c r="Q51" s="1">
        <v>2943</v>
      </c>
      <c r="R51" s="1">
        <v>3119</v>
      </c>
      <c r="S51" s="1">
        <v>3090</v>
      </c>
      <c r="T51" s="1">
        <v>8738</v>
      </c>
      <c r="U51" s="1"/>
      <c r="V51" s="1">
        <v>4913</v>
      </c>
      <c r="W51" s="1">
        <v>1491</v>
      </c>
      <c r="X51" s="59">
        <v>6961</v>
      </c>
      <c r="Y51" s="59">
        <v>226700</v>
      </c>
      <c r="Z51" s="57"/>
      <c r="AA51" s="1">
        <v>4714</v>
      </c>
      <c r="AB51" s="77">
        <v>2702</v>
      </c>
      <c r="AC51" s="89">
        <v>3107</v>
      </c>
      <c r="AD51" s="89">
        <v>225688</v>
      </c>
      <c r="AE51" s="89">
        <v>226126</v>
      </c>
      <c r="AF51" s="57"/>
      <c r="AG51" s="89">
        <v>6294</v>
      </c>
      <c r="AH51" s="89">
        <v>6444</v>
      </c>
      <c r="AI51" s="89">
        <v>4636</v>
      </c>
      <c r="AJ51" s="89">
        <v>5064</v>
      </c>
      <c r="AK51" s="89"/>
      <c r="AL51" s="89">
        <v>2345</v>
      </c>
      <c r="AM51" s="89">
        <v>2653</v>
      </c>
      <c r="AN51" s="89">
        <v>3259</v>
      </c>
      <c r="AO51" s="89">
        <v>7471</v>
      </c>
      <c r="AP51" s="89"/>
      <c r="AQ51" s="89">
        <v>3719</v>
      </c>
      <c r="AR51" s="89">
        <v>5909</v>
      </c>
      <c r="AS51" s="89">
        <v>2813</v>
      </c>
      <c r="AT51" s="89">
        <v>156055</v>
      </c>
      <c r="AU51" s="89"/>
      <c r="AV51" s="89">
        <v>3498</v>
      </c>
      <c r="AW51" s="89">
        <v>6885</v>
      </c>
      <c r="AX51" s="89">
        <v>4870</v>
      </c>
      <c r="AY51" s="89">
        <v>2096</v>
      </c>
      <c r="AZ51" s="89"/>
      <c r="BA51" s="420">
        <v>4204</v>
      </c>
    </row>
    <row r="52" spans="2:53" ht="9.75">
      <c r="B52" s="57" t="s">
        <v>85</v>
      </c>
      <c r="C52" s="47">
        <v>-447</v>
      </c>
      <c r="D52" s="47">
        <v>-2068</v>
      </c>
      <c r="E52" s="47">
        <v>-1222</v>
      </c>
      <c r="F52" s="155">
        <v>-4173</v>
      </c>
      <c r="G52" s="155">
        <v>-4204</v>
      </c>
      <c r="H52" s="155">
        <v>-5634</v>
      </c>
      <c r="I52" s="155">
        <v>-5274</v>
      </c>
      <c r="J52" s="155">
        <v>-11300</v>
      </c>
      <c r="K52" s="47"/>
      <c r="L52" s="47">
        <v>-20</v>
      </c>
      <c r="M52" s="47">
        <v>-31</v>
      </c>
      <c r="N52" s="47">
        <v>-22</v>
      </c>
      <c r="O52" s="47">
        <v>-374</v>
      </c>
      <c r="P52" s="47"/>
      <c r="Q52" s="47">
        <v>-100</v>
      </c>
      <c r="R52" s="47">
        <v>-100</v>
      </c>
      <c r="S52" s="47">
        <v>-100</v>
      </c>
      <c r="T52" s="47">
        <v>-1768</v>
      </c>
      <c r="U52" s="47"/>
      <c r="V52" s="47">
        <v>0</v>
      </c>
      <c r="W52" s="47">
        <v>-782</v>
      </c>
      <c r="X52" s="59">
        <v>0</v>
      </c>
      <c r="Y52" s="59">
        <v>-440</v>
      </c>
      <c r="Z52" s="57"/>
      <c r="AA52" s="47">
        <v>-997</v>
      </c>
      <c r="AB52" s="2">
        <v>1</v>
      </c>
      <c r="AC52" s="89">
        <v>-2</v>
      </c>
      <c r="AD52" s="89">
        <v>-3175</v>
      </c>
      <c r="AE52" s="89">
        <v>-3206</v>
      </c>
      <c r="AF52" s="57"/>
      <c r="AG52" s="89">
        <v>-955</v>
      </c>
      <c r="AH52" s="89">
        <v>-955</v>
      </c>
      <c r="AI52" s="89">
        <v>-958</v>
      </c>
      <c r="AJ52" s="89">
        <f>-81969-AJ54</f>
        <v>-2766</v>
      </c>
      <c r="AK52" s="89"/>
      <c r="AL52" s="89">
        <v>-76</v>
      </c>
      <c r="AM52" s="89">
        <v>-1018</v>
      </c>
      <c r="AN52" s="89">
        <v>-563</v>
      </c>
      <c r="AO52" s="89">
        <v>-3617</v>
      </c>
      <c r="AP52" s="89"/>
      <c r="AQ52" s="89">
        <v>-2854</v>
      </c>
      <c r="AR52" s="89">
        <v>-585</v>
      </c>
      <c r="AS52" s="89">
        <v>-340</v>
      </c>
      <c r="AT52" s="89">
        <v>-7521</v>
      </c>
      <c r="AU52" s="89"/>
      <c r="AV52" s="89">
        <v>-442</v>
      </c>
      <c r="AW52" s="89">
        <v>-396</v>
      </c>
      <c r="AX52" s="89">
        <v>-1343</v>
      </c>
      <c r="AY52" s="89">
        <v>-8275</v>
      </c>
      <c r="AZ52" s="89"/>
      <c r="BA52" s="420">
        <v>-846</v>
      </c>
    </row>
    <row r="53" spans="2:53" ht="9.75">
      <c r="B53" s="57" t="s">
        <v>86</v>
      </c>
      <c r="C53" s="47">
        <v>12942</v>
      </c>
      <c r="D53" s="47">
        <v>9965</v>
      </c>
      <c r="E53" s="47">
        <v>8709</v>
      </c>
      <c r="F53" s="151">
        <v>4219</v>
      </c>
      <c r="G53" s="155">
        <v>4205</v>
      </c>
      <c r="H53" s="155">
        <v>3974</v>
      </c>
      <c r="I53" s="155">
        <v>9343</v>
      </c>
      <c r="J53" s="155">
        <v>-1146</v>
      </c>
      <c r="K53" s="47"/>
      <c r="L53" s="47">
        <v>4513</v>
      </c>
      <c r="M53" s="47">
        <v>6892</v>
      </c>
      <c r="N53" s="47">
        <v>779</v>
      </c>
      <c r="O53" s="47">
        <v>758</v>
      </c>
      <c r="P53" s="47"/>
      <c r="Q53" s="1">
        <v>948</v>
      </c>
      <c r="R53" s="1">
        <v>2485</v>
      </c>
      <c r="S53" s="1">
        <v>6312</v>
      </c>
      <c r="T53" s="1">
        <v>220</v>
      </c>
      <c r="U53" s="1"/>
      <c r="V53" s="47">
        <v>2771</v>
      </c>
      <c r="W53" s="47">
        <v>528</v>
      </c>
      <c r="X53" s="59">
        <v>4938</v>
      </c>
      <c r="Y53" s="59">
        <v>472</v>
      </c>
      <c r="Z53" s="57"/>
      <c r="AA53" s="47">
        <v>-311</v>
      </c>
      <c r="AB53" s="2">
        <v>794</v>
      </c>
      <c r="AC53" s="89">
        <v>1732</v>
      </c>
      <c r="AD53" s="89">
        <v>2004</v>
      </c>
      <c r="AE53" s="89">
        <v>1990</v>
      </c>
      <c r="AF53" s="57"/>
      <c r="AG53" s="89">
        <v>446</v>
      </c>
      <c r="AH53" s="89">
        <v>2343</v>
      </c>
      <c r="AI53" s="89">
        <v>-45</v>
      </c>
      <c r="AJ53" s="89">
        <v>1230</v>
      </c>
      <c r="AK53" s="89"/>
      <c r="AL53" s="89">
        <v>2576</v>
      </c>
      <c r="AM53" s="89">
        <v>2089</v>
      </c>
      <c r="AN53" s="89">
        <v>2588</v>
      </c>
      <c r="AO53" s="89">
        <v>2090</v>
      </c>
      <c r="AP53" s="89"/>
      <c r="AQ53" s="89">
        <v>-141</v>
      </c>
      <c r="AR53" s="89">
        <v>482</v>
      </c>
      <c r="AS53" s="89">
        <v>2485</v>
      </c>
      <c r="AT53" s="89">
        <v>-3972</v>
      </c>
      <c r="AU53" s="89"/>
      <c r="AV53" s="89">
        <v>435</v>
      </c>
      <c r="AW53" s="89">
        <v>1051</v>
      </c>
      <c r="AX53" s="89">
        <v>219</v>
      </c>
      <c r="AY53" s="89">
        <v>3750</v>
      </c>
      <c r="AZ53" s="89"/>
      <c r="BA53" s="420">
        <v>-160</v>
      </c>
    </row>
    <row r="54" spans="2:53" ht="9.75">
      <c r="B54" s="57" t="s">
        <v>398</v>
      </c>
      <c r="C54" s="47">
        <v>0</v>
      </c>
      <c r="D54" s="47">
        <v>0</v>
      </c>
      <c r="E54" s="47">
        <v>0</v>
      </c>
      <c r="F54" s="151">
        <v>0</v>
      </c>
      <c r="G54" s="155">
        <v>0</v>
      </c>
      <c r="H54" s="155">
        <v>-79203</v>
      </c>
      <c r="I54" s="155">
        <v>0</v>
      </c>
      <c r="J54" s="155">
        <v>0</v>
      </c>
      <c r="K54" s="47"/>
      <c r="L54" s="47">
        <v>0</v>
      </c>
      <c r="M54" s="47">
        <v>0</v>
      </c>
      <c r="N54" s="47">
        <v>0</v>
      </c>
      <c r="O54" s="47">
        <v>0</v>
      </c>
      <c r="P54" s="47"/>
      <c r="Q54" s="47">
        <v>0</v>
      </c>
      <c r="R54" s="47">
        <v>0</v>
      </c>
      <c r="S54" s="47">
        <v>0</v>
      </c>
      <c r="T54" s="47">
        <v>0</v>
      </c>
      <c r="U54" s="1"/>
      <c r="V54" s="47">
        <v>0</v>
      </c>
      <c r="W54" s="47">
        <v>0</v>
      </c>
      <c r="X54" s="47">
        <v>0</v>
      </c>
      <c r="Y54" s="47">
        <v>0</v>
      </c>
      <c r="Z54" s="57"/>
      <c r="AA54" s="47">
        <v>0</v>
      </c>
      <c r="AB54" s="47">
        <v>0</v>
      </c>
      <c r="AC54" s="47">
        <v>0</v>
      </c>
      <c r="AD54" s="47">
        <v>0</v>
      </c>
      <c r="AE54" s="47">
        <v>0</v>
      </c>
      <c r="AF54" s="57"/>
      <c r="AG54" s="89">
        <v>0</v>
      </c>
      <c r="AH54" s="89">
        <v>0</v>
      </c>
      <c r="AI54" s="89">
        <v>0</v>
      </c>
      <c r="AJ54" s="89">
        <v>-79203</v>
      </c>
      <c r="AK54" s="89"/>
      <c r="AL54" s="89">
        <v>0</v>
      </c>
      <c r="AM54" s="89">
        <v>0</v>
      </c>
      <c r="AN54" s="89">
        <v>0</v>
      </c>
      <c r="AO54" s="89">
        <v>0</v>
      </c>
      <c r="AP54" s="89"/>
      <c r="AQ54" s="89">
        <v>0</v>
      </c>
      <c r="AR54" s="89">
        <v>0</v>
      </c>
      <c r="AS54" s="89">
        <v>0</v>
      </c>
      <c r="AT54" s="89">
        <v>0</v>
      </c>
      <c r="AU54" s="89"/>
      <c r="AV54" s="89">
        <v>0</v>
      </c>
      <c r="AW54" s="89">
        <v>0</v>
      </c>
      <c r="AX54" s="89">
        <v>0</v>
      </c>
      <c r="AY54" s="89">
        <v>0</v>
      </c>
      <c r="AZ54" s="89"/>
      <c r="BA54" s="420">
        <v>0</v>
      </c>
    </row>
    <row r="55" spans="2:53" ht="9.75">
      <c r="B55" s="90" t="s">
        <v>102</v>
      </c>
      <c r="C55" s="55">
        <v>-99706</v>
      </c>
      <c r="D55" s="55">
        <v>14268</v>
      </c>
      <c r="E55" s="55">
        <v>285755</v>
      </c>
      <c r="F55" s="55">
        <v>303669</v>
      </c>
      <c r="G55" s="55">
        <v>302698</v>
      </c>
      <c r="H55" s="55">
        <v>-20964</v>
      </c>
      <c r="I55" s="55">
        <v>92759</v>
      </c>
      <c r="J55" s="55">
        <v>157367</v>
      </c>
      <c r="K55" s="55"/>
      <c r="L55" s="55">
        <v>-29079</v>
      </c>
      <c r="M55" s="55">
        <v>-33230</v>
      </c>
      <c r="N55" s="55">
        <v>-22714</v>
      </c>
      <c r="O55" s="55">
        <v>-14683</v>
      </c>
      <c r="P55" s="55"/>
      <c r="Q55" s="55">
        <v>-3043</v>
      </c>
      <c r="R55" s="55">
        <v>-4976</v>
      </c>
      <c r="S55" s="55">
        <v>7069</v>
      </c>
      <c r="T55" s="55">
        <v>15218</v>
      </c>
      <c r="U55" s="55"/>
      <c r="V55" s="55">
        <v>19562</v>
      </c>
      <c r="W55" s="55">
        <v>20478</v>
      </c>
      <c r="X55" s="56">
        <v>14379</v>
      </c>
      <c r="Y55" s="56">
        <v>231337</v>
      </c>
      <c r="Z55" s="57"/>
      <c r="AA55" s="55">
        <v>26050</v>
      </c>
      <c r="AB55" s="76">
        <v>12893</v>
      </c>
      <c r="AC55" s="76">
        <v>27562</v>
      </c>
      <c r="AD55" s="145">
        <v>237164</v>
      </c>
      <c r="AE55" s="145">
        <v>236193</v>
      </c>
      <c r="AF55" s="57"/>
      <c r="AG55" s="145">
        <v>4123</v>
      </c>
      <c r="AH55" s="145">
        <v>12776</v>
      </c>
      <c r="AI55" s="145">
        <v>27348</v>
      </c>
      <c r="AJ55" s="145">
        <v>-65211</v>
      </c>
      <c r="AK55" s="145"/>
      <c r="AL55" s="145">
        <v>27272</v>
      </c>
      <c r="AM55" s="145">
        <v>26440</v>
      </c>
      <c r="AN55" s="145">
        <v>32826</v>
      </c>
      <c r="AO55" s="145">
        <v>6221</v>
      </c>
      <c r="AP55" s="145"/>
      <c r="AQ55" s="145">
        <v>20684</v>
      </c>
      <c r="AR55" s="145">
        <v>14224</v>
      </c>
      <c r="AS55" s="145">
        <v>3112</v>
      </c>
      <c r="AT55" s="145">
        <v>119347</v>
      </c>
      <c r="AU55" s="145"/>
      <c r="AV55" s="145">
        <v>6039</v>
      </c>
      <c r="AW55" s="145">
        <v>10244</v>
      </c>
      <c r="AX55" s="145">
        <v>20159</v>
      </c>
      <c r="AY55" s="145">
        <v>-8526</v>
      </c>
      <c r="AZ55" s="145"/>
      <c r="BA55" s="421">
        <v>152</v>
      </c>
    </row>
    <row r="56" spans="2:53" ht="9.75">
      <c r="B56" s="104" t="s">
        <v>103</v>
      </c>
      <c r="C56" s="105">
        <v>-0.089</v>
      </c>
      <c r="D56" s="105">
        <v>0.009</v>
      </c>
      <c r="E56" s="105">
        <v>0.182</v>
      </c>
      <c r="F56" s="154">
        <v>0.191</v>
      </c>
      <c r="G56" s="154">
        <v>0.187</v>
      </c>
      <c r="H56" s="154">
        <v>-0.01</v>
      </c>
      <c r="I56" s="154">
        <v>0.049</v>
      </c>
      <c r="J56" s="154">
        <v>0.09400438102099175</v>
      </c>
      <c r="K56" s="105"/>
      <c r="L56" s="105">
        <v>-0.122</v>
      </c>
      <c r="M56" s="105">
        <v>-0.136</v>
      </c>
      <c r="N56" s="105">
        <v>-0.084</v>
      </c>
      <c r="O56" s="105">
        <v>-0.04</v>
      </c>
      <c r="P56" s="105"/>
      <c r="Q56" s="108">
        <v>-0.008</v>
      </c>
      <c r="R56" s="108">
        <v>-0.013</v>
      </c>
      <c r="S56" s="108">
        <v>0.019</v>
      </c>
      <c r="T56" s="108">
        <v>0.039</v>
      </c>
      <c r="U56" s="108"/>
      <c r="V56" s="58">
        <v>0.051</v>
      </c>
      <c r="W56" s="58">
        <v>0.052</v>
      </c>
      <c r="X56" s="58">
        <v>0.036</v>
      </c>
      <c r="Y56" s="58">
        <v>0.587</v>
      </c>
      <c r="Z56" s="57"/>
      <c r="AA56" s="58">
        <v>0.065</v>
      </c>
      <c r="AB56" s="58">
        <v>0.033</v>
      </c>
      <c r="AC56" s="58">
        <v>0.07</v>
      </c>
      <c r="AD56" s="156">
        <v>0.591</v>
      </c>
      <c r="AE56" s="156">
        <v>0.554</v>
      </c>
      <c r="AF56" s="57"/>
      <c r="AG56" s="156">
        <v>0.008</v>
      </c>
      <c r="AH56" s="156">
        <v>0.024</v>
      </c>
      <c r="AI56" s="156">
        <v>0.052</v>
      </c>
      <c r="AJ56" s="156">
        <v>-0.126</v>
      </c>
      <c r="AK56" s="156"/>
      <c r="AL56" s="156">
        <v>0.056</v>
      </c>
      <c r="AM56" s="156">
        <v>0.055</v>
      </c>
      <c r="AN56" s="156">
        <v>0.072</v>
      </c>
      <c r="AO56" s="156">
        <v>0.014</v>
      </c>
      <c r="AP56" s="156"/>
      <c r="AQ56" s="156">
        <v>0.048</v>
      </c>
      <c r="AR56" s="156">
        <v>0.034</v>
      </c>
      <c r="AS56" s="156">
        <v>0.008</v>
      </c>
      <c r="AT56" s="156">
        <v>0.29534026231130905</v>
      </c>
      <c r="AU56" s="156"/>
      <c r="AV56" s="156">
        <v>0.015535683966268607</v>
      </c>
      <c r="AW56" s="156">
        <v>0.027</v>
      </c>
      <c r="AX56" s="156">
        <v>0.05</v>
      </c>
      <c r="AY56" s="156">
        <v>-0.02117224613046534</v>
      </c>
      <c r="AZ56" s="156"/>
      <c r="BA56" s="425">
        <v>0.0003892505390607794</v>
      </c>
    </row>
    <row r="57" spans="2:53" ht="9.75">
      <c r="B57" s="57"/>
      <c r="C57" s="57"/>
      <c r="D57" s="57"/>
      <c r="E57" s="97"/>
      <c r="F57" s="153"/>
      <c r="G57" s="153"/>
      <c r="H57" s="153"/>
      <c r="I57" s="153"/>
      <c r="J57" s="153"/>
      <c r="K57" s="57"/>
      <c r="L57" s="57"/>
      <c r="M57" s="57"/>
      <c r="N57" s="57"/>
      <c r="O57" s="57"/>
      <c r="P57" s="57"/>
      <c r="U57" s="1"/>
      <c r="V57" s="57"/>
      <c r="W57" s="57"/>
      <c r="X57" s="59">
        <v>0</v>
      </c>
      <c r="Y57" s="59">
        <v>0</v>
      </c>
      <c r="Z57" s="57"/>
      <c r="AA57" s="57"/>
      <c r="AC57" s="89"/>
      <c r="AD57" s="89"/>
      <c r="AE57" s="89"/>
      <c r="AF57" s="57"/>
      <c r="AG57" s="163"/>
      <c r="AH57" s="163"/>
      <c r="AI57" s="209"/>
      <c r="AJ57" s="286"/>
      <c r="AK57" s="209"/>
      <c r="AL57" s="286"/>
      <c r="AP57" s="209"/>
      <c r="AU57" s="209"/>
      <c r="AV57" s="404"/>
      <c r="AW57" s="404"/>
      <c r="AX57" s="404"/>
      <c r="AY57" s="404"/>
      <c r="AZ57" s="209"/>
      <c r="BA57" s="426"/>
    </row>
    <row r="58" spans="2:53" ht="9.75">
      <c r="B58" s="57" t="s">
        <v>87</v>
      </c>
      <c r="C58" s="47">
        <v>10689</v>
      </c>
      <c r="D58" s="47">
        <v>7564</v>
      </c>
      <c r="E58" s="47">
        <v>11658</v>
      </c>
      <c r="F58" s="47">
        <v>20670</v>
      </c>
      <c r="G58" s="47">
        <v>18288</v>
      </c>
      <c r="H58" s="47">
        <v>6271</v>
      </c>
      <c r="I58" s="47">
        <v>3885</v>
      </c>
      <c r="J58" s="47">
        <v>4627</v>
      </c>
      <c r="K58" s="47"/>
      <c r="L58" s="47">
        <v>633</v>
      </c>
      <c r="M58" s="47">
        <v>4085</v>
      </c>
      <c r="N58" s="47">
        <v>3696</v>
      </c>
      <c r="O58" s="47">
        <v>2275</v>
      </c>
      <c r="P58" s="47"/>
      <c r="Q58" s="47">
        <v>2104</v>
      </c>
      <c r="R58" s="47">
        <v>1730</v>
      </c>
      <c r="S58" s="47">
        <v>1462</v>
      </c>
      <c r="T58" s="47">
        <v>2268</v>
      </c>
      <c r="U58" s="1"/>
      <c r="V58" s="47">
        <v>2763</v>
      </c>
      <c r="W58" s="47">
        <v>4409</v>
      </c>
      <c r="X58" s="59">
        <v>1284</v>
      </c>
      <c r="Y58" s="59">
        <v>3202</v>
      </c>
      <c r="Z58" s="57"/>
      <c r="AA58" s="47">
        <v>3282</v>
      </c>
      <c r="AB58" s="77">
        <v>4246</v>
      </c>
      <c r="AC58" s="89">
        <v>7493</v>
      </c>
      <c r="AD58" s="89">
        <v>6061</v>
      </c>
      <c r="AE58" s="89">
        <v>3679</v>
      </c>
      <c r="AF58" s="57"/>
      <c r="AG58" s="89">
        <v>1822</v>
      </c>
      <c r="AH58" s="89">
        <v>2272</v>
      </c>
      <c r="AI58" s="89">
        <v>669</v>
      </c>
      <c r="AJ58" s="89">
        <v>1508</v>
      </c>
      <c r="AK58" s="89"/>
      <c r="AL58" s="89">
        <v>1844</v>
      </c>
      <c r="AM58" s="89">
        <v>2185</v>
      </c>
      <c r="AN58" s="89">
        <f>3680-AL58-AM58</f>
        <v>-349</v>
      </c>
      <c r="AO58" s="89">
        <v>205</v>
      </c>
      <c r="AP58" s="89"/>
      <c r="AQ58" s="89">
        <v>1052</v>
      </c>
      <c r="AR58" s="89">
        <v>898</v>
      </c>
      <c r="AS58" s="89">
        <v>1174</v>
      </c>
      <c r="AT58" s="89">
        <v>1503</v>
      </c>
      <c r="AU58" s="89"/>
      <c r="AV58" s="89">
        <v>949</v>
      </c>
      <c r="AW58" s="89">
        <v>2097</v>
      </c>
      <c r="AX58" s="89">
        <v>71</v>
      </c>
      <c r="AY58" s="89">
        <v>324</v>
      </c>
      <c r="AZ58" s="89"/>
      <c r="BA58" s="420">
        <v>260</v>
      </c>
    </row>
    <row r="59" spans="2:53" ht="9.75">
      <c r="B59" s="57" t="s">
        <v>88</v>
      </c>
      <c r="C59" s="47">
        <v>-9859</v>
      </c>
      <c r="D59" s="47">
        <v>-20707</v>
      </c>
      <c r="E59" s="47">
        <v>-8644</v>
      </c>
      <c r="F59" s="47">
        <v>-3642</v>
      </c>
      <c r="G59" s="47">
        <v>-3710</v>
      </c>
      <c r="H59" s="47">
        <v>-46213</v>
      </c>
      <c r="I59" s="47">
        <v>-32224</v>
      </c>
      <c r="J59" s="47">
        <v>-35582</v>
      </c>
      <c r="K59" s="47"/>
      <c r="L59" s="47">
        <v>-2334</v>
      </c>
      <c r="M59" s="47">
        <v>-9707</v>
      </c>
      <c r="N59" s="47">
        <v>592</v>
      </c>
      <c r="O59" s="47">
        <v>1590</v>
      </c>
      <c r="P59" s="47"/>
      <c r="Q59" s="47">
        <v>-5987</v>
      </c>
      <c r="R59" s="47">
        <v>-4935</v>
      </c>
      <c r="S59" s="47">
        <v>-4334</v>
      </c>
      <c r="T59" s="47">
        <v>-5451</v>
      </c>
      <c r="U59" s="47"/>
      <c r="V59" s="47">
        <v>-4892</v>
      </c>
      <c r="W59" s="47">
        <v>-2081</v>
      </c>
      <c r="X59" s="59">
        <v>-1308</v>
      </c>
      <c r="Y59" s="59">
        <v>-363</v>
      </c>
      <c r="Z59" s="57"/>
      <c r="AA59" s="47">
        <v>-222</v>
      </c>
      <c r="AB59" s="47">
        <v>-401</v>
      </c>
      <c r="AC59" s="89">
        <v>-91</v>
      </c>
      <c r="AD59" s="89">
        <v>-3340</v>
      </c>
      <c r="AE59" s="89">
        <v>-3408</v>
      </c>
      <c r="AF59" s="57"/>
      <c r="AG59" s="89">
        <v>-15157</v>
      </c>
      <c r="AH59" s="89">
        <v>-11992</v>
      </c>
      <c r="AI59" s="89">
        <v>-11017</v>
      </c>
      <c r="AJ59" s="89">
        <v>-8047</v>
      </c>
      <c r="AK59" s="89"/>
      <c r="AL59" s="89">
        <v>-9256</v>
      </c>
      <c r="AM59" s="89">
        <v>-10118</v>
      </c>
      <c r="AN59" s="89">
        <f>-26848-AL59-AM59</f>
        <v>-7474</v>
      </c>
      <c r="AO59" s="89">
        <v>-5376</v>
      </c>
      <c r="AP59" s="89"/>
      <c r="AQ59" s="89">
        <v>-5603</v>
      </c>
      <c r="AR59" s="89">
        <v>-5802</v>
      </c>
      <c r="AS59" s="89">
        <v>-7561</v>
      </c>
      <c r="AT59" s="89">
        <v>-16616</v>
      </c>
      <c r="AU59" s="89"/>
      <c r="AV59" s="89">
        <v>-2243</v>
      </c>
      <c r="AW59" s="89">
        <v>-1655</v>
      </c>
      <c r="AX59" s="89">
        <v>-3926</v>
      </c>
      <c r="AY59" s="89">
        <v>-2842</v>
      </c>
      <c r="AZ59" s="89"/>
      <c r="BA59" s="420">
        <v>-2825</v>
      </c>
    </row>
    <row r="60" spans="2:53" ht="9.75">
      <c r="B60" s="57" t="s">
        <v>89</v>
      </c>
      <c r="C60" s="47">
        <v>353381</v>
      </c>
      <c r="D60" s="47">
        <v>0</v>
      </c>
      <c r="E60" s="47">
        <v>0</v>
      </c>
      <c r="F60" s="55">
        <v>0</v>
      </c>
      <c r="G60" s="55">
        <v>0</v>
      </c>
      <c r="H60" s="55">
        <v>0</v>
      </c>
      <c r="I60" s="55">
        <v>0</v>
      </c>
      <c r="J60" s="55">
        <v>0</v>
      </c>
      <c r="K60" s="47"/>
      <c r="L60" s="47">
        <v>0</v>
      </c>
      <c r="M60" s="47">
        <v>353427</v>
      </c>
      <c r="N60" s="47">
        <v>-46</v>
      </c>
      <c r="O60" s="47">
        <v>0</v>
      </c>
      <c r="P60" s="47"/>
      <c r="Q60" s="47">
        <v>0</v>
      </c>
      <c r="R60" s="47">
        <v>0</v>
      </c>
      <c r="S60" s="47">
        <v>0</v>
      </c>
      <c r="T60" s="47">
        <v>0</v>
      </c>
      <c r="U60" s="47"/>
      <c r="V60" s="47">
        <v>0</v>
      </c>
      <c r="W60" s="47">
        <v>0</v>
      </c>
      <c r="X60" s="59">
        <v>0</v>
      </c>
      <c r="Y60" s="59">
        <v>0</v>
      </c>
      <c r="Z60" s="57"/>
      <c r="AA60" s="47">
        <v>0</v>
      </c>
      <c r="AB60" s="47">
        <v>0</v>
      </c>
      <c r="AC60" s="89">
        <v>0</v>
      </c>
      <c r="AD60" s="145">
        <v>0</v>
      </c>
      <c r="AE60" s="145">
        <v>0</v>
      </c>
      <c r="AF60" s="57"/>
      <c r="AG60" s="89">
        <v>0</v>
      </c>
      <c r="AH60" s="89">
        <v>0</v>
      </c>
      <c r="AI60" s="89">
        <v>0</v>
      </c>
      <c r="AJ60" s="89">
        <v>0</v>
      </c>
      <c r="AK60" s="89"/>
      <c r="AL60" s="89">
        <v>0</v>
      </c>
      <c r="AM60" s="89">
        <v>0</v>
      </c>
      <c r="AN60" s="89">
        <v>0</v>
      </c>
      <c r="AO60" s="89">
        <v>0</v>
      </c>
      <c r="AP60" s="89"/>
      <c r="AQ60" s="89">
        <v>0</v>
      </c>
      <c r="AR60" s="89">
        <v>0</v>
      </c>
      <c r="AS60" s="89">
        <v>0</v>
      </c>
      <c r="AT60" s="89">
        <v>0</v>
      </c>
      <c r="AU60" s="89"/>
      <c r="AV60" s="89">
        <v>0</v>
      </c>
      <c r="AW60" s="89">
        <v>0</v>
      </c>
      <c r="AX60" s="89">
        <v>0</v>
      </c>
      <c r="AY60" s="89">
        <v>0</v>
      </c>
      <c r="AZ60" s="89"/>
      <c r="BA60" s="420">
        <v>0</v>
      </c>
    </row>
    <row r="61" spans="2:53" ht="9.75">
      <c r="B61" s="57" t="s">
        <v>90</v>
      </c>
      <c r="C61" s="47">
        <v>-22625</v>
      </c>
      <c r="D61" s="47">
        <v>0</v>
      </c>
      <c r="E61" s="47">
        <v>0</v>
      </c>
      <c r="F61" s="47">
        <v>0</v>
      </c>
      <c r="G61" s="47">
        <v>0</v>
      </c>
      <c r="H61" s="47">
        <v>0</v>
      </c>
      <c r="I61" s="47">
        <v>0</v>
      </c>
      <c r="J61" s="47">
        <v>0</v>
      </c>
      <c r="K61" s="47"/>
      <c r="L61" s="47">
        <v>-22625</v>
      </c>
      <c r="M61" s="47">
        <v>0</v>
      </c>
      <c r="N61" s="47">
        <v>0</v>
      </c>
      <c r="O61" s="47">
        <v>0</v>
      </c>
      <c r="P61" s="47"/>
      <c r="Q61" s="47">
        <v>0</v>
      </c>
      <c r="R61" s="47">
        <v>0</v>
      </c>
      <c r="S61" s="47">
        <v>0</v>
      </c>
      <c r="T61" s="47">
        <v>0</v>
      </c>
      <c r="U61" s="47"/>
      <c r="V61" s="47">
        <v>0</v>
      </c>
      <c r="W61" s="47">
        <v>0</v>
      </c>
      <c r="X61" s="59">
        <v>0</v>
      </c>
      <c r="Y61" s="59">
        <v>0</v>
      </c>
      <c r="Z61" s="57"/>
      <c r="AA61" s="47">
        <v>0</v>
      </c>
      <c r="AB61" s="47">
        <v>0</v>
      </c>
      <c r="AC61" s="89">
        <v>0</v>
      </c>
      <c r="AD61" s="89">
        <v>0</v>
      </c>
      <c r="AE61" s="89">
        <v>0</v>
      </c>
      <c r="AF61" s="57"/>
      <c r="AG61" s="89">
        <v>0</v>
      </c>
      <c r="AH61" s="89">
        <v>0</v>
      </c>
      <c r="AI61" s="89">
        <v>0</v>
      </c>
      <c r="AJ61" s="89">
        <v>0</v>
      </c>
      <c r="AK61" s="89"/>
      <c r="AL61" s="89">
        <v>0</v>
      </c>
      <c r="AM61" s="89">
        <v>0</v>
      </c>
      <c r="AN61" s="89">
        <v>0</v>
      </c>
      <c r="AO61" s="89">
        <v>0</v>
      </c>
      <c r="AP61" s="89"/>
      <c r="AQ61" s="89">
        <v>0</v>
      </c>
      <c r="AR61" s="89">
        <v>0</v>
      </c>
      <c r="AS61" s="89">
        <v>0</v>
      </c>
      <c r="AT61" s="89">
        <v>0</v>
      </c>
      <c r="AU61" s="89"/>
      <c r="AV61" s="89">
        <v>0</v>
      </c>
      <c r="AW61" s="89">
        <v>0</v>
      </c>
      <c r="AX61" s="89">
        <v>0</v>
      </c>
      <c r="AY61" s="89">
        <v>0</v>
      </c>
      <c r="AZ61" s="89"/>
      <c r="BA61" s="420">
        <v>0</v>
      </c>
    </row>
    <row r="62" spans="2:53" ht="9.75">
      <c r="B62" s="90" t="s">
        <v>104</v>
      </c>
      <c r="C62" s="55">
        <v>231880</v>
      </c>
      <c r="D62" s="55">
        <v>1125</v>
      </c>
      <c r="E62" s="55">
        <v>288769</v>
      </c>
      <c r="F62" s="55">
        <v>320697</v>
      </c>
      <c r="G62" s="55">
        <v>317276</v>
      </c>
      <c r="H62" s="55">
        <v>-60906</v>
      </c>
      <c r="I62" s="55">
        <v>64420</v>
      </c>
      <c r="J62" s="55">
        <v>126412</v>
      </c>
      <c r="K62" s="55"/>
      <c r="L62" s="55">
        <v>-53405</v>
      </c>
      <c r="M62" s="55">
        <v>314575</v>
      </c>
      <c r="N62" s="55">
        <v>-18472</v>
      </c>
      <c r="O62" s="55">
        <v>-10818</v>
      </c>
      <c r="P62" s="55"/>
      <c r="Q62" s="55">
        <v>-6926</v>
      </c>
      <c r="R62" s="55">
        <v>-8181</v>
      </c>
      <c r="S62" s="55">
        <v>4197</v>
      </c>
      <c r="T62" s="55">
        <v>12035</v>
      </c>
      <c r="U62" s="100"/>
      <c r="V62" s="55">
        <v>17433</v>
      </c>
      <c r="W62" s="55">
        <v>22806</v>
      </c>
      <c r="X62" s="55">
        <v>14355</v>
      </c>
      <c r="Y62" s="55">
        <v>234176</v>
      </c>
      <c r="Z62" s="57"/>
      <c r="AA62" s="55">
        <v>29110</v>
      </c>
      <c r="AB62" s="76">
        <v>16738</v>
      </c>
      <c r="AC62" s="145">
        <v>34964</v>
      </c>
      <c r="AD62" s="145">
        <v>239885</v>
      </c>
      <c r="AE62" s="145">
        <v>236464</v>
      </c>
      <c r="AF62" s="57"/>
      <c r="AG62" s="145">
        <v>-9212</v>
      </c>
      <c r="AH62" s="145">
        <v>3056</v>
      </c>
      <c r="AI62" s="145">
        <v>17000</v>
      </c>
      <c r="AJ62" s="145">
        <v>-71750</v>
      </c>
      <c r="AK62" s="145"/>
      <c r="AL62" s="145">
        <v>19860</v>
      </c>
      <c r="AM62" s="145">
        <v>18507</v>
      </c>
      <c r="AN62" s="145">
        <v>25003</v>
      </c>
      <c r="AO62" s="145">
        <v>1050</v>
      </c>
      <c r="AP62" s="145"/>
      <c r="AQ62" s="145">
        <v>16133</v>
      </c>
      <c r="AR62" s="145">
        <v>9320</v>
      </c>
      <c r="AS62" s="145">
        <v>-3275</v>
      </c>
      <c r="AT62" s="145">
        <v>104234</v>
      </c>
      <c r="AU62" s="145"/>
      <c r="AV62" s="145">
        <v>4745</v>
      </c>
      <c r="AW62" s="145">
        <v>10686</v>
      </c>
      <c r="AX62" s="145">
        <v>16304</v>
      </c>
      <c r="AY62" s="145">
        <v>-11044</v>
      </c>
      <c r="AZ62" s="145"/>
      <c r="BA62" s="421">
        <v>-2413</v>
      </c>
    </row>
    <row r="63" spans="2:53" ht="9.75">
      <c r="B63" s="57" t="s">
        <v>91</v>
      </c>
      <c r="C63" s="47">
        <v>-1275</v>
      </c>
      <c r="D63" s="47">
        <v>87572</v>
      </c>
      <c r="E63" s="47">
        <v>-24874</v>
      </c>
      <c r="F63" s="151">
        <v>-68580</v>
      </c>
      <c r="G63" s="151">
        <v>-68490</v>
      </c>
      <c r="H63" s="151">
        <v>-26798</v>
      </c>
      <c r="I63" s="151">
        <v>-18130</v>
      </c>
      <c r="J63" s="151">
        <v>48421</v>
      </c>
      <c r="K63" s="47"/>
      <c r="L63" s="47">
        <v>-1889</v>
      </c>
      <c r="M63" s="47">
        <v>6</v>
      </c>
      <c r="N63" s="47">
        <v>-114</v>
      </c>
      <c r="O63" s="47">
        <v>722</v>
      </c>
      <c r="P63" s="47"/>
      <c r="Q63" s="47">
        <v>533</v>
      </c>
      <c r="R63" s="47">
        <v>-61</v>
      </c>
      <c r="S63" s="47">
        <v>39</v>
      </c>
      <c r="T63" s="47">
        <v>87061</v>
      </c>
      <c r="U63" s="1"/>
      <c r="V63" s="47">
        <v>-3081</v>
      </c>
      <c r="W63" s="47">
        <v>-7249</v>
      </c>
      <c r="X63" s="47">
        <v>-1945</v>
      </c>
      <c r="Y63" s="47">
        <v>-12599</v>
      </c>
      <c r="Z63" s="57"/>
      <c r="AA63" s="47">
        <v>-52155</v>
      </c>
      <c r="AB63" s="47">
        <v>-3827</v>
      </c>
      <c r="AC63" s="89">
        <v>-10308</v>
      </c>
      <c r="AD63" s="89">
        <v>-2290</v>
      </c>
      <c r="AE63" s="89">
        <v>-2200</v>
      </c>
      <c r="AF63" s="57"/>
      <c r="AG63" s="89">
        <v>-634</v>
      </c>
      <c r="AH63" s="89">
        <v>17962</v>
      </c>
      <c r="AI63" s="89">
        <v>-6965</v>
      </c>
      <c r="AJ63" s="89">
        <v>-37161</v>
      </c>
      <c r="AK63" s="89"/>
      <c r="AL63" s="89">
        <v>-6716</v>
      </c>
      <c r="AM63" s="89">
        <v>-9923</v>
      </c>
      <c r="AN63" s="89">
        <v>-10937</v>
      </c>
      <c r="AO63" s="89">
        <v>9446</v>
      </c>
      <c r="AP63" s="89"/>
      <c r="AQ63" s="89">
        <v>-5180</v>
      </c>
      <c r="AR63" s="89">
        <v>-1025</v>
      </c>
      <c r="AS63" s="89">
        <v>-1141</v>
      </c>
      <c r="AT63" s="89">
        <v>55767</v>
      </c>
      <c r="AU63" s="89"/>
      <c r="AV63" s="89">
        <v>-3484</v>
      </c>
      <c r="AW63" s="89">
        <v>-4122</v>
      </c>
      <c r="AX63" s="89">
        <v>-8022</v>
      </c>
      <c r="AY63" s="89">
        <v>-2850</v>
      </c>
      <c r="AZ63" s="89"/>
      <c r="BA63" s="420">
        <v>-7833</v>
      </c>
    </row>
    <row r="64" spans="2:53" ht="9.75">
      <c r="B64" s="90" t="s">
        <v>105</v>
      </c>
      <c r="C64" s="55">
        <v>230605</v>
      </c>
      <c r="D64" s="55">
        <v>88697</v>
      </c>
      <c r="E64" s="55">
        <v>263895</v>
      </c>
      <c r="F64" s="145">
        <v>252117</v>
      </c>
      <c r="G64" s="145">
        <v>248786</v>
      </c>
      <c r="H64" s="145">
        <v>-87704</v>
      </c>
      <c r="I64" s="145">
        <v>46290</v>
      </c>
      <c r="J64" s="145">
        <v>174833</v>
      </c>
      <c r="K64" s="55"/>
      <c r="L64" s="55">
        <v>-55294</v>
      </c>
      <c r="M64" s="55">
        <v>314581</v>
      </c>
      <c r="N64" s="55">
        <v>-18586</v>
      </c>
      <c r="O64" s="55">
        <v>-10096</v>
      </c>
      <c r="P64" s="55"/>
      <c r="Q64" s="55">
        <v>-6393</v>
      </c>
      <c r="R64" s="55">
        <v>-8242</v>
      </c>
      <c r="S64" s="55">
        <v>4236</v>
      </c>
      <c r="T64" s="55">
        <v>99096</v>
      </c>
      <c r="U64" s="100"/>
      <c r="V64" s="55">
        <v>14352</v>
      </c>
      <c r="W64" s="55">
        <v>15557</v>
      </c>
      <c r="X64" s="55">
        <v>12410</v>
      </c>
      <c r="Y64" s="55">
        <v>221577</v>
      </c>
      <c r="Z64" s="57"/>
      <c r="AA64" s="55">
        <v>-23045</v>
      </c>
      <c r="AB64" s="76">
        <v>12911</v>
      </c>
      <c r="AC64" s="145">
        <v>24656</v>
      </c>
      <c r="AD64" s="145">
        <v>237595</v>
      </c>
      <c r="AE64" s="145">
        <v>234264</v>
      </c>
      <c r="AF64" s="57"/>
      <c r="AG64" s="145">
        <v>-9846</v>
      </c>
      <c r="AH64" s="145">
        <v>21018</v>
      </c>
      <c r="AI64" s="145">
        <v>10035</v>
      </c>
      <c r="AJ64" s="145">
        <v>-108911</v>
      </c>
      <c r="AK64" s="145"/>
      <c r="AL64" s="145">
        <v>13144</v>
      </c>
      <c r="AM64" s="145">
        <v>8584</v>
      </c>
      <c r="AN64" s="145">
        <v>14066</v>
      </c>
      <c r="AO64" s="145">
        <v>10496</v>
      </c>
      <c r="AP64" s="145"/>
      <c r="AQ64" s="145">
        <v>10953</v>
      </c>
      <c r="AR64" s="145">
        <v>8295</v>
      </c>
      <c r="AS64" s="145">
        <v>-4416</v>
      </c>
      <c r="AT64" s="145">
        <v>160001</v>
      </c>
      <c r="AU64" s="145"/>
      <c r="AV64" s="145">
        <v>1261</v>
      </c>
      <c r="AW64" s="145">
        <v>6564</v>
      </c>
      <c r="AX64" s="145">
        <v>8282</v>
      </c>
      <c r="AY64" s="145">
        <v>-13894</v>
      </c>
      <c r="AZ64" s="145"/>
      <c r="BA64" s="421">
        <v>-10246</v>
      </c>
    </row>
    <row r="65" spans="2:48" ht="9.75">
      <c r="B65" s="90"/>
      <c r="C65" s="1"/>
      <c r="D65" s="1"/>
      <c r="E65" s="1"/>
      <c r="K65" s="100"/>
      <c r="L65" s="100"/>
      <c r="M65" s="100"/>
      <c r="N65" s="100"/>
      <c r="O65" s="100"/>
      <c r="P65" s="100"/>
      <c r="Q65" s="100"/>
      <c r="R65" s="100"/>
      <c r="U65" s="1"/>
      <c r="AJ65" s="208"/>
      <c r="AL65" s="208"/>
      <c r="AN65" s="89"/>
      <c r="AR65" s="176"/>
      <c r="AS65" s="145"/>
      <c r="AT65" s="176"/>
      <c r="AV65" s="89"/>
    </row>
    <row r="66" spans="9:53" s="176" customFormat="1" ht="9.75">
      <c r="I66" s="322"/>
      <c r="J66" s="322"/>
      <c r="AN66" s="309"/>
      <c r="AO66" s="2"/>
      <c r="AQ66" s="2"/>
      <c r="AS66" s="89"/>
      <c r="AV66" s="89"/>
      <c r="AW66" s="2"/>
      <c r="AX66" s="2"/>
      <c r="AY66" s="2"/>
      <c r="BA66" s="418"/>
    </row>
    <row r="67" spans="40:53" s="176" customFormat="1" ht="9.75">
      <c r="AN67" s="308"/>
      <c r="AO67" s="2"/>
      <c r="AQ67" s="2"/>
      <c r="AS67" s="145"/>
      <c r="AV67" s="89"/>
      <c r="AW67" s="2"/>
      <c r="AX67" s="2"/>
      <c r="AY67" s="2"/>
      <c r="BA67" s="418"/>
    </row>
    <row r="68" spans="2:53" s="176" customFormat="1" ht="12.75" customHeight="1">
      <c r="B68" s="203" t="s">
        <v>62</v>
      </c>
      <c r="AN68" s="309"/>
      <c r="AO68" s="2"/>
      <c r="AQ68" s="2"/>
      <c r="AR68" s="2"/>
      <c r="AS68" s="2"/>
      <c r="AT68" s="2"/>
      <c r="AV68" s="89"/>
      <c r="AW68" s="2"/>
      <c r="AX68" s="2"/>
      <c r="AY68" s="2"/>
      <c r="BA68" s="418"/>
    </row>
    <row r="69" spans="2:53" s="176" customFormat="1" ht="14.25" customHeight="1">
      <c r="B69" s="203" t="s">
        <v>201</v>
      </c>
      <c r="AG69" s="206"/>
      <c r="AN69" s="2"/>
      <c r="AO69" s="2"/>
      <c r="AR69" s="2"/>
      <c r="AT69" s="2"/>
      <c r="AW69" s="2"/>
      <c r="AX69" s="2"/>
      <c r="AY69" s="2"/>
      <c r="BA69" s="418"/>
    </row>
    <row r="70" spans="2:53" s="176" customFormat="1" ht="18" customHeight="1">
      <c r="B70" s="203" t="s">
        <v>202</v>
      </c>
      <c r="AN70" s="2"/>
      <c r="AO70" s="2"/>
      <c r="AR70" s="2"/>
      <c r="AT70" s="2"/>
      <c r="AW70" s="2"/>
      <c r="AX70" s="2"/>
      <c r="AY70" s="2"/>
      <c r="BA70" s="418"/>
    </row>
    <row r="71" spans="2:53" s="176" customFormat="1" ht="21" customHeight="1">
      <c r="B71" s="434" t="s">
        <v>368</v>
      </c>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434"/>
      <c r="AN71" s="2"/>
      <c r="AR71" s="2"/>
      <c r="AT71" s="2"/>
      <c r="BA71" s="427"/>
    </row>
    <row r="72" spans="41:53" ht="9.75">
      <c r="AO72" s="176"/>
      <c r="AQ72" s="176"/>
      <c r="AS72" s="176"/>
      <c r="AV72" s="176"/>
      <c r="AW72" s="176"/>
      <c r="AX72" s="176"/>
      <c r="AY72" s="176"/>
      <c r="BA72" s="427"/>
    </row>
    <row r="73" spans="40:53" ht="9.75">
      <c r="AN73" s="176"/>
      <c r="AO73" s="176"/>
      <c r="AQ73" s="176"/>
      <c r="AS73" s="176"/>
      <c r="AV73" s="176"/>
      <c r="AW73" s="176"/>
      <c r="AX73" s="176"/>
      <c r="AY73" s="176"/>
      <c r="BA73" s="427"/>
    </row>
    <row r="74" spans="40:53" ht="9.75">
      <c r="AN74" s="176"/>
      <c r="AO74" s="176"/>
      <c r="AQ74" s="176"/>
      <c r="AS74" s="176"/>
      <c r="AV74" s="176"/>
      <c r="AW74" s="176"/>
      <c r="AX74" s="176"/>
      <c r="AY74" s="176"/>
      <c r="BA74" s="428">
        <v>-33</v>
      </c>
    </row>
    <row r="75" spans="40:53" ht="9.75">
      <c r="AN75" s="176"/>
      <c r="AO75" s="176"/>
      <c r="AW75" s="176"/>
      <c r="AX75" s="176"/>
      <c r="AY75" s="176"/>
      <c r="BA75" s="427"/>
    </row>
    <row r="76" spans="40:53" ht="9.75">
      <c r="AN76" s="176"/>
      <c r="AO76" s="176"/>
      <c r="AW76" s="176"/>
      <c r="AX76" s="176"/>
      <c r="AY76" s="176"/>
      <c r="BA76" s="427"/>
    </row>
    <row r="77" ht="9.75">
      <c r="AN77" s="176"/>
    </row>
    <row r="78" ht="9.75">
      <c r="AN78" s="176"/>
    </row>
  </sheetData>
  <sheetProtection/>
  <mergeCells count="1">
    <mergeCell ref="B71:AL71"/>
  </mergeCells>
  <printOptions/>
  <pageMargins left="0.1968503937007874" right="0.1968503937007874" top="0.3937007874015748" bottom="0.1968503937007874" header="0.5118110236220472" footer="0.5118110236220472"/>
  <pageSetup fitToHeight="1" fitToWidth="1" horizontalDpi="600" verticalDpi="600" orientation="landscape" paperSize="9" scale="32"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B1:AR94"/>
  <sheetViews>
    <sheetView view="pageBreakPreview" zoomScaleSheetLayoutView="100" zoomScalePageLayoutView="0" workbookViewId="0" topLeftCell="A1">
      <pane xSplit="2" ySplit="4" topLeftCell="AJ5" activePane="bottomRight" state="frozen"/>
      <selection pane="topLeft" activeCell="AN17" sqref="AN17"/>
      <selection pane="topRight" activeCell="AN17" sqref="AN17"/>
      <selection pane="bottomLeft" activeCell="AN17" sqref="AN17"/>
      <selection pane="bottomRight" activeCell="AS14" sqref="AS14"/>
    </sheetView>
  </sheetViews>
  <sheetFormatPr defaultColWidth="9.140625" defaultRowHeight="12.75"/>
  <cols>
    <col min="1" max="1" width="2.140625" style="181" customWidth="1"/>
    <col min="2" max="2" width="39.28125" style="181" customWidth="1"/>
    <col min="3" max="3" width="10.8515625" style="181" customWidth="1"/>
    <col min="4" max="7" width="10.7109375" style="181" customWidth="1"/>
    <col min="8" max="8" width="2.57421875" style="181" customWidth="1"/>
    <col min="9" max="12" width="9.28125" style="181" customWidth="1"/>
    <col min="13" max="13" width="1.8515625" style="181" customWidth="1"/>
    <col min="14" max="17" width="9.28125" style="181" customWidth="1"/>
    <col min="18" max="18" width="2.140625" style="181" customWidth="1"/>
    <col min="19" max="21" width="9.140625" style="181" customWidth="1"/>
    <col min="22" max="22" width="10.57421875" style="181" bestFit="1" customWidth="1"/>
    <col min="23" max="23" width="2.140625" style="181" customWidth="1"/>
    <col min="24" max="27" width="11.00390625" style="181" customWidth="1"/>
    <col min="28" max="28" width="2.140625" style="181" customWidth="1"/>
    <col min="29" max="29" width="9.57421875" style="181" customWidth="1"/>
    <col min="30" max="30" width="9.140625" style="181" customWidth="1"/>
    <col min="31" max="31" width="10.140625" style="181" customWidth="1"/>
    <col min="32" max="32" width="9.140625" style="181" customWidth="1"/>
    <col min="33" max="33" width="2.140625" style="181" customWidth="1"/>
    <col min="34" max="37" width="9.57421875" style="181" customWidth="1"/>
    <col min="38" max="38" width="2.140625" style="181" customWidth="1"/>
    <col min="39" max="42" width="9.57421875" style="181" customWidth="1"/>
    <col min="43" max="43" width="2.140625" style="181" customWidth="1"/>
    <col min="44" max="44" width="9.57421875" style="181" customWidth="1"/>
    <col min="45" max="16384" width="9.140625" style="181" customWidth="1"/>
  </cols>
  <sheetData>
    <row r="1" spans="2:7" ht="9.75">
      <c r="B1" s="211"/>
      <c r="C1" s="212"/>
      <c r="D1" s="212"/>
      <c r="E1" s="212"/>
      <c r="F1" s="212"/>
      <c r="G1" s="212"/>
    </row>
    <row r="2" spans="2:17" ht="9.75">
      <c r="B2" s="213" t="s">
        <v>183</v>
      </c>
      <c r="C2" s="214"/>
      <c r="D2" s="214"/>
      <c r="E2" s="214"/>
      <c r="F2" s="214"/>
      <c r="G2" s="214"/>
      <c r="H2" s="214"/>
      <c r="I2" s="214"/>
      <c r="J2" s="214"/>
      <c r="K2" s="214"/>
      <c r="L2" s="214"/>
      <c r="M2" s="214"/>
      <c r="N2" s="214"/>
      <c r="O2" s="214"/>
      <c r="P2" s="214"/>
      <c r="Q2" s="214"/>
    </row>
    <row r="3" spans="2:7" ht="10.5" thickBot="1">
      <c r="B3" s="215"/>
      <c r="C3" s="212"/>
      <c r="D3" s="212"/>
      <c r="E3" s="212"/>
      <c r="F3" s="212"/>
      <c r="G3" s="212"/>
    </row>
    <row r="4" spans="2:44" s="250" customFormat="1" ht="30.75" thickBot="1">
      <c r="B4" s="249" t="s">
        <v>28</v>
      </c>
      <c r="C4" s="323" t="s">
        <v>401</v>
      </c>
      <c r="D4" s="251" t="s">
        <v>327</v>
      </c>
      <c r="E4" s="251" t="s">
        <v>328</v>
      </c>
      <c r="F4" s="251" t="s">
        <v>329</v>
      </c>
      <c r="G4" s="323" t="s">
        <v>402</v>
      </c>
      <c r="I4" s="252" t="s">
        <v>330</v>
      </c>
      <c r="J4" s="252" t="s">
        <v>331</v>
      </c>
      <c r="K4" s="252" t="s">
        <v>332</v>
      </c>
      <c r="L4" s="252" t="s">
        <v>333</v>
      </c>
      <c r="M4" s="253"/>
      <c r="N4" s="252" t="s">
        <v>334</v>
      </c>
      <c r="O4" s="252" t="s">
        <v>335</v>
      </c>
      <c r="P4" s="252" t="s">
        <v>336</v>
      </c>
      <c r="Q4" s="254" t="s">
        <v>337</v>
      </c>
      <c r="R4" s="255"/>
      <c r="S4" s="254" t="s">
        <v>338</v>
      </c>
      <c r="T4" s="254" t="s">
        <v>339</v>
      </c>
      <c r="U4" s="254" t="s">
        <v>340</v>
      </c>
      <c r="V4" s="254" t="s">
        <v>341</v>
      </c>
      <c r="W4" s="255"/>
      <c r="X4" s="254" t="s">
        <v>342</v>
      </c>
      <c r="Y4" s="254" t="s">
        <v>343</v>
      </c>
      <c r="Z4" s="254" t="s">
        <v>392</v>
      </c>
      <c r="AA4" s="254" t="s">
        <v>362</v>
      </c>
      <c r="AB4" s="293"/>
      <c r="AC4" s="254" t="s">
        <v>369</v>
      </c>
      <c r="AD4" s="254" t="s">
        <v>375</v>
      </c>
      <c r="AE4" s="254" t="s">
        <v>391</v>
      </c>
      <c r="AF4" s="254" t="s">
        <v>399</v>
      </c>
      <c r="AG4" s="293"/>
      <c r="AH4" s="254" t="s">
        <v>421</v>
      </c>
      <c r="AI4" s="254" t="s">
        <v>423</v>
      </c>
      <c r="AJ4" s="254" t="s">
        <v>427</v>
      </c>
      <c r="AK4" s="254" t="s">
        <v>433</v>
      </c>
      <c r="AL4" s="293"/>
      <c r="AM4" s="254" t="s">
        <v>474</v>
      </c>
      <c r="AN4" s="254" t="s">
        <v>476</v>
      </c>
      <c r="AO4" s="254" t="s">
        <v>478</v>
      </c>
      <c r="AP4" s="254" t="s">
        <v>492</v>
      </c>
      <c r="AQ4" s="293"/>
      <c r="AR4" s="254" t="s">
        <v>494</v>
      </c>
    </row>
    <row r="5" spans="2:17" ht="9.75">
      <c r="B5" s="216"/>
      <c r="C5" s="217"/>
      <c r="D5" s="217"/>
      <c r="E5" s="217"/>
      <c r="F5" s="217"/>
      <c r="G5" s="218"/>
      <c r="I5" s="219"/>
      <c r="J5" s="219"/>
      <c r="K5" s="219"/>
      <c r="L5" s="219"/>
      <c r="M5" s="219"/>
      <c r="N5" s="219"/>
      <c r="O5" s="219"/>
      <c r="P5" s="219"/>
      <c r="Q5" s="219"/>
    </row>
    <row r="6" spans="2:44" ht="9.75">
      <c r="B6" s="190" t="s">
        <v>344</v>
      </c>
      <c r="C6" s="220">
        <v>1408597</v>
      </c>
      <c r="D6" s="183">
        <v>1380363</v>
      </c>
      <c r="E6" s="183">
        <v>1365414</v>
      </c>
      <c r="F6" s="183">
        <v>1376371</v>
      </c>
      <c r="G6" s="183">
        <v>1415994</v>
      </c>
      <c r="I6" s="221">
        <v>1424295</v>
      </c>
      <c r="J6" s="221">
        <v>1411882</v>
      </c>
      <c r="K6" s="221">
        <v>1375168</v>
      </c>
      <c r="L6" s="221">
        <v>1384714</v>
      </c>
      <c r="M6" s="183"/>
      <c r="N6" s="222">
        <v>1335542</v>
      </c>
      <c r="O6" s="222">
        <v>1324510</v>
      </c>
      <c r="P6" s="222">
        <v>1289269</v>
      </c>
      <c r="Q6" s="222">
        <v>1475682</v>
      </c>
      <c r="R6" s="189"/>
      <c r="S6" s="222">
        <v>1473665</v>
      </c>
      <c r="T6" s="223">
        <v>1461309</v>
      </c>
      <c r="U6" s="221">
        <v>1462726</v>
      </c>
      <c r="V6" s="221">
        <v>2184488.84824</v>
      </c>
      <c r="W6" s="189"/>
      <c r="X6" s="221">
        <v>2148741</v>
      </c>
      <c r="Y6" s="221">
        <v>2115176</v>
      </c>
      <c r="Z6" s="222">
        <v>2091055</v>
      </c>
      <c r="AA6" s="222">
        <v>2066277</v>
      </c>
      <c r="AB6" s="222"/>
      <c r="AC6" s="222">
        <v>2018333</v>
      </c>
      <c r="AD6" s="222">
        <v>1984723</v>
      </c>
      <c r="AE6" s="222">
        <v>1957160</v>
      </c>
      <c r="AF6" s="222">
        <v>1956680</v>
      </c>
      <c r="AG6" s="222"/>
      <c r="AH6" s="222">
        <v>1923691</v>
      </c>
      <c r="AI6" s="222">
        <v>1884193</v>
      </c>
      <c r="AJ6" s="222">
        <v>1847661</v>
      </c>
      <c r="AK6" s="222">
        <v>1820177</v>
      </c>
      <c r="AL6" s="222"/>
      <c r="AM6" s="222">
        <v>1775451</v>
      </c>
      <c r="AN6" s="222">
        <v>1747352</v>
      </c>
      <c r="AO6" s="222">
        <v>1942242</v>
      </c>
      <c r="AP6" s="222">
        <v>1846914</v>
      </c>
      <c r="AQ6" s="222"/>
      <c r="AR6" s="222">
        <v>1792693</v>
      </c>
    </row>
    <row r="7" spans="2:44" ht="9.75">
      <c r="B7" s="190" t="s">
        <v>39</v>
      </c>
      <c r="C7" s="220">
        <v>267946</v>
      </c>
      <c r="D7" s="183">
        <v>267933</v>
      </c>
      <c r="E7" s="183">
        <v>273956</v>
      </c>
      <c r="F7" s="183">
        <v>393586</v>
      </c>
      <c r="G7" s="183">
        <v>412480</v>
      </c>
      <c r="I7" s="221">
        <v>400674</v>
      </c>
      <c r="J7" s="221">
        <v>390114</v>
      </c>
      <c r="K7" s="221">
        <v>382053</v>
      </c>
      <c r="L7" s="221">
        <v>388557</v>
      </c>
      <c r="M7" s="183"/>
      <c r="N7" s="222">
        <v>374673.60852</v>
      </c>
      <c r="O7" s="222">
        <v>364654</v>
      </c>
      <c r="P7" s="222">
        <v>361086</v>
      </c>
      <c r="Q7" s="222">
        <v>389444</v>
      </c>
      <c r="R7" s="189"/>
      <c r="S7" s="222">
        <v>376102</v>
      </c>
      <c r="T7" s="223">
        <v>371585</v>
      </c>
      <c r="U7" s="221">
        <v>366484</v>
      </c>
      <c r="V7" s="221">
        <v>767156.4929256</v>
      </c>
      <c r="W7" s="189"/>
      <c r="X7" s="221">
        <v>746254</v>
      </c>
      <c r="Y7" s="221">
        <v>723640</v>
      </c>
      <c r="Z7" s="222">
        <v>699543</v>
      </c>
      <c r="AA7" s="222">
        <v>597455</v>
      </c>
      <c r="AB7" s="222"/>
      <c r="AC7" s="222">
        <v>579108</v>
      </c>
      <c r="AD7" s="222">
        <v>563481</v>
      </c>
      <c r="AE7" s="222">
        <v>545418</v>
      </c>
      <c r="AF7" s="222">
        <v>538340</v>
      </c>
      <c r="AG7" s="222"/>
      <c r="AH7" s="222">
        <v>516785</v>
      </c>
      <c r="AI7" s="222">
        <v>504233</v>
      </c>
      <c r="AJ7" s="222">
        <v>488036</v>
      </c>
      <c r="AK7" s="222">
        <v>465299</v>
      </c>
      <c r="AL7" s="222"/>
      <c r="AM7" s="222">
        <v>449867</v>
      </c>
      <c r="AN7" s="222">
        <v>432088</v>
      </c>
      <c r="AO7" s="222">
        <v>418849</v>
      </c>
      <c r="AP7" s="222">
        <v>416803</v>
      </c>
      <c r="AQ7" s="222"/>
      <c r="AR7" s="222">
        <v>399415</v>
      </c>
    </row>
    <row r="8" spans="2:44" ht="9.75">
      <c r="B8" s="190" t="s">
        <v>40</v>
      </c>
      <c r="C8" s="224">
        <v>0</v>
      </c>
      <c r="D8" s="224">
        <v>0</v>
      </c>
      <c r="E8" s="224">
        <v>0</v>
      </c>
      <c r="F8" s="224">
        <v>0</v>
      </c>
      <c r="G8" s="183">
        <v>36133</v>
      </c>
      <c r="I8" s="221">
        <v>35995</v>
      </c>
      <c r="J8" s="221">
        <v>35784</v>
      </c>
      <c r="K8" s="221">
        <v>35608</v>
      </c>
      <c r="L8" s="221">
        <v>35574</v>
      </c>
      <c r="M8" s="183"/>
      <c r="N8" s="222">
        <v>35538</v>
      </c>
      <c r="O8" s="222">
        <v>35340</v>
      </c>
      <c r="P8" s="222">
        <v>35310</v>
      </c>
      <c r="Q8" s="222">
        <v>45084</v>
      </c>
      <c r="R8" s="189"/>
      <c r="S8" s="222">
        <v>25933</v>
      </c>
      <c r="T8" s="223">
        <v>25808</v>
      </c>
      <c r="U8" s="221">
        <v>25682</v>
      </c>
      <c r="V8" s="221">
        <v>26399</v>
      </c>
      <c r="W8" s="189"/>
      <c r="X8" s="221">
        <v>0</v>
      </c>
      <c r="Y8" s="221">
        <v>0</v>
      </c>
      <c r="Z8" s="222">
        <v>0</v>
      </c>
      <c r="AA8" s="222">
        <v>0</v>
      </c>
      <c r="AB8" s="222"/>
      <c r="AC8" s="222">
        <v>26267</v>
      </c>
      <c r="AD8" s="222">
        <v>26141</v>
      </c>
      <c r="AE8" s="222">
        <v>26067</v>
      </c>
      <c r="AF8" s="222">
        <v>27142</v>
      </c>
      <c r="AG8" s="222"/>
      <c r="AH8" s="222">
        <v>27016</v>
      </c>
      <c r="AI8" s="222">
        <v>26891</v>
      </c>
      <c r="AJ8" s="222">
        <v>26765</v>
      </c>
      <c r="AK8" s="222">
        <v>26639</v>
      </c>
      <c r="AL8" s="222"/>
      <c r="AM8" s="222">
        <v>26514</v>
      </c>
      <c r="AN8" s="222">
        <v>26388</v>
      </c>
      <c r="AO8" s="222">
        <v>26263</v>
      </c>
      <c r="AP8" s="222">
        <v>26137</v>
      </c>
      <c r="AQ8" s="222"/>
      <c r="AR8" s="222">
        <v>26015</v>
      </c>
    </row>
    <row r="9" spans="2:44" ht="9.75">
      <c r="B9" s="190" t="s">
        <v>41</v>
      </c>
      <c r="C9" s="220">
        <v>150435</v>
      </c>
      <c r="D9" s="224">
        <v>0</v>
      </c>
      <c r="E9" s="224">
        <v>0</v>
      </c>
      <c r="F9" s="221">
        <v>0</v>
      </c>
      <c r="G9" s="221">
        <v>0</v>
      </c>
      <c r="I9" s="221">
        <v>0</v>
      </c>
      <c r="J9" s="221">
        <v>0</v>
      </c>
      <c r="K9" s="221">
        <v>0</v>
      </c>
      <c r="L9" s="221">
        <v>0</v>
      </c>
      <c r="M9" s="221"/>
      <c r="N9" s="222">
        <v>0</v>
      </c>
      <c r="O9" s="222">
        <v>0</v>
      </c>
      <c r="P9" s="222">
        <v>0</v>
      </c>
      <c r="Q9" s="222">
        <v>0</v>
      </c>
      <c r="R9" s="189"/>
      <c r="S9" s="222">
        <v>0</v>
      </c>
      <c r="T9" s="222">
        <v>0</v>
      </c>
      <c r="U9" s="221">
        <v>0</v>
      </c>
      <c r="V9" s="221"/>
      <c r="W9" s="189"/>
      <c r="X9" s="221">
        <v>0</v>
      </c>
      <c r="Y9" s="221">
        <v>0</v>
      </c>
      <c r="Z9" s="222">
        <v>0</v>
      </c>
      <c r="AA9" s="222">
        <v>0</v>
      </c>
      <c r="AB9" s="222"/>
      <c r="AC9" s="222">
        <v>0</v>
      </c>
      <c r="AD9" s="222">
        <v>0</v>
      </c>
      <c r="AE9" s="222">
        <v>0</v>
      </c>
      <c r="AF9" s="222">
        <v>0</v>
      </c>
      <c r="AG9" s="222"/>
      <c r="AH9" s="222">
        <v>0</v>
      </c>
      <c r="AI9" s="222">
        <v>0</v>
      </c>
      <c r="AJ9" s="222">
        <v>0</v>
      </c>
      <c r="AK9" s="222">
        <v>0</v>
      </c>
      <c r="AL9" s="222"/>
      <c r="AM9" s="222">
        <v>0</v>
      </c>
      <c r="AN9" s="222">
        <v>0</v>
      </c>
      <c r="AO9" s="222">
        <v>0</v>
      </c>
      <c r="AP9" s="222">
        <v>0</v>
      </c>
      <c r="AQ9" s="222"/>
      <c r="AR9" s="222">
        <v>0</v>
      </c>
    </row>
    <row r="10" spans="2:44" ht="9.75">
      <c r="B10" s="190" t="s">
        <v>42</v>
      </c>
      <c r="C10" s="220">
        <v>2162</v>
      </c>
      <c r="D10" s="225">
        <v>311</v>
      </c>
      <c r="E10" s="225">
        <v>428</v>
      </c>
      <c r="F10" s="183">
        <v>563</v>
      </c>
      <c r="G10" s="183">
        <v>564</v>
      </c>
      <c r="I10" s="221">
        <v>138</v>
      </c>
      <c r="J10" s="221">
        <v>233</v>
      </c>
      <c r="K10" s="221">
        <v>67</v>
      </c>
      <c r="L10" s="221">
        <v>79400</v>
      </c>
      <c r="M10" s="183"/>
      <c r="N10" s="222">
        <v>76379</v>
      </c>
      <c r="O10" s="222">
        <v>68552</v>
      </c>
      <c r="P10" s="222">
        <v>65733</v>
      </c>
      <c r="Q10" s="222">
        <v>52762</v>
      </c>
      <c r="R10" s="189"/>
      <c r="S10" s="222">
        <v>59017</v>
      </c>
      <c r="T10" s="223">
        <v>55242</v>
      </c>
      <c r="U10" s="221">
        <v>43563</v>
      </c>
      <c r="V10" s="221">
        <v>109408.6588344</v>
      </c>
      <c r="W10" s="189"/>
      <c r="X10" s="221">
        <v>108549</v>
      </c>
      <c r="Y10" s="221">
        <v>126307</v>
      </c>
      <c r="Z10" s="222">
        <v>120576</v>
      </c>
      <c r="AA10" s="222">
        <v>101687</v>
      </c>
      <c r="AB10" s="222"/>
      <c r="AC10" s="222">
        <v>99778</v>
      </c>
      <c r="AD10" s="222">
        <v>95124</v>
      </c>
      <c r="AE10" s="222">
        <v>89194</v>
      </c>
      <c r="AF10" s="222">
        <v>92501</v>
      </c>
      <c r="AG10" s="222"/>
      <c r="AH10" s="222">
        <v>91114</v>
      </c>
      <c r="AI10" s="222">
        <v>90902</v>
      </c>
      <c r="AJ10" s="222">
        <v>92977</v>
      </c>
      <c r="AK10" s="222">
        <v>87226</v>
      </c>
      <c r="AL10" s="222"/>
      <c r="AM10" s="222">
        <v>86815</v>
      </c>
      <c r="AN10" s="222">
        <v>81798</v>
      </c>
      <c r="AO10" s="222">
        <v>91436</v>
      </c>
      <c r="AP10" s="222">
        <v>85679</v>
      </c>
      <c r="AQ10" s="222"/>
      <c r="AR10" s="222">
        <v>81397</v>
      </c>
    </row>
    <row r="11" spans="2:44" ht="9.75">
      <c r="B11" s="190" t="s">
        <v>43</v>
      </c>
      <c r="C11" s="226">
        <v>10</v>
      </c>
      <c r="D11" s="225">
        <v>10</v>
      </c>
      <c r="E11" s="225">
        <v>10</v>
      </c>
      <c r="F11" s="183">
        <v>4938</v>
      </c>
      <c r="G11" s="183">
        <v>10</v>
      </c>
      <c r="I11" s="221">
        <v>10</v>
      </c>
      <c r="J11" s="221">
        <v>10</v>
      </c>
      <c r="K11" s="221">
        <v>10</v>
      </c>
      <c r="L11" s="221">
        <v>10</v>
      </c>
      <c r="M11" s="183"/>
      <c r="N11" s="222">
        <v>10</v>
      </c>
      <c r="O11" s="222">
        <v>10</v>
      </c>
      <c r="P11" s="222">
        <v>10</v>
      </c>
      <c r="Q11" s="222">
        <v>10</v>
      </c>
      <c r="R11" s="189"/>
      <c r="S11" s="222">
        <v>115</v>
      </c>
      <c r="T11" s="181">
        <v>115</v>
      </c>
      <c r="U11" s="221">
        <v>115</v>
      </c>
      <c r="V11" s="221">
        <v>115</v>
      </c>
      <c r="W11" s="189"/>
      <c r="X11" s="221">
        <v>115</v>
      </c>
      <c r="Y11" s="221">
        <v>115</v>
      </c>
      <c r="Z11" s="222">
        <v>115</v>
      </c>
      <c r="AA11" s="222">
        <v>115</v>
      </c>
      <c r="AB11" s="222"/>
      <c r="AC11" s="222">
        <v>115</v>
      </c>
      <c r="AD11" s="222">
        <v>115</v>
      </c>
      <c r="AE11" s="222">
        <v>116</v>
      </c>
      <c r="AF11" s="222">
        <v>116</v>
      </c>
      <c r="AG11" s="222"/>
      <c r="AH11" s="222">
        <v>116</v>
      </c>
      <c r="AI11" s="222">
        <v>116</v>
      </c>
      <c r="AJ11" s="222">
        <v>116</v>
      </c>
      <c r="AK11" s="222">
        <v>116</v>
      </c>
      <c r="AL11" s="222"/>
      <c r="AM11" s="222">
        <v>116</v>
      </c>
      <c r="AN11" s="222">
        <v>116</v>
      </c>
      <c r="AO11" s="222">
        <v>116</v>
      </c>
      <c r="AP11" s="222">
        <v>116</v>
      </c>
      <c r="AQ11" s="222"/>
      <c r="AR11" s="222">
        <v>116</v>
      </c>
    </row>
    <row r="12" spans="2:44" ht="9.75">
      <c r="B12" s="190" t="s">
        <v>44</v>
      </c>
      <c r="C12" s="226">
        <v>250</v>
      </c>
      <c r="D12" s="225">
        <v>188</v>
      </c>
      <c r="E12" s="225">
        <v>125</v>
      </c>
      <c r="F12" s="183">
        <v>6592</v>
      </c>
      <c r="G12" s="183">
        <v>6623</v>
      </c>
      <c r="I12" s="221">
        <v>6623</v>
      </c>
      <c r="J12" s="221">
        <v>6623</v>
      </c>
      <c r="K12" s="221">
        <v>6623</v>
      </c>
      <c r="L12" s="221">
        <v>676</v>
      </c>
      <c r="M12" s="183"/>
      <c r="N12" s="222">
        <v>217</v>
      </c>
      <c r="O12" s="222">
        <v>217</v>
      </c>
      <c r="P12" s="222">
        <v>217</v>
      </c>
      <c r="Q12" s="222">
        <v>217</v>
      </c>
      <c r="R12" s="189"/>
      <c r="S12" s="222">
        <v>218</v>
      </c>
      <c r="T12" s="181">
        <v>218</v>
      </c>
      <c r="U12" s="221">
        <v>217</v>
      </c>
      <c r="V12" s="221">
        <v>218</v>
      </c>
      <c r="W12" s="189"/>
      <c r="X12" s="221">
        <v>218</v>
      </c>
      <c r="Y12" s="221">
        <v>218</v>
      </c>
      <c r="Z12" s="222">
        <v>1</v>
      </c>
      <c r="AA12" s="222">
        <v>1</v>
      </c>
      <c r="AB12" s="222"/>
      <c r="AC12" s="222">
        <v>1</v>
      </c>
      <c r="AD12" s="222">
        <v>1</v>
      </c>
      <c r="AE12" s="222">
        <v>0</v>
      </c>
      <c r="AF12" s="222">
        <v>0</v>
      </c>
      <c r="AG12" s="222"/>
      <c r="AH12" s="222">
        <v>0</v>
      </c>
      <c r="AI12" s="222">
        <v>0</v>
      </c>
      <c r="AJ12" s="222">
        <v>0</v>
      </c>
      <c r="AK12" s="222">
        <v>0</v>
      </c>
      <c r="AL12" s="222"/>
      <c r="AM12" s="222">
        <v>0</v>
      </c>
      <c r="AN12" s="222">
        <v>625</v>
      </c>
      <c r="AO12" s="222">
        <v>558</v>
      </c>
      <c r="AP12" s="222">
        <v>486</v>
      </c>
      <c r="AQ12" s="222"/>
      <c r="AR12" s="222">
        <v>374</v>
      </c>
    </row>
    <row r="13" spans="2:44" ht="11.25">
      <c r="B13" s="181" t="s">
        <v>157</v>
      </c>
      <c r="C13" s="227">
        <v>0</v>
      </c>
      <c r="D13" s="183">
        <v>1476</v>
      </c>
      <c r="E13" s="183">
        <v>1591</v>
      </c>
      <c r="F13" s="224">
        <v>1227</v>
      </c>
      <c r="G13" s="224">
        <v>0</v>
      </c>
      <c r="I13" s="221">
        <v>0</v>
      </c>
      <c r="J13" s="221">
        <v>0</v>
      </c>
      <c r="K13" s="221">
        <v>0</v>
      </c>
      <c r="L13" s="221">
        <v>0</v>
      </c>
      <c r="M13" s="224"/>
      <c r="N13" s="222">
        <v>0</v>
      </c>
      <c r="O13" s="222">
        <v>0</v>
      </c>
      <c r="P13" s="222">
        <v>0</v>
      </c>
      <c r="Q13" s="222">
        <v>0</v>
      </c>
      <c r="R13" s="189"/>
      <c r="S13" s="222">
        <v>0</v>
      </c>
      <c r="T13" s="222">
        <v>0</v>
      </c>
      <c r="U13" s="221">
        <v>0</v>
      </c>
      <c r="V13" s="221">
        <v>0</v>
      </c>
      <c r="W13" s="189"/>
      <c r="X13" s="221">
        <v>0</v>
      </c>
      <c r="Y13" s="221">
        <v>0</v>
      </c>
      <c r="Z13" s="222">
        <v>0</v>
      </c>
      <c r="AA13" s="222">
        <v>0</v>
      </c>
      <c r="AB13" s="222"/>
      <c r="AC13" s="222">
        <v>0</v>
      </c>
      <c r="AD13" s="222">
        <v>0</v>
      </c>
      <c r="AE13" s="222">
        <v>0</v>
      </c>
      <c r="AF13" s="222">
        <v>0</v>
      </c>
      <c r="AG13" s="222"/>
      <c r="AH13" s="222">
        <v>0</v>
      </c>
      <c r="AI13" s="222">
        <v>0</v>
      </c>
      <c r="AJ13" s="222">
        <v>0</v>
      </c>
      <c r="AK13" s="222">
        <v>0</v>
      </c>
      <c r="AL13" s="222"/>
      <c r="AM13" s="222">
        <v>0</v>
      </c>
      <c r="AN13" s="222">
        <v>0</v>
      </c>
      <c r="AO13" s="222"/>
      <c r="AP13" s="222"/>
      <c r="AQ13" s="222"/>
      <c r="AR13" s="222"/>
    </row>
    <row r="14" spans="2:44" ht="9.75">
      <c r="B14" s="190" t="s">
        <v>45</v>
      </c>
      <c r="C14" s="220">
        <v>5667</v>
      </c>
      <c r="D14" s="183">
        <v>6682</v>
      </c>
      <c r="E14" s="183">
        <v>14092</v>
      </c>
      <c r="F14" s="183">
        <v>15686</v>
      </c>
      <c r="G14" s="183">
        <v>16867</v>
      </c>
      <c r="I14" s="221">
        <v>14787</v>
      </c>
      <c r="J14" s="221">
        <v>12323</v>
      </c>
      <c r="K14" s="221">
        <v>6931</v>
      </c>
      <c r="L14" s="221">
        <v>8830</v>
      </c>
      <c r="M14" s="183"/>
      <c r="N14" s="222">
        <v>7721</v>
      </c>
      <c r="O14" s="222">
        <v>16203</v>
      </c>
      <c r="P14" s="222">
        <v>10660</v>
      </c>
      <c r="Q14" s="222">
        <v>10508</v>
      </c>
      <c r="R14" s="189"/>
      <c r="S14" s="222">
        <v>9805</v>
      </c>
      <c r="T14" s="223">
        <v>8819</v>
      </c>
      <c r="U14" s="221">
        <v>9545</v>
      </c>
      <c r="V14" s="221">
        <v>11832</v>
      </c>
      <c r="W14" s="189"/>
      <c r="X14" s="221">
        <v>12575</v>
      </c>
      <c r="Y14" s="221">
        <v>13857</v>
      </c>
      <c r="Z14" s="222">
        <v>13603</v>
      </c>
      <c r="AA14" s="222">
        <v>11082</v>
      </c>
      <c r="AB14" s="222"/>
      <c r="AC14" s="222">
        <v>9281</v>
      </c>
      <c r="AD14" s="222">
        <v>7354</v>
      </c>
      <c r="AE14" s="222">
        <v>6170</v>
      </c>
      <c r="AF14" s="222">
        <v>5544</v>
      </c>
      <c r="AG14" s="222"/>
      <c r="AH14" s="222">
        <v>5601</v>
      </c>
      <c r="AI14" s="222">
        <v>6688</v>
      </c>
      <c r="AJ14" s="222">
        <v>7521</v>
      </c>
      <c r="AK14" s="222">
        <v>8511</v>
      </c>
      <c r="AL14" s="222"/>
      <c r="AM14" s="222">
        <v>8463</v>
      </c>
      <c r="AN14" s="222">
        <v>7937</v>
      </c>
      <c r="AO14" s="222">
        <v>21066</v>
      </c>
      <c r="AP14" s="222">
        <v>23254</v>
      </c>
      <c r="AQ14" s="222"/>
      <c r="AR14" s="222">
        <v>23130</v>
      </c>
    </row>
    <row r="15" spans="2:44" ht="9.75">
      <c r="B15" s="182" t="s">
        <v>393</v>
      </c>
      <c r="C15" s="220"/>
      <c r="D15" s="183"/>
      <c r="E15" s="183"/>
      <c r="F15" s="183"/>
      <c r="G15" s="183"/>
      <c r="I15" s="222">
        <v>0</v>
      </c>
      <c r="J15" s="222">
        <v>0</v>
      </c>
      <c r="K15" s="222">
        <v>0</v>
      </c>
      <c r="L15" s="222">
        <v>0</v>
      </c>
      <c r="M15" s="183"/>
      <c r="N15" s="222">
        <v>0</v>
      </c>
      <c r="O15" s="222">
        <v>0</v>
      </c>
      <c r="P15" s="222">
        <v>0</v>
      </c>
      <c r="Q15" s="222">
        <v>0</v>
      </c>
      <c r="R15" s="189"/>
      <c r="S15" s="222">
        <v>0</v>
      </c>
      <c r="T15" s="222">
        <v>0</v>
      </c>
      <c r="U15" s="222">
        <v>0</v>
      </c>
      <c r="V15" s="222">
        <v>0</v>
      </c>
      <c r="W15" s="189"/>
      <c r="X15" s="222">
        <v>0</v>
      </c>
      <c r="Y15" s="222">
        <v>0</v>
      </c>
      <c r="Z15" s="222">
        <v>0</v>
      </c>
      <c r="AA15" s="222">
        <v>0</v>
      </c>
      <c r="AB15" s="222"/>
      <c r="AC15" s="222">
        <v>0</v>
      </c>
      <c r="AD15" s="222">
        <v>814</v>
      </c>
      <c r="AE15" s="222">
        <v>595</v>
      </c>
      <c r="AF15" s="222">
        <v>326</v>
      </c>
      <c r="AG15" s="222"/>
      <c r="AH15" s="222">
        <v>256</v>
      </c>
      <c r="AI15" s="222">
        <v>0</v>
      </c>
      <c r="AJ15" s="222">
        <v>0</v>
      </c>
      <c r="AK15" s="222">
        <v>0</v>
      </c>
      <c r="AL15" s="222"/>
      <c r="AM15" s="222">
        <v>0</v>
      </c>
      <c r="AN15" s="222">
        <v>0</v>
      </c>
      <c r="AO15" s="222">
        <v>0</v>
      </c>
      <c r="AP15" s="222">
        <v>0</v>
      </c>
      <c r="AQ15" s="222"/>
      <c r="AR15" s="296" t="s">
        <v>14</v>
      </c>
    </row>
    <row r="16" spans="2:44" ht="9.75">
      <c r="B16" s="215" t="s">
        <v>63</v>
      </c>
      <c r="C16" s="228">
        <v>1835067</v>
      </c>
      <c r="D16" s="188">
        <v>1656963</v>
      </c>
      <c r="E16" s="188">
        <v>1655616</v>
      </c>
      <c r="F16" s="229">
        <v>1798963</v>
      </c>
      <c r="G16" s="229">
        <v>1888671</v>
      </c>
      <c r="I16" s="230">
        <v>1882522</v>
      </c>
      <c r="J16" s="230">
        <v>1856969</v>
      </c>
      <c r="K16" s="230">
        <v>1806460</v>
      </c>
      <c r="L16" s="230">
        <v>1897761</v>
      </c>
      <c r="M16" s="229"/>
      <c r="N16" s="230">
        <v>1830080.60852</v>
      </c>
      <c r="O16" s="230">
        <v>1809486</v>
      </c>
      <c r="P16" s="230">
        <v>1762285</v>
      </c>
      <c r="Q16" s="230">
        <v>1973707</v>
      </c>
      <c r="R16" s="189"/>
      <c r="S16" s="230">
        <v>1944855</v>
      </c>
      <c r="T16" s="229">
        <v>1923096</v>
      </c>
      <c r="U16" s="230">
        <v>1908332</v>
      </c>
      <c r="V16" s="230">
        <v>3099618.0000000005</v>
      </c>
      <c r="W16" s="189"/>
      <c r="X16" s="230">
        <v>3016452</v>
      </c>
      <c r="Y16" s="230">
        <v>2979313</v>
      </c>
      <c r="Z16" s="230">
        <v>2924893</v>
      </c>
      <c r="AA16" s="230">
        <v>2776617</v>
      </c>
      <c r="AB16" s="230"/>
      <c r="AC16" s="230">
        <v>2732883</v>
      </c>
      <c r="AD16" s="230">
        <v>2677753</v>
      </c>
      <c r="AE16" s="230">
        <v>2624720</v>
      </c>
      <c r="AF16" s="230">
        <v>2620649</v>
      </c>
      <c r="AG16" s="230"/>
      <c r="AH16" s="230">
        <v>2564579</v>
      </c>
      <c r="AI16" s="230">
        <v>2513023</v>
      </c>
      <c r="AJ16" s="230">
        <v>2463076</v>
      </c>
      <c r="AK16" s="230">
        <v>2407968</v>
      </c>
      <c r="AL16" s="230"/>
      <c r="AM16" s="230">
        <v>2347226</v>
      </c>
      <c r="AN16" s="230">
        <v>2296304</v>
      </c>
      <c r="AO16" s="230">
        <v>2500530</v>
      </c>
      <c r="AP16" s="230">
        <v>2399389</v>
      </c>
      <c r="AQ16" s="230"/>
      <c r="AR16" s="230">
        <v>2323140</v>
      </c>
    </row>
    <row r="17" spans="2:44" ht="9.75">
      <c r="B17" s="190"/>
      <c r="C17" s="231"/>
      <c r="D17" s="231"/>
      <c r="E17" s="231"/>
      <c r="N17" s="189"/>
      <c r="O17" s="189"/>
      <c r="P17" s="189"/>
      <c r="Q17" s="189"/>
      <c r="R17" s="189"/>
      <c r="S17" s="189"/>
      <c r="W17" s="189"/>
      <c r="Z17" s="264"/>
      <c r="AA17" s="264"/>
      <c r="AB17" s="264"/>
      <c r="AC17" s="222"/>
      <c r="AF17" s="222"/>
      <c r="AG17" s="264"/>
      <c r="AH17" s="222"/>
      <c r="AI17" s="222"/>
      <c r="AJ17" s="222"/>
      <c r="AK17" s="222"/>
      <c r="AL17" s="264"/>
      <c r="AM17" s="222"/>
      <c r="AN17" s="222"/>
      <c r="AO17" s="222"/>
      <c r="AP17" s="222"/>
      <c r="AQ17" s="264"/>
      <c r="AR17" s="222"/>
    </row>
    <row r="18" spans="2:44" ht="9.75">
      <c r="B18" s="190" t="s">
        <v>46</v>
      </c>
      <c r="C18" s="220">
        <v>2903</v>
      </c>
      <c r="D18" s="183">
        <v>1835</v>
      </c>
      <c r="E18" s="183">
        <v>2478</v>
      </c>
      <c r="F18" s="183">
        <v>3778</v>
      </c>
      <c r="G18" s="183">
        <v>5060</v>
      </c>
      <c r="I18" s="224">
        <v>4885</v>
      </c>
      <c r="J18" s="224">
        <v>3372</v>
      </c>
      <c r="K18" s="224">
        <v>5571</v>
      </c>
      <c r="L18" s="224">
        <v>3143</v>
      </c>
      <c r="M18" s="183"/>
      <c r="N18" s="224">
        <v>4446</v>
      </c>
      <c r="O18" s="224">
        <v>5973</v>
      </c>
      <c r="P18" s="224">
        <v>7147</v>
      </c>
      <c r="Q18" s="224">
        <v>11393</v>
      </c>
      <c r="R18" s="189"/>
      <c r="S18" s="224">
        <v>7120</v>
      </c>
      <c r="T18" s="223">
        <v>6893</v>
      </c>
      <c r="U18" s="221">
        <v>5958</v>
      </c>
      <c r="V18" s="222">
        <v>5314</v>
      </c>
      <c r="W18" s="189"/>
      <c r="X18" s="221">
        <v>5142</v>
      </c>
      <c r="Y18" s="221">
        <v>3955</v>
      </c>
      <c r="Z18" s="222">
        <v>3502</v>
      </c>
      <c r="AA18" s="222">
        <v>2094</v>
      </c>
      <c r="AB18" s="222"/>
      <c r="AC18" s="222">
        <v>1670</v>
      </c>
      <c r="AD18" s="222">
        <v>1745</v>
      </c>
      <c r="AE18" s="222">
        <v>2043</v>
      </c>
      <c r="AF18" s="222">
        <v>2664</v>
      </c>
      <c r="AG18" s="222"/>
      <c r="AH18" s="222">
        <v>2296</v>
      </c>
      <c r="AI18" s="222">
        <v>2800</v>
      </c>
      <c r="AJ18" s="222">
        <v>2243</v>
      </c>
      <c r="AK18" s="222">
        <v>2820</v>
      </c>
      <c r="AL18" s="222"/>
      <c r="AM18" s="222">
        <v>2738</v>
      </c>
      <c r="AN18" s="222">
        <v>2399</v>
      </c>
      <c r="AO18" s="222">
        <v>3716</v>
      </c>
      <c r="AP18" s="222">
        <v>2680</v>
      </c>
      <c r="AQ18" s="222"/>
      <c r="AR18" s="222">
        <v>3221</v>
      </c>
    </row>
    <row r="19" spans="2:44" ht="9.75">
      <c r="B19" s="190" t="s">
        <v>47</v>
      </c>
      <c r="C19" s="220">
        <v>127339</v>
      </c>
      <c r="D19" s="183">
        <v>124307</v>
      </c>
      <c r="E19" s="183">
        <v>133867</v>
      </c>
      <c r="F19" s="183">
        <v>177473</v>
      </c>
      <c r="G19" s="183">
        <v>168664</v>
      </c>
      <c r="I19" s="224">
        <v>153650</v>
      </c>
      <c r="J19" s="224">
        <v>160033</v>
      </c>
      <c r="K19" s="224">
        <v>161029</v>
      </c>
      <c r="L19" s="224">
        <v>173606</v>
      </c>
      <c r="M19" s="183"/>
      <c r="N19" s="224">
        <v>162965</v>
      </c>
      <c r="O19" s="224">
        <v>173047</v>
      </c>
      <c r="P19" s="224">
        <v>173191</v>
      </c>
      <c r="Q19" s="224">
        <v>139785</v>
      </c>
      <c r="R19" s="189"/>
      <c r="S19" s="224">
        <v>163407</v>
      </c>
      <c r="T19" s="223">
        <v>170052</v>
      </c>
      <c r="U19" s="221">
        <v>167243</v>
      </c>
      <c r="V19" s="221">
        <v>252456</v>
      </c>
      <c r="W19" s="189"/>
      <c r="X19" s="221">
        <v>239061</v>
      </c>
      <c r="Y19" s="221">
        <v>270368</v>
      </c>
      <c r="Z19" s="222">
        <v>250804</v>
      </c>
      <c r="AA19" s="222">
        <v>248270</v>
      </c>
      <c r="AB19" s="222"/>
      <c r="AC19" s="222">
        <v>222480</v>
      </c>
      <c r="AD19" s="222">
        <v>216925</v>
      </c>
      <c r="AE19" s="222">
        <v>195223</v>
      </c>
      <c r="AF19" s="222">
        <v>191000</v>
      </c>
      <c r="AG19" s="222"/>
      <c r="AH19" s="222">
        <v>188192</v>
      </c>
      <c r="AI19" s="222">
        <v>195212</v>
      </c>
      <c r="AJ19" s="222">
        <v>178508</v>
      </c>
      <c r="AK19" s="222">
        <v>168937</v>
      </c>
      <c r="AL19" s="222"/>
      <c r="AM19" s="222">
        <v>184105</v>
      </c>
      <c r="AN19" s="222">
        <v>183816</v>
      </c>
      <c r="AO19" s="222">
        <v>190559</v>
      </c>
      <c r="AP19" s="222">
        <v>176919</v>
      </c>
      <c r="AQ19" s="222"/>
      <c r="AR19" s="222">
        <v>170355</v>
      </c>
    </row>
    <row r="20" spans="2:44" ht="9.75">
      <c r="B20" s="182" t="s">
        <v>276</v>
      </c>
      <c r="C20" s="224">
        <v>0</v>
      </c>
      <c r="D20" s="224">
        <v>0</v>
      </c>
      <c r="E20" s="224">
        <v>0</v>
      </c>
      <c r="F20" s="224">
        <v>0</v>
      </c>
      <c r="G20" s="224">
        <v>0</v>
      </c>
      <c r="I20" s="224">
        <v>0</v>
      </c>
      <c r="J20" s="224">
        <v>0</v>
      </c>
      <c r="K20" s="224">
        <v>0</v>
      </c>
      <c r="L20" s="224">
        <v>0</v>
      </c>
      <c r="M20" s="183"/>
      <c r="N20" s="224">
        <v>0</v>
      </c>
      <c r="O20" s="224">
        <v>0</v>
      </c>
      <c r="P20" s="224">
        <v>0</v>
      </c>
      <c r="Q20" s="224">
        <v>58325</v>
      </c>
      <c r="R20" s="189"/>
      <c r="S20" s="224">
        <v>0</v>
      </c>
      <c r="T20" s="224">
        <v>0</v>
      </c>
      <c r="U20" s="221">
        <v>0</v>
      </c>
      <c r="V20" s="221">
        <v>0</v>
      </c>
      <c r="W20" s="189"/>
      <c r="X20" s="221">
        <v>0</v>
      </c>
      <c r="Y20" s="221">
        <v>0</v>
      </c>
      <c r="Z20" s="222">
        <v>0</v>
      </c>
      <c r="AA20" s="222">
        <v>0</v>
      </c>
      <c r="AB20" s="222"/>
      <c r="AC20" s="222">
        <v>0</v>
      </c>
      <c r="AD20" s="222">
        <v>0</v>
      </c>
      <c r="AE20" s="222">
        <v>0</v>
      </c>
      <c r="AF20" s="222">
        <v>0</v>
      </c>
      <c r="AG20" s="222"/>
      <c r="AH20" s="222">
        <v>0</v>
      </c>
      <c r="AI20" s="222">
        <v>0</v>
      </c>
      <c r="AJ20" s="222">
        <v>0</v>
      </c>
      <c r="AK20" s="222">
        <v>0</v>
      </c>
      <c r="AL20" s="222"/>
      <c r="AM20" s="222">
        <v>0</v>
      </c>
      <c r="AN20" s="222">
        <v>0</v>
      </c>
      <c r="AO20" s="222"/>
      <c r="AP20" s="222"/>
      <c r="AQ20" s="222"/>
      <c r="AR20" s="222"/>
    </row>
    <row r="21" spans="2:44" ht="9.75">
      <c r="B21" s="190" t="s">
        <v>48</v>
      </c>
      <c r="C21" s="226">
        <v>22</v>
      </c>
      <c r="D21" s="224">
        <v>0</v>
      </c>
      <c r="E21" s="225">
        <v>2</v>
      </c>
      <c r="F21" s="183">
        <v>34</v>
      </c>
      <c r="G21" s="183">
        <v>201</v>
      </c>
      <c r="I21" s="224">
        <v>275</v>
      </c>
      <c r="J21" s="224">
        <v>96</v>
      </c>
      <c r="K21" s="224">
        <v>119</v>
      </c>
      <c r="L21" s="224">
        <v>59</v>
      </c>
      <c r="M21" s="183"/>
      <c r="N21" s="224">
        <v>59645</v>
      </c>
      <c r="O21" s="224">
        <v>58384</v>
      </c>
      <c r="P21" s="224">
        <v>59102</v>
      </c>
      <c r="Q21" s="224">
        <v>120</v>
      </c>
      <c r="R21" s="189"/>
      <c r="S21" s="224">
        <v>30</v>
      </c>
      <c r="T21" s="181">
        <v>51</v>
      </c>
      <c r="U21" s="221">
        <v>47</v>
      </c>
      <c r="V21" s="221">
        <v>262</v>
      </c>
      <c r="W21" s="189"/>
      <c r="X21" s="221">
        <v>262</v>
      </c>
      <c r="Y21" s="221">
        <v>39</v>
      </c>
      <c r="Z21" s="222">
        <v>45</v>
      </c>
      <c r="AA21" s="222">
        <v>518</v>
      </c>
      <c r="AB21" s="222"/>
      <c r="AC21" s="222">
        <v>1114</v>
      </c>
      <c r="AD21" s="222">
        <v>26</v>
      </c>
      <c r="AE21" s="222">
        <v>107</v>
      </c>
      <c r="AF21" s="222">
        <v>5258</v>
      </c>
      <c r="AG21" s="222"/>
      <c r="AH21" s="222">
        <v>3864</v>
      </c>
      <c r="AI21" s="222">
        <v>1762</v>
      </c>
      <c r="AJ21" s="222">
        <v>316</v>
      </c>
      <c r="AK21" s="222">
        <v>81425</v>
      </c>
      <c r="AL21" s="222"/>
      <c r="AM21" s="222">
        <v>276</v>
      </c>
      <c r="AN21" s="222">
        <v>21</v>
      </c>
      <c r="AO21" s="222">
        <v>175</v>
      </c>
      <c r="AP21" s="222">
        <v>1836</v>
      </c>
      <c r="AQ21" s="222"/>
      <c r="AR21" s="222">
        <v>1553</v>
      </c>
    </row>
    <row r="22" spans="2:44" ht="9.75">
      <c r="B22" s="190" t="s">
        <v>45</v>
      </c>
      <c r="C22" s="220">
        <v>10899</v>
      </c>
      <c r="D22" s="183">
        <v>17008</v>
      </c>
      <c r="E22" s="183">
        <v>15506</v>
      </c>
      <c r="F22" s="183">
        <v>17872</v>
      </c>
      <c r="G22" s="183">
        <v>18294</v>
      </c>
      <c r="I22" s="224">
        <v>20407</v>
      </c>
      <c r="J22" s="224">
        <v>22303</v>
      </c>
      <c r="K22" s="224">
        <v>21671</v>
      </c>
      <c r="L22" s="224">
        <v>20228</v>
      </c>
      <c r="M22" s="183"/>
      <c r="N22" s="224">
        <v>32888</v>
      </c>
      <c r="O22" s="224">
        <v>38109</v>
      </c>
      <c r="P22" s="224">
        <v>44690</v>
      </c>
      <c r="Q22" s="224">
        <v>37876</v>
      </c>
      <c r="R22" s="189"/>
      <c r="S22" s="224">
        <v>38108</v>
      </c>
      <c r="T22" s="223">
        <v>33407</v>
      </c>
      <c r="U22" s="221">
        <v>25659</v>
      </c>
      <c r="V22" s="221">
        <v>30091</v>
      </c>
      <c r="W22" s="189"/>
      <c r="X22" s="221">
        <v>33610</v>
      </c>
      <c r="Y22" s="221">
        <v>37943</v>
      </c>
      <c r="Z22" s="222">
        <v>34583</v>
      </c>
      <c r="AA22" s="222">
        <v>33660</v>
      </c>
      <c r="AB22" s="222"/>
      <c r="AC22" s="222">
        <v>32464</v>
      </c>
      <c r="AD22" s="222">
        <v>34216</v>
      </c>
      <c r="AE22" s="222">
        <v>30425</v>
      </c>
      <c r="AF22" s="222">
        <v>24638</v>
      </c>
      <c r="AG22" s="222"/>
      <c r="AH22" s="222">
        <v>25431</v>
      </c>
      <c r="AI22" s="222">
        <v>25680</v>
      </c>
      <c r="AJ22" s="222">
        <v>21979</v>
      </c>
      <c r="AK22" s="222">
        <v>20157</v>
      </c>
      <c r="AL22" s="222"/>
      <c r="AM22" s="222">
        <v>22900</v>
      </c>
      <c r="AN22" s="222">
        <v>25601</v>
      </c>
      <c r="AO22" s="222">
        <v>42016</v>
      </c>
      <c r="AP22" s="222">
        <v>24629</v>
      </c>
      <c r="AQ22" s="222"/>
      <c r="AR22" s="222">
        <v>26930</v>
      </c>
    </row>
    <row r="23" spans="2:44" ht="9.75">
      <c r="B23" s="190" t="s">
        <v>158</v>
      </c>
      <c r="C23" s="224">
        <v>0</v>
      </c>
      <c r="D23" s="224">
        <v>0</v>
      </c>
      <c r="E23" s="224">
        <v>0</v>
      </c>
      <c r="F23" s="183">
        <v>0</v>
      </c>
      <c r="G23" s="183">
        <v>0</v>
      </c>
      <c r="I23" s="224">
        <v>4228</v>
      </c>
      <c r="J23" s="224">
        <v>3042</v>
      </c>
      <c r="K23" s="224">
        <v>3876</v>
      </c>
      <c r="L23" s="224">
        <v>110</v>
      </c>
      <c r="M23" s="183"/>
      <c r="N23" s="224">
        <v>63</v>
      </c>
      <c r="O23" s="224">
        <v>2128</v>
      </c>
      <c r="P23" s="224">
        <v>131</v>
      </c>
      <c r="Q23" s="224">
        <v>117</v>
      </c>
      <c r="R23" s="189"/>
      <c r="S23" s="224">
        <v>117</v>
      </c>
      <c r="T23" s="181">
        <v>112</v>
      </c>
      <c r="U23" s="221">
        <v>7188</v>
      </c>
      <c r="V23" s="221">
        <v>2723</v>
      </c>
      <c r="W23" s="189"/>
      <c r="X23" s="221">
        <v>510</v>
      </c>
      <c r="Y23" s="221">
        <v>1019</v>
      </c>
      <c r="Z23" s="222">
        <v>1</v>
      </c>
      <c r="AA23" s="222">
        <v>0</v>
      </c>
      <c r="AB23" s="222"/>
      <c r="AC23" s="222">
        <v>254</v>
      </c>
      <c r="AD23" s="222">
        <v>1337</v>
      </c>
      <c r="AE23" s="222">
        <v>39</v>
      </c>
      <c r="AF23" s="222">
        <v>33</v>
      </c>
      <c r="AG23" s="222"/>
      <c r="AH23" s="222">
        <v>34</v>
      </c>
      <c r="AI23" s="222">
        <v>33</v>
      </c>
      <c r="AJ23" s="222">
        <v>1070</v>
      </c>
      <c r="AK23" s="222">
        <v>2063</v>
      </c>
      <c r="AL23" s="222"/>
      <c r="AM23" s="222">
        <v>2333</v>
      </c>
      <c r="AN23" s="222">
        <v>1405</v>
      </c>
      <c r="AO23" s="222">
        <v>840</v>
      </c>
      <c r="AP23" s="222">
        <v>887</v>
      </c>
      <c r="AQ23" s="222"/>
      <c r="AR23" s="222">
        <v>236</v>
      </c>
    </row>
    <row r="24" spans="2:44" ht="9.75">
      <c r="B24" s="190" t="s">
        <v>160</v>
      </c>
      <c r="C24" s="224">
        <v>0</v>
      </c>
      <c r="D24" s="224">
        <v>0</v>
      </c>
      <c r="E24" s="224">
        <v>0</v>
      </c>
      <c r="F24" s="183">
        <v>0</v>
      </c>
      <c r="G24" s="183">
        <v>5905</v>
      </c>
      <c r="I24" s="224">
        <v>5001</v>
      </c>
      <c r="J24" s="224">
        <v>5086</v>
      </c>
      <c r="K24" s="224">
        <v>5590</v>
      </c>
      <c r="L24" s="224">
        <v>3660</v>
      </c>
      <c r="M24" s="183"/>
      <c r="N24" s="224">
        <v>0</v>
      </c>
      <c r="O24" s="224">
        <v>0</v>
      </c>
      <c r="P24" s="224">
        <v>0</v>
      </c>
      <c r="Q24" s="224">
        <v>1</v>
      </c>
      <c r="R24" s="189"/>
      <c r="S24" s="224">
        <v>1</v>
      </c>
      <c r="T24" s="181">
        <v>1</v>
      </c>
      <c r="U24" s="221">
        <v>11</v>
      </c>
      <c r="V24" s="221">
        <v>16</v>
      </c>
      <c r="W24" s="189"/>
      <c r="X24" s="221">
        <v>16</v>
      </c>
      <c r="Y24" s="221">
        <v>15</v>
      </c>
      <c r="Z24" s="222">
        <v>15</v>
      </c>
      <c r="AA24" s="222">
        <v>15</v>
      </c>
      <c r="AB24" s="222"/>
      <c r="AC24" s="222">
        <v>15</v>
      </c>
      <c r="AD24" s="222">
        <v>18</v>
      </c>
      <c r="AE24" s="222">
        <v>22</v>
      </c>
      <c r="AF24" s="222">
        <v>25</v>
      </c>
      <c r="AG24" s="222"/>
      <c r="AH24" s="222">
        <v>26</v>
      </c>
      <c r="AI24" s="222">
        <v>24</v>
      </c>
      <c r="AJ24" s="222">
        <v>25</v>
      </c>
      <c r="AK24" s="222">
        <v>23</v>
      </c>
      <c r="AL24" s="222"/>
      <c r="AM24" s="222">
        <v>22</v>
      </c>
      <c r="AN24" s="222">
        <v>22</v>
      </c>
      <c r="AO24" s="222">
        <v>19</v>
      </c>
      <c r="AP24" s="222">
        <v>18</v>
      </c>
      <c r="AQ24" s="222"/>
      <c r="AR24" s="222">
        <v>20</v>
      </c>
    </row>
    <row r="25" spans="2:44" ht="9.75">
      <c r="B25" s="190" t="s">
        <v>159</v>
      </c>
      <c r="C25" s="224">
        <v>0</v>
      </c>
      <c r="D25" s="224">
        <v>0</v>
      </c>
      <c r="E25" s="224">
        <v>0</v>
      </c>
      <c r="F25" s="183">
        <v>0</v>
      </c>
      <c r="G25" s="183">
        <v>0</v>
      </c>
      <c r="I25" s="224">
        <v>19775</v>
      </c>
      <c r="J25" s="224">
        <v>49911</v>
      </c>
      <c r="K25" s="224">
        <v>48303</v>
      </c>
      <c r="L25" s="224">
        <v>58489</v>
      </c>
      <c r="M25" s="183"/>
      <c r="N25" s="224">
        <v>97636</v>
      </c>
      <c r="O25" s="224">
        <v>127248</v>
      </c>
      <c r="P25" s="224">
        <v>155886</v>
      </c>
      <c r="Q25" s="224">
        <v>171616</v>
      </c>
      <c r="R25" s="189"/>
      <c r="S25" s="224">
        <v>171600</v>
      </c>
      <c r="T25" s="223">
        <v>210680</v>
      </c>
      <c r="U25" s="221">
        <v>216259</v>
      </c>
      <c r="V25" s="221">
        <v>0</v>
      </c>
      <c r="W25" s="189"/>
      <c r="X25" s="221">
        <v>0</v>
      </c>
      <c r="Y25" s="221">
        <v>0</v>
      </c>
      <c r="Z25" s="222">
        <v>48</v>
      </c>
      <c r="AA25" s="222">
        <v>49</v>
      </c>
      <c r="AB25" s="222"/>
      <c r="AC25" s="296">
        <v>0</v>
      </c>
      <c r="AD25" s="296">
        <v>0</v>
      </c>
      <c r="AE25" s="296">
        <v>0</v>
      </c>
      <c r="AF25" s="296">
        <v>0</v>
      </c>
      <c r="AG25" s="222"/>
      <c r="AH25" s="296">
        <v>0</v>
      </c>
      <c r="AI25" s="296">
        <v>0</v>
      </c>
      <c r="AJ25" s="296">
        <v>0</v>
      </c>
      <c r="AK25" s="296">
        <v>0</v>
      </c>
      <c r="AL25" s="222"/>
      <c r="AM25" s="296">
        <v>0</v>
      </c>
      <c r="AN25" s="296">
        <v>0</v>
      </c>
      <c r="AO25" s="296">
        <v>0</v>
      </c>
      <c r="AP25" s="296">
        <v>0</v>
      </c>
      <c r="AQ25" s="222"/>
      <c r="AR25" s="296">
        <v>0</v>
      </c>
    </row>
    <row r="26" spans="2:44" ht="9.75">
      <c r="B26" s="190" t="s">
        <v>49</v>
      </c>
      <c r="C26" s="224">
        <v>0</v>
      </c>
      <c r="D26" s="224">
        <v>0</v>
      </c>
      <c r="E26" s="225">
        <v>761</v>
      </c>
      <c r="F26" s="183">
        <v>2873</v>
      </c>
      <c r="G26" s="183">
        <v>2712</v>
      </c>
      <c r="I26" s="224">
        <v>2634</v>
      </c>
      <c r="J26" s="224">
        <v>2626</v>
      </c>
      <c r="K26" s="224">
        <v>2330</v>
      </c>
      <c r="L26" s="224">
        <v>2330</v>
      </c>
      <c r="M26" s="183"/>
      <c r="N26" s="224">
        <v>2330</v>
      </c>
      <c r="O26" s="224">
        <v>2330</v>
      </c>
      <c r="P26" s="224">
        <v>2123</v>
      </c>
      <c r="Q26" s="224">
        <v>2123</v>
      </c>
      <c r="R26" s="189"/>
      <c r="S26" s="224">
        <v>2123</v>
      </c>
      <c r="T26" s="223">
        <v>2123</v>
      </c>
      <c r="U26" s="221">
        <v>2123</v>
      </c>
      <c r="V26" s="221">
        <v>2263</v>
      </c>
      <c r="W26" s="189"/>
      <c r="X26" s="221">
        <v>2278</v>
      </c>
      <c r="Y26" s="221">
        <v>2278</v>
      </c>
      <c r="Z26" s="222">
        <v>2263</v>
      </c>
      <c r="AA26" s="222">
        <v>2263</v>
      </c>
      <c r="AB26" s="222"/>
      <c r="AC26" s="222">
        <v>131446</v>
      </c>
      <c r="AD26" s="222">
        <v>2123</v>
      </c>
      <c r="AE26" s="222">
        <v>13</v>
      </c>
      <c r="AF26" s="222">
        <v>13</v>
      </c>
      <c r="AG26" s="222"/>
      <c r="AH26" s="222">
        <v>0</v>
      </c>
      <c r="AI26" s="222">
        <v>0</v>
      </c>
      <c r="AJ26" s="222">
        <v>0</v>
      </c>
      <c r="AK26" s="222">
        <v>0</v>
      </c>
      <c r="AL26" s="222"/>
      <c r="AM26" s="222">
        <v>0</v>
      </c>
      <c r="AN26" s="222">
        <v>0</v>
      </c>
      <c r="AO26" s="222">
        <v>22</v>
      </c>
      <c r="AP26" s="222">
        <v>22</v>
      </c>
      <c r="AQ26" s="222"/>
      <c r="AR26" s="222">
        <v>22</v>
      </c>
    </row>
    <row r="27" spans="2:44" ht="9.75">
      <c r="B27" s="190" t="s">
        <v>50</v>
      </c>
      <c r="C27" s="224">
        <v>57700</v>
      </c>
      <c r="D27" s="224">
        <v>74242</v>
      </c>
      <c r="E27" s="183">
        <v>324041</v>
      </c>
      <c r="F27" s="183">
        <v>232736</v>
      </c>
      <c r="G27" s="183">
        <v>192685</v>
      </c>
      <c r="I27" s="224">
        <v>170796</v>
      </c>
      <c r="J27" s="224">
        <v>112975</v>
      </c>
      <c r="K27" s="224">
        <v>163338</v>
      </c>
      <c r="L27" s="224">
        <v>181203</v>
      </c>
      <c r="M27" s="183"/>
      <c r="N27" s="224">
        <v>108703</v>
      </c>
      <c r="O27" s="224">
        <v>145224</v>
      </c>
      <c r="P27" s="224">
        <v>157427</v>
      </c>
      <c r="Q27" s="224">
        <v>173600</v>
      </c>
      <c r="R27" s="189"/>
      <c r="S27" s="224">
        <v>210439</v>
      </c>
      <c r="T27" s="223">
        <v>219388</v>
      </c>
      <c r="U27" s="221">
        <v>217399</v>
      </c>
      <c r="V27" s="221">
        <v>156509</v>
      </c>
      <c r="W27" s="189"/>
      <c r="X27" s="221">
        <v>159503</v>
      </c>
      <c r="Y27" s="221">
        <v>125959</v>
      </c>
      <c r="Z27" s="222">
        <v>131122</v>
      </c>
      <c r="AA27" s="222">
        <v>142702</v>
      </c>
      <c r="AB27" s="222"/>
      <c r="AC27" s="222">
        <v>98304</v>
      </c>
      <c r="AD27" s="222">
        <v>124401</v>
      </c>
      <c r="AE27" s="222">
        <v>130931</v>
      </c>
      <c r="AF27" s="222">
        <v>93356</v>
      </c>
      <c r="AG27" s="222"/>
      <c r="AH27" s="222">
        <v>124611</v>
      </c>
      <c r="AI27" s="222">
        <v>48251</v>
      </c>
      <c r="AJ27" s="222">
        <v>86324</v>
      </c>
      <c r="AK27" s="222">
        <v>207305</v>
      </c>
      <c r="AL27" s="222"/>
      <c r="AM27" s="222">
        <v>262123</v>
      </c>
      <c r="AN27" s="222">
        <v>61727</v>
      </c>
      <c r="AO27" s="222">
        <v>82255</v>
      </c>
      <c r="AP27" s="222">
        <v>82633</v>
      </c>
      <c r="AQ27" s="222"/>
      <c r="AR27" s="222">
        <v>123430</v>
      </c>
    </row>
    <row r="28" spans="2:44" ht="9.75">
      <c r="B28" s="232" t="s">
        <v>142</v>
      </c>
      <c r="C28" s="228">
        <v>198863</v>
      </c>
      <c r="D28" s="188">
        <v>217392</v>
      </c>
      <c r="E28" s="188">
        <v>476655</v>
      </c>
      <c r="F28" s="188">
        <v>434766</v>
      </c>
      <c r="G28" s="188">
        <v>393521</v>
      </c>
      <c r="I28" s="188">
        <v>381651</v>
      </c>
      <c r="J28" s="188">
        <v>359444</v>
      </c>
      <c r="K28" s="188">
        <v>411827</v>
      </c>
      <c r="L28" s="188">
        <v>442828</v>
      </c>
      <c r="M28" s="188"/>
      <c r="N28" s="188">
        <v>468676</v>
      </c>
      <c r="O28" s="188">
        <v>552443</v>
      </c>
      <c r="P28" s="188">
        <v>599697</v>
      </c>
      <c r="Q28" s="188">
        <v>594862</v>
      </c>
      <c r="R28" s="189"/>
      <c r="S28" s="188">
        <v>592945</v>
      </c>
      <c r="T28" s="229">
        <v>642707</v>
      </c>
      <c r="U28" s="230">
        <v>641887</v>
      </c>
      <c r="V28" s="230">
        <v>449634</v>
      </c>
      <c r="W28" s="233"/>
      <c r="X28" s="230">
        <v>440382</v>
      </c>
      <c r="Y28" s="230">
        <v>441576</v>
      </c>
      <c r="Z28" s="230">
        <v>422383</v>
      </c>
      <c r="AA28" s="230">
        <v>429571</v>
      </c>
      <c r="AB28" s="230"/>
      <c r="AC28" s="230">
        <v>487747</v>
      </c>
      <c r="AD28" s="230">
        <v>380791</v>
      </c>
      <c r="AE28" s="230">
        <v>358803</v>
      </c>
      <c r="AF28" s="230">
        <v>316987</v>
      </c>
      <c r="AG28" s="230"/>
      <c r="AH28" s="230">
        <v>344454</v>
      </c>
      <c r="AI28" s="230">
        <v>273762</v>
      </c>
      <c r="AJ28" s="230">
        <v>290465</v>
      </c>
      <c r="AK28" s="230">
        <v>482730</v>
      </c>
      <c r="AL28" s="230"/>
      <c r="AM28" s="230">
        <v>474497</v>
      </c>
      <c r="AN28" s="230">
        <v>274991</v>
      </c>
      <c r="AO28" s="230">
        <v>319602</v>
      </c>
      <c r="AP28" s="230">
        <v>289624</v>
      </c>
      <c r="AQ28" s="230"/>
      <c r="AR28" s="230">
        <v>325767</v>
      </c>
    </row>
    <row r="29" spans="2:44" ht="9.75">
      <c r="B29" s="215"/>
      <c r="C29" s="231"/>
      <c r="D29" s="231"/>
      <c r="E29" s="231"/>
      <c r="N29" s="189"/>
      <c r="O29" s="189"/>
      <c r="P29" s="189"/>
      <c r="Q29" s="189"/>
      <c r="R29" s="189"/>
      <c r="S29" s="189"/>
      <c r="W29" s="189"/>
      <c r="Z29" s="264"/>
      <c r="AA29" s="264"/>
      <c r="AB29" s="264"/>
      <c r="AC29" s="222"/>
      <c r="AD29" s="264"/>
      <c r="AE29" s="264"/>
      <c r="AF29" s="222"/>
      <c r="AG29" s="264"/>
      <c r="AH29" s="222"/>
      <c r="AI29" s="222"/>
      <c r="AJ29" s="222"/>
      <c r="AK29" s="222"/>
      <c r="AL29" s="264"/>
      <c r="AM29" s="222"/>
      <c r="AN29" s="222"/>
      <c r="AO29" s="222"/>
      <c r="AP29" s="222"/>
      <c r="AQ29" s="264"/>
      <c r="AR29" s="222"/>
    </row>
    <row r="30" spans="2:44" ht="9.75">
      <c r="B30" s="190" t="s">
        <v>51</v>
      </c>
      <c r="C30" s="220">
        <v>36721</v>
      </c>
      <c r="D30" s="183">
        <v>187901</v>
      </c>
      <c r="E30" s="183">
        <v>36943</v>
      </c>
      <c r="F30" s="224">
        <v>36943</v>
      </c>
      <c r="G30" s="224">
        <v>513</v>
      </c>
      <c r="I30" s="224">
        <v>513</v>
      </c>
      <c r="J30" s="224">
        <v>118</v>
      </c>
      <c r="K30" s="224">
        <v>0</v>
      </c>
      <c r="L30" s="224">
        <v>87</v>
      </c>
      <c r="M30" s="224"/>
      <c r="N30" s="224">
        <v>0</v>
      </c>
      <c r="O30" s="224">
        <v>0</v>
      </c>
      <c r="P30" s="224">
        <v>0</v>
      </c>
      <c r="Q30" s="224">
        <v>0</v>
      </c>
      <c r="R30" s="189"/>
      <c r="S30" s="224">
        <v>0</v>
      </c>
      <c r="T30" s="224">
        <v>0</v>
      </c>
      <c r="U30" s="221">
        <v>0</v>
      </c>
      <c r="V30" s="230">
        <v>0</v>
      </c>
      <c r="W30" s="189"/>
      <c r="X30" s="221">
        <v>26736</v>
      </c>
      <c r="Y30" s="221">
        <v>26770</v>
      </c>
      <c r="Z30" s="222">
        <v>26770</v>
      </c>
      <c r="AA30" s="222">
        <v>26770</v>
      </c>
      <c r="AB30" s="222"/>
      <c r="AC30" s="230">
        <v>0</v>
      </c>
      <c r="AD30" s="230">
        <v>0</v>
      </c>
      <c r="AE30" s="230">
        <v>0</v>
      </c>
      <c r="AF30" s="230">
        <v>0</v>
      </c>
      <c r="AG30" s="222"/>
      <c r="AH30" s="230">
        <v>0</v>
      </c>
      <c r="AI30" s="230">
        <v>0</v>
      </c>
      <c r="AJ30" s="230">
        <v>0</v>
      </c>
      <c r="AK30" s="230">
        <v>0</v>
      </c>
      <c r="AL30" s="222"/>
      <c r="AM30" s="230">
        <v>0</v>
      </c>
      <c r="AN30" s="230">
        <v>0</v>
      </c>
      <c r="AO30" s="230">
        <v>0</v>
      </c>
      <c r="AP30" s="230">
        <v>0</v>
      </c>
      <c r="AQ30" s="222"/>
      <c r="AR30" s="230">
        <v>0</v>
      </c>
    </row>
    <row r="31" spans="2:44" ht="9.75">
      <c r="B31" s="215"/>
      <c r="C31" s="234"/>
      <c r="D31" s="235"/>
      <c r="E31" s="236"/>
      <c r="N31" s="189"/>
      <c r="O31" s="189"/>
      <c r="P31" s="189"/>
      <c r="Q31" s="189"/>
      <c r="R31" s="189"/>
      <c r="S31" s="189"/>
      <c r="W31" s="189"/>
      <c r="Z31" s="189"/>
      <c r="AA31" s="189"/>
      <c r="AB31" s="189"/>
      <c r="AC31" s="230"/>
      <c r="AD31" s="189"/>
      <c r="AE31" s="189"/>
      <c r="AF31" s="230"/>
      <c r="AG31" s="189"/>
      <c r="AH31" s="230"/>
      <c r="AI31" s="230"/>
      <c r="AJ31" s="230"/>
      <c r="AK31" s="230"/>
      <c r="AL31" s="189"/>
      <c r="AM31" s="230"/>
      <c r="AN31" s="230"/>
      <c r="AO31" s="230"/>
      <c r="AP31" s="230"/>
      <c r="AQ31" s="189"/>
      <c r="AR31" s="230"/>
    </row>
    <row r="32" spans="2:44" ht="9.75">
      <c r="B32" s="215" t="s">
        <v>64</v>
      </c>
      <c r="C32" s="228">
        <v>235584</v>
      </c>
      <c r="D32" s="188">
        <v>405293</v>
      </c>
      <c r="E32" s="188">
        <v>513598</v>
      </c>
      <c r="F32" s="229">
        <v>471709</v>
      </c>
      <c r="G32" s="229">
        <v>394034</v>
      </c>
      <c r="I32" s="229">
        <v>382164</v>
      </c>
      <c r="J32" s="229">
        <v>359562</v>
      </c>
      <c r="K32" s="229">
        <v>411827</v>
      </c>
      <c r="L32" s="229">
        <v>442915</v>
      </c>
      <c r="M32" s="229"/>
      <c r="N32" s="229">
        <v>468676</v>
      </c>
      <c r="O32" s="229">
        <v>552443</v>
      </c>
      <c r="P32" s="229">
        <v>599697</v>
      </c>
      <c r="Q32" s="229">
        <v>594862</v>
      </c>
      <c r="R32" s="189"/>
      <c r="S32" s="229">
        <v>592945</v>
      </c>
      <c r="T32" s="229">
        <v>642707</v>
      </c>
      <c r="U32" s="230">
        <v>641887</v>
      </c>
      <c r="V32" s="230">
        <v>449634</v>
      </c>
      <c r="W32" s="233"/>
      <c r="X32" s="230">
        <v>467118</v>
      </c>
      <c r="Y32" s="230">
        <v>468346</v>
      </c>
      <c r="Z32" s="230">
        <v>449153</v>
      </c>
      <c r="AA32" s="230">
        <v>456341</v>
      </c>
      <c r="AB32" s="230"/>
      <c r="AC32" s="230">
        <v>487747</v>
      </c>
      <c r="AD32" s="230">
        <v>380791</v>
      </c>
      <c r="AE32" s="230">
        <v>358803</v>
      </c>
      <c r="AF32" s="230">
        <v>316987</v>
      </c>
      <c r="AG32" s="230"/>
      <c r="AH32" s="230">
        <v>344454</v>
      </c>
      <c r="AI32" s="230">
        <v>273762</v>
      </c>
      <c r="AJ32" s="230">
        <v>290465</v>
      </c>
      <c r="AK32" s="230">
        <v>482730</v>
      </c>
      <c r="AL32" s="230"/>
      <c r="AM32" s="230">
        <v>474497</v>
      </c>
      <c r="AN32" s="230">
        <v>274991</v>
      </c>
      <c r="AO32" s="230">
        <v>319602</v>
      </c>
      <c r="AP32" s="230">
        <v>289624</v>
      </c>
      <c r="AQ32" s="230"/>
      <c r="AR32" s="230">
        <v>325767</v>
      </c>
    </row>
    <row r="33" spans="2:44" ht="9.75">
      <c r="B33" s="215"/>
      <c r="C33" s="237"/>
      <c r="D33" s="238"/>
      <c r="E33" s="239"/>
      <c r="F33" s="229"/>
      <c r="G33" s="229"/>
      <c r="N33" s="189"/>
      <c r="O33" s="189"/>
      <c r="P33" s="189"/>
      <c r="Q33" s="189"/>
      <c r="R33" s="189"/>
      <c r="S33" s="189"/>
      <c r="W33" s="189"/>
      <c r="Z33" s="264"/>
      <c r="AA33" s="264"/>
      <c r="AB33" s="264"/>
      <c r="AC33" s="264"/>
      <c r="AD33" s="264"/>
      <c r="AE33" s="264"/>
      <c r="AF33" s="264"/>
      <c r="AG33" s="264"/>
      <c r="AH33" s="264"/>
      <c r="AI33" s="264"/>
      <c r="AJ33" s="264"/>
      <c r="AK33" s="264"/>
      <c r="AL33" s="264"/>
      <c r="AM33" s="264"/>
      <c r="AN33" s="264"/>
      <c r="AO33" s="264"/>
      <c r="AP33" s="264"/>
      <c r="AQ33" s="264"/>
      <c r="AR33" s="264"/>
    </row>
    <row r="34" spans="2:44" ht="9.75">
      <c r="B34" s="240" t="s">
        <v>65</v>
      </c>
      <c r="C34" s="228">
        <v>2070651</v>
      </c>
      <c r="D34" s="188">
        <v>2062256</v>
      </c>
      <c r="E34" s="188">
        <v>2169214</v>
      </c>
      <c r="F34" s="229">
        <v>2270672</v>
      </c>
      <c r="G34" s="229">
        <v>2282705</v>
      </c>
      <c r="I34" s="229">
        <v>2264686</v>
      </c>
      <c r="J34" s="229">
        <v>2216531</v>
      </c>
      <c r="K34" s="229">
        <v>2218287</v>
      </c>
      <c r="L34" s="229">
        <v>2340676</v>
      </c>
      <c r="M34" s="229"/>
      <c r="N34" s="229">
        <v>2298756.6085200002</v>
      </c>
      <c r="O34" s="229">
        <v>2361929</v>
      </c>
      <c r="P34" s="229">
        <v>2361982</v>
      </c>
      <c r="Q34" s="229">
        <v>2568569</v>
      </c>
      <c r="R34" s="189"/>
      <c r="S34" s="229">
        <v>2537800</v>
      </c>
      <c r="T34" s="229">
        <v>2565803</v>
      </c>
      <c r="U34" s="230">
        <v>2550219</v>
      </c>
      <c r="V34" s="230">
        <v>3549252.0000000005</v>
      </c>
      <c r="W34" s="189"/>
      <c r="X34" s="230">
        <v>3483570</v>
      </c>
      <c r="Y34" s="230">
        <v>3447659</v>
      </c>
      <c r="Z34" s="230">
        <v>3374046</v>
      </c>
      <c r="AA34" s="230">
        <v>3232958</v>
      </c>
      <c r="AB34" s="230"/>
      <c r="AC34" s="230">
        <v>3220630</v>
      </c>
      <c r="AD34" s="230">
        <v>3058544</v>
      </c>
      <c r="AE34" s="230">
        <v>2983523</v>
      </c>
      <c r="AF34" s="230">
        <v>2937636</v>
      </c>
      <c r="AG34" s="230"/>
      <c r="AH34" s="230">
        <v>2909033</v>
      </c>
      <c r="AI34" s="230">
        <v>2786785</v>
      </c>
      <c r="AJ34" s="230">
        <v>2753541</v>
      </c>
      <c r="AK34" s="230">
        <v>2890698</v>
      </c>
      <c r="AL34" s="230"/>
      <c r="AM34" s="230">
        <v>2821723</v>
      </c>
      <c r="AN34" s="230">
        <v>2571295</v>
      </c>
      <c r="AO34" s="230">
        <v>2820132</v>
      </c>
      <c r="AP34" s="230">
        <v>2689013</v>
      </c>
      <c r="AQ34" s="230"/>
      <c r="AR34" s="230">
        <v>2648907</v>
      </c>
    </row>
    <row r="35" spans="2:43" ht="9.75">
      <c r="B35" s="214"/>
      <c r="C35" s="241"/>
      <c r="D35" s="236"/>
      <c r="E35" s="236"/>
      <c r="N35" s="189"/>
      <c r="O35" s="189"/>
      <c r="P35" s="189"/>
      <c r="Q35" s="189"/>
      <c r="R35" s="189"/>
      <c r="S35" s="189"/>
      <c r="W35" s="189"/>
      <c r="Z35" s="264"/>
      <c r="AA35" s="264"/>
      <c r="AB35" s="264"/>
      <c r="AG35" s="264"/>
      <c r="AL35" s="264"/>
      <c r="AQ35" s="264"/>
    </row>
    <row r="36" spans="2:44" ht="9.75">
      <c r="B36" s="214" t="s">
        <v>52</v>
      </c>
      <c r="C36" s="220">
        <v>389277</v>
      </c>
      <c r="D36" s="183">
        <v>389277</v>
      </c>
      <c r="E36" s="183">
        <v>389277</v>
      </c>
      <c r="F36" s="183">
        <v>389277</v>
      </c>
      <c r="G36" s="183">
        <v>389277</v>
      </c>
      <c r="I36" s="183">
        <v>389277</v>
      </c>
      <c r="J36" s="183">
        <v>389277</v>
      </c>
      <c r="K36" s="183">
        <v>389277</v>
      </c>
      <c r="L36" s="183">
        <v>389277</v>
      </c>
      <c r="M36" s="183"/>
      <c r="N36" s="183">
        <v>389338</v>
      </c>
      <c r="O36" s="183">
        <v>389338</v>
      </c>
      <c r="P36" s="183">
        <v>389338</v>
      </c>
      <c r="Q36" s="183">
        <v>389459</v>
      </c>
      <c r="R36" s="189"/>
      <c r="S36" s="183">
        <v>390375</v>
      </c>
      <c r="T36" s="223">
        <v>391043</v>
      </c>
      <c r="U36" s="221">
        <v>391061</v>
      </c>
      <c r="V36" s="222">
        <v>391602</v>
      </c>
      <c r="W36" s="189"/>
      <c r="X36" s="221">
        <v>381863</v>
      </c>
      <c r="Y36" s="221">
        <v>386170</v>
      </c>
      <c r="Z36" s="222">
        <v>386212</v>
      </c>
      <c r="AA36" s="222">
        <v>386281</v>
      </c>
      <c r="AB36" s="222"/>
      <c r="AC36" s="222">
        <v>386281</v>
      </c>
      <c r="AD36" s="222">
        <v>386281</v>
      </c>
      <c r="AE36" s="222">
        <v>386281</v>
      </c>
      <c r="AF36" s="222">
        <v>347911</v>
      </c>
      <c r="AG36" s="222"/>
      <c r="AH36" s="222">
        <v>347911</v>
      </c>
      <c r="AI36" s="222">
        <v>347911</v>
      </c>
      <c r="AJ36" s="222">
        <v>347911</v>
      </c>
      <c r="AK36" s="222">
        <v>348088</v>
      </c>
      <c r="AL36" s="222"/>
      <c r="AM36" s="222">
        <v>348088</v>
      </c>
      <c r="AN36" s="222">
        <v>348099</v>
      </c>
      <c r="AO36" s="222">
        <v>348168</v>
      </c>
      <c r="AP36" s="222">
        <v>348233</v>
      </c>
      <c r="AQ36" s="222"/>
      <c r="AR36" s="222">
        <v>348233</v>
      </c>
    </row>
    <row r="37" spans="2:44" ht="9.75">
      <c r="B37" s="239" t="s">
        <v>275</v>
      </c>
      <c r="C37" s="224">
        <v>0</v>
      </c>
      <c r="D37" s="224">
        <v>0</v>
      </c>
      <c r="E37" s="224">
        <v>0</v>
      </c>
      <c r="F37" s="224">
        <v>0</v>
      </c>
      <c r="G37" s="224">
        <v>0</v>
      </c>
      <c r="I37" s="224">
        <v>0</v>
      </c>
      <c r="J37" s="224">
        <v>0</v>
      </c>
      <c r="K37" s="224">
        <v>0</v>
      </c>
      <c r="L37" s="224">
        <v>0</v>
      </c>
      <c r="M37" s="183"/>
      <c r="N37" s="224">
        <v>0</v>
      </c>
      <c r="O37" s="224">
        <v>0</v>
      </c>
      <c r="P37" s="224">
        <v>0</v>
      </c>
      <c r="Q37" s="224">
        <v>0</v>
      </c>
      <c r="R37" s="189"/>
      <c r="S37" s="224">
        <v>0</v>
      </c>
      <c r="T37" s="224">
        <v>0</v>
      </c>
      <c r="U37" s="221">
        <v>-24738</v>
      </c>
      <c r="V37" s="221">
        <v>-49582</v>
      </c>
      <c r="W37" s="189"/>
      <c r="X37" s="221">
        <v>0</v>
      </c>
      <c r="Y37" s="221">
        <v>-24847</v>
      </c>
      <c r="Z37" s="222">
        <v>-70487</v>
      </c>
      <c r="AA37" s="222">
        <v>-106814</v>
      </c>
      <c r="AB37" s="222"/>
      <c r="AC37" s="222">
        <v>-122702</v>
      </c>
      <c r="AD37" s="222">
        <v>-251012</v>
      </c>
      <c r="AE37" s="222">
        <v>-251012</v>
      </c>
      <c r="AF37" s="222">
        <v>0</v>
      </c>
      <c r="AG37" s="222"/>
      <c r="AH37" s="222">
        <v>0</v>
      </c>
      <c r="AI37" s="222">
        <v>0</v>
      </c>
      <c r="AJ37" s="222">
        <v>0</v>
      </c>
      <c r="AK37" s="222">
        <v>0</v>
      </c>
      <c r="AL37" s="222"/>
      <c r="AM37" s="222">
        <v>0</v>
      </c>
      <c r="AN37" s="222"/>
      <c r="AO37" s="222">
        <v>0</v>
      </c>
      <c r="AP37" s="222">
        <v>0</v>
      </c>
      <c r="AQ37" s="222"/>
      <c r="AR37" s="222">
        <v>-6167</v>
      </c>
    </row>
    <row r="38" spans="2:44" ht="9.75">
      <c r="B38" s="214" t="s">
        <v>53</v>
      </c>
      <c r="C38" s="220">
        <v>1641398</v>
      </c>
      <c r="D38" s="183">
        <v>1641398</v>
      </c>
      <c r="E38" s="183">
        <v>1556489</v>
      </c>
      <c r="F38" s="183">
        <v>1556489</v>
      </c>
      <c r="G38" s="183">
        <v>1556489</v>
      </c>
      <c r="I38" s="183">
        <v>1556489</v>
      </c>
      <c r="J38" s="183">
        <v>1356652</v>
      </c>
      <c r="K38" s="183">
        <v>1356652</v>
      </c>
      <c r="L38" s="183">
        <v>1356652</v>
      </c>
      <c r="M38" s="183"/>
      <c r="N38" s="183">
        <v>1356666</v>
      </c>
      <c r="O38" s="183">
        <v>1599287</v>
      </c>
      <c r="P38" s="183">
        <v>1599287</v>
      </c>
      <c r="Q38" s="183">
        <v>1599299</v>
      </c>
      <c r="R38" s="189"/>
      <c r="S38" s="183">
        <v>1599580</v>
      </c>
      <c r="T38" s="223">
        <v>1866857</v>
      </c>
      <c r="U38" s="221">
        <v>1867079</v>
      </c>
      <c r="V38" s="221">
        <v>1867421</v>
      </c>
      <c r="W38" s="189"/>
      <c r="X38" s="221">
        <v>1818325</v>
      </c>
      <c r="Y38" s="221">
        <v>2058494</v>
      </c>
      <c r="Z38" s="222">
        <v>2059135</v>
      </c>
      <c r="AA38" s="222">
        <v>2060076</v>
      </c>
      <c r="AB38" s="222"/>
      <c r="AC38" s="222">
        <v>2060076</v>
      </c>
      <c r="AD38" s="222">
        <v>1971500</v>
      </c>
      <c r="AE38" s="222">
        <v>1971500</v>
      </c>
      <c r="AF38" s="222">
        <v>1720488</v>
      </c>
      <c r="AG38" s="222"/>
      <c r="AH38" s="222">
        <v>1720488</v>
      </c>
      <c r="AI38" s="222">
        <v>1605090</v>
      </c>
      <c r="AJ38" s="222">
        <v>1605090</v>
      </c>
      <c r="AK38" s="222">
        <v>1606848</v>
      </c>
      <c r="AL38" s="222"/>
      <c r="AM38" s="222">
        <v>1606848</v>
      </c>
      <c r="AN38" s="222">
        <v>1673747</v>
      </c>
      <c r="AO38" s="222">
        <v>1678667</v>
      </c>
      <c r="AP38" s="222">
        <v>1679515</v>
      </c>
      <c r="AQ38" s="222"/>
      <c r="AR38" s="222">
        <v>1679515</v>
      </c>
    </row>
    <row r="39" spans="2:44" ht="11.25" customHeight="1">
      <c r="B39" s="214" t="s">
        <v>198</v>
      </c>
      <c r="C39" s="220">
        <v>40102</v>
      </c>
      <c r="D39" s="183">
        <v>49632</v>
      </c>
      <c r="E39" s="224">
        <v>0</v>
      </c>
      <c r="F39" s="242">
        <v>0</v>
      </c>
      <c r="G39" s="242">
        <v>0</v>
      </c>
      <c r="I39" s="242">
        <v>0</v>
      </c>
      <c r="J39" s="242">
        <v>0</v>
      </c>
      <c r="K39" s="242">
        <v>0</v>
      </c>
      <c r="L39" s="242">
        <v>0</v>
      </c>
      <c r="M39" s="242"/>
      <c r="N39" s="242">
        <v>0</v>
      </c>
      <c r="O39" s="242">
        <v>0</v>
      </c>
      <c r="P39" s="242">
        <v>0</v>
      </c>
      <c r="Q39" s="242">
        <v>0</v>
      </c>
      <c r="R39" s="189"/>
      <c r="S39" s="242">
        <v>0</v>
      </c>
      <c r="T39" s="242">
        <v>0</v>
      </c>
      <c r="U39" s="242">
        <v>0</v>
      </c>
      <c r="V39" s="221">
        <v>0</v>
      </c>
      <c r="W39" s="189"/>
      <c r="X39" s="221">
        <v>0</v>
      </c>
      <c r="Y39" s="221">
        <v>0</v>
      </c>
      <c r="Z39" s="222">
        <v>0</v>
      </c>
      <c r="AA39" s="222">
        <v>0</v>
      </c>
      <c r="AB39" s="222"/>
      <c r="AC39" s="222">
        <v>0</v>
      </c>
      <c r="AD39" s="222">
        <v>0</v>
      </c>
      <c r="AE39" s="222">
        <v>0</v>
      </c>
      <c r="AF39" s="222">
        <v>0</v>
      </c>
      <c r="AG39" s="222"/>
      <c r="AH39" s="222">
        <v>0</v>
      </c>
      <c r="AI39" s="222">
        <v>0</v>
      </c>
      <c r="AJ39" s="222">
        <v>0</v>
      </c>
      <c r="AK39" s="222">
        <v>0</v>
      </c>
      <c r="AL39" s="222"/>
      <c r="AM39" s="222">
        <v>0</v>
      </c>
      <c r="AN39" s="222">
        <v>0</v>
      </c>
      <c r="AO39" s="222"/>
      <c r="AP39" s="222"/>
      <c r="AQ39" s="222"/>
      <c r="AR39" s="222"/>
    </row>
    <row r="40" spans="2:44" ht="9.75">
      <c r="B40" s="214" t="s">
        <v>161</v>
      </c>
      <c r="C40" s="220">
        <v>14251</v>
      </c>
      <c r="D40" s="183">
        <v>18875</v>
      </c>
      <c r="E40" s="183">
        <v>21423</v>
      </c>
      <c r="F40" s="183">
        <v>22704</v>
      </c>
      <c r="G40" s="183">
        <v>23960</v>
      </c>
      <c r="H40" s="226"/>
      <c r="I40" s="183">
        <v>29779</v>
      </c>
      <c r="J40" s="183">
        <v>25557</v>
      </c>
      <c r="K40" s="183">
        <v>26774</v>
      </c>
      <c r="L40" s="183">
        <v>32264</v>
      </c>
      <c r="M40" s="183"/>
      <c r="N40" s="183">
        <v>34894</v>
      </c>
      <c r="O40" s="183">
        <v>38976</v>
      </c>
      <c r="P40" s="183">
        <v>38835</v>
      </c>
      <c r="Q40" s="183">
        <v>39530</v>
      </c>
      <c r="R40" s="189"/>
      <c r="S40" s="183">
        <v>38729</v>
      </c>
      <c r="T40" s="223">
        <v>38463</v>
      </c>
      <c r="U40" s="221">
        <v>43871</v>
      </c>
      <c r="V40" s="221">
        <v>39915</v>
      </c>
      <c r="W40" s="189"/>
      <c r="X40" s="221">
        <v>45385</v>
      </c>
      <c r="Y40" s="221">
        <v>27619</v>
      </c>
      <c r="Z40" s="222">
        <v>23321</v>
      </c>
      <c r="AA40" s="222">
        <v>19184</v>
      </c>
      <c r="AB40" s="222"/>
      <c r="AC40" s="222">
        <v>20996</v>
      </c>
      <c r="AD40" s="222">
        <v>14986</v>
      </c>
      <c r="AE40" s="222">
        <v>15262</v>
      </c>
      <c r="AF40" s="222">
        <v>53792</v>
      </c>
      <c r="AG40" s="222"/>
      <c r="AH40" s="222">
        <v>55444</v>
      </c>
      <c r="AI40" s="222">
        <v>55345</v>
      </c>
      <c r="AJ40" s="222">
        <v>56526</v>
      </c>
      <c r="AK40" s="222">
        <v>61380</v>
      </c>
      <c r="AL40" s="222"/>
      <c r="AM40" s="222">
        <v>60986</v>
      </c>
      <c r="AN40" s="222">
        <v>48968</v>
      </c>
      <c r="AO40" s="222">
        <v>47277</v>
      </c>
      <c r="AP40" s="222">
        <v>46456</v>
      </c>
      <c r="AQ40" s="222"/>
      <c r="AR40" s="222">
        <v>45902</v>
      </c>
    </row>
    <row r="41" spans="2:44" ht="9.75">
      <c r="B41" s="214" t="s">
        <v>54</v>
      </c>
      <c r="C41" s="242">
        <v>-356759</v>
      </c>
      <c r="D41" s="242">
        <v>-412054</v>
      </c>
      <c r="E41" s="242">
        <v>-12563</v>
      </c>
      <c r="F41" s="242">
        <v>-31149</v>
      </c>
      <c r="G41" s="242">
        <v>-41245</v>
      </c>
      <c r="H41" s="242"/>
      <c r="I41" s="242">
        <v>-47646</v>
      </c>
      <c r="J41" s="183">
        <v>143941</v>
      </c>
      <c r="K41" s="183">
        <v>148169</v>
      </c>
      <c r="L41" s="183">
        <v>247258</v>
      </c>
      <c r="M41" s="183"/>
      <c r="N41" s="183">
        <v>261602</v>
      </c>
      <c r="O41" s="183">
        <v>35272</v>
      </c>
      <c r="P41" s="183">
        <v>47681</v>
      </c>
      <c r="Q41" s="183">
        <v>269258</v>
      </c>
      <c r="R41" s="189"/>
      <c r="S41" s="183">
        <v>246213</v>
      </c>
      <c r="T41" s="242">
        <v>-7908</v>
      </c>
      <c r="U41" s="221">
        <v>16748</v>
      </c>
      <c r="V41" s="221">
        <v>251012</v>
      </c>
      <c r="W41" s="189"/>
      <c r="X41" s="221">
        <v>241166</v>
      </c>
      <c r="Y41" s="221">
        <v>36444</v>
      </c>
      <c r="Z41" s="222">
        <v>46479</v>
      </c>
      <c r="AA41" s="222">
        <v>-62432</v>
      </c>
      <c r="AB41" s="222"/>
      <c r="AC41" s="222">
        <v>-49288</v>
      </c>
      <c r="AD41" s="222">
        <v>57647</v>
      </c>
      <c r="AE41" s="222">
        <v>71713</v>
      </c>
      <c r="AF41" s="222">
        <v>82313</v>
      </c>
      <c r="AG41" s="222"/>
      <c r="AH41" s="222">
        <v>93266</v>
      </c>
      <c r="AI41" s="222">
        <v>70836</v>
      </c>
      <c r="AJ41" s="222">
        <v>66420</v>
      </c>
      <c r="AK41" s="222">
        <v>226301</v>
      </c>
      <c r="AL41" s="222"/>
      <c r="AM41" s="222">
        <v>227562</v>
      </c>
      <c r="AN41" s="222">
        <v>-29542</v>
      </c>
      <c r="AO41" s="222">
        <v>-24724</v>
      </c>
      <c r="AP41" s="222">
        <v>-38084</v>
      </c>
      <c r="AQ41" s="222"/>
      <c r="AR41" s="222">
        <v>-48330</v>
      </c>
    </row>
    <row r="42" spans="2:44" s="233" customFormat="1" ht="9.75">
      <c r="B42" s="236" t="s">
        <v>289</v>
      </c>
      <c r="C42" s="231">
        <v>1728269</v>
      </c>
      <c r="D42" s="231">
        <v>1687128</v>
      </c>
      <c r="E42" s="231">
        <v>1954626</v>
      </c>
      <c r="F42" s="231">
        <v>1937321</v>
      </c>
      <c r="G42" s="231">
        <v>1928481</v>
      </c>
      <c r="I42" s="188">
        <v>1927899</v>
      </c>
      <c r="J42" s="188">
        <v>1915427</v>
      </c>
      <c r="K42" s="188">
        <v>1920872</v>
      </c>
      <c r="L42" s="188">
        <v>2025451</v>
      </c>
      <c r="N42" s="188">
        <v>2042500</v>
      </c>
      <c r="O42" s="188">
        <v>2062873</v>
      </c>
      <c r="P42" s="188">
        <v>2075141</v>
      </c>
      <c r="Q42" s="188">
        <v>2297546</v>
      </c>
      <c r="S42" s="188">
        <v>2274897</v>
      </c>
      <c r="T42" s="188">
        <v>2288455</v>
      </c>
      <c r="U42" s="188">
        <v>2294021</v>
      </c>
      <c r="V42" s="230">
        <v>2500368</v>
      </c>
      <c r="X42" s="230">
        <v>2486739</v>
      </c>
      <c r="Y42" s="230">
        <v>2483880</v>
      </c>
      <c r="Z42" s="230">
        <v>2444660</v>
      </c>
      <c r="AA42" s="230">
        <v>2296295</v>
      </c>
      <c r="AB42" s="230"/>
      <c r="AC42" s="230">
        <v>2295363</v>
      </c>
      <c r="AD42" s="230">
        <v>2179402</v>
      </c>
      <c r="AE42" s="230">
        <v>2193744</v>
      </c>
      <c r="AF42" s="230">
        <v>2204504</v>
      </c>
      <c r="AG42" s="230"/>
      <c r="AH42" s="230">
        <v>2217109</v>
      </c>
      <c r="AI42" s="230">
        <v>2079182</v>
      </c>
      <c r="AJ42" s="230">
        <v>2075947</v>
      </c>
      <c r="AK42" s="230">
        <v>2242617</v>
      </c>
      <c r="AL42" s="230"/>
      <c r="AM42" s="230">
        <v>2243484</v>
      </c>
      <c r="AN42" s="230">
        <v>2041272</v>
      </c>
      <c r="AO42" s="230">
        <v>2049388</v>
      </c>
      <c r="AP42" s="230">
        <v>2036120</v>
      </c>
      <c r="AQ42" s="230"/>
      <c r="AR42" s="230">
        <v>2019153</v>
      </c>
    </row>
    <row r="43" spans="2:44" ht="9.75">
      <c r="B43" s="239" t="s">
        <v>288</v>
      </c>
      <c r="C43" s="224">
        <v>0</v>
      </c>
      <c r="D43" s="224">
        <v>0</v>
      </c>
      <c r="E43" s="224">
        <v>0</v>
      </c>
      <c r="F43" s="224">
        <v>0</v>
      </c>
      <c r="I43" s="224">
        <v>0</v>
      </c>
      <c r="J43" s="224">
        <v>0</v>
      </c>
      <c r="K43" s="224">
        <v>0</v>
      </c>
      <c r="L43" s="224">
        <v>0</v>
      </c>
      <c r="N43" s="224">
        <v>0</v>
      </c>
      <c r="O43" s="224">
        <v>0</v>
      </c>
      <c r="P43" s="224">
        <v>0</v>
      </c>
      <c r="Q43" s="224">
        <v>0</v>
      </c>
      <c r="R43" s="189"/>
      <c r="S43" s="224">
        <v>0</v>
      </c>
      <c r="T43" s="224">
        <v>0</v>
      </c>
      <c r="U43" s="224">
        <v>0</v>
      </c>
      <c r="V43" s="221">
        <v>5</v>
      </c>
      <c r="W43" s="189"/>
      <c r="X43" s="221">
        <v>5</v>
      </c>
      <c r="Y43" s="224">
        <v>0</v>
      </c>
      <c r="Z43" s="224">
        <v>0</v>
      </c>
      <c r="AA43" s="224">
        <v>0</v>
      </c>
      <c r="AB43" s="224"/>
      <c r="AC43" s="224">
        <v>0</v>
      </c>
      <c r="AD43" s="224">
        <v>0</v>
      </c>
      <c r="AE43" s="224">
        <v>0</v>
      </c>
      <c r="AF43" s="224">
        <v>0</v>
      </c>
      <c r="AG43" s="224"/>
      <c r="AH43" s="224">
        <v>0</v>
      </c>
      <c r="AI43" s="224">
        <v>0</v>
      </c>
      <c r="AJ43" s="224">
        <v>0</v>
      </c>
      <c r="AK43" s="224">
        <v>0</v>
      </c>
      <c r="AL43" s="224"/>
      <c r="AM43" s="224">
        <v>0</v>
      </c>
      <c r="AN43" s="224">
        <v>0</v>
      </c>
      <c r="AO43" s="224">
        <v>0</v>
      </c>
      <c r="AP43" s="224">
        <v>0</v>
      </c>
      <c r="AQ43" s="224"/>
      <c r="AR43" s="224">
        <v>0</v>
      </c>
    </row>
    <row r="44" spans="2:43" ht="9.75">
      <c r="B44" s="214"/>
      <c r="C44" s="234"/>
      <c r="D44" s="235"/>
      <c r="E44" s="236"/>
      <c r="I44" s="183"/>
      <c r="J44" s="183"/>
      <c r="K44" s="183"/>
      <c r="L44" s="183"/>
      <c r="N44" s="183"/>
      <c r="O44" s="183"/>
      <c r="P44" s="183"/>
      <c r="Q44" s="183"/>
      <c r="R44" s="189"/>
      <c r="S44" s="183"/>
      <c r="U44" s="221"/>
      <c r="V44" s="221"/>
      <c r="W44" s="189"/>
      <c r="X44" s="221"/>
      <c r="Z44" s="264"/>
      <c r="AA44" s="264"/>
      <c r="AB44" s="264"/>
      <c r="AG44" s="264"/>
      <c r="AL44" s="264"/>
      <c r="AQ44" s="264"/>
    </row>
    <row r="45" spans="2:44" ht="9.75">
      <c r="B45" s="241" t="s">
        <v>66</v>
      </c>
      <c r="C45" s="228">
        <v>1728269</v>
      </c>
      <c r="D45" s="188">
        <v>1687128</v>
      </c>
      <c r="E45" s="188">
        <v>1954626</v>
      </c>
      <c r="F45" s="229">
        <v>1937321</v>
      </c>
      <c r="G45" s="229">
        <v>1928481</v>
      </c>
      <c r="I45" s="188">
        <v>1927899</v>
      </c>
      <c r="J45" s="188">
        <v>1915427</v>
      </c>
      <c r="K45" s="188">
        <v>1920872</v>
      </c>
      <c r="L45" s="188">
        <v>2025451</v>
      </c>
      <c r="M45" s="229"/>
      <c r="N45" s="188">
        <v>2042500</v>
      </c>
      <c r="O45" s="188">
        <v>2062873</v>
      </c>
      <c r="P45" s="188">
        <v>2075141</v>
      </c>
      <c r="Q45" s="188">
        <v>2297546</v>
      </c>
      <c r="R45" s="189"/>
      <c r="S45" s="188">
        <v>2274897</v>
      </c>
      <c r="T45" s="229">
        <v>2288455</v>
      </c>
      <c r="U45" s="230">
        <v>2294021</v>
      </c>
      <c r="V45" s="230">
        <v>2500373</v>
      </c>
      <c r="W45" s="189"/>
      <c r="X45" s="230">
        <v>2486744</v>
      </c>
      <c r="Y45" s="230">
        <v>2483880</v>
      </c>
      <c r="Z45" s="230">
        <v>2444660</v>
      </c>
      <c r="AA45" s="230">
        <v>2296295</v>
      </c>
      <c r="AB45" s="230"/>
      <c r="AC45" s="230">
        <v>2295363</v>
      </c>
      <c r="AD45" s="230">
        <v>2179402</v>
      </c>
      <c r="AE45" s="230">
        <v>2193744</v>
      </c>
      <c r="AF45" s="230">
        <v>2204504</v>
      </c>
      <c r="AG45" s="230"/>
      <c r="AH45" s="230">
        <v>2217109</v>
      </c>
      <c r="AI45" s="230">
        <v>2079182</v>
      </c>
      <c r="AJ45" s="230">
        <v>2075947</v>
      </c>
      <c r="AK45" s="230">
        <v>2242617</v>
      </c>
      <c r="AL45" s="230"/>
      <c r="AM45" s="230">
        <v>2243484</v>
      </c>
      <c r="AN45" s="230">
        <v>2041272</v>
      </c>
      <c r="AO45" s="230">
        <v>2049388</v>
      </c>
      <c r="AP45" s="230">
        <v>2036120</v>
      </c>
      <c r="AQ45" s="230"/>
      <c r="AR45" s="230">
        <v>2019153</v>
      </c>
    </row>
    <row r="46" spans="2:43" ht="9.75">
      <c r="B46" s="214"/>
      <c r="C46" s="243"/>
      <c r="D46" s="243"/>
      <c r="E46" s="243"/>
      <c r="N46" s="189"/>
      <c r="O46" s="189"/>
      <c r="P46" s="189"/>
      <c r="Q46" s="189"/>
      <c r="R46" s="189"/>
      <c r="S46" s="189"/>
      <c r="W46" s="189"/>
      <c r="Z46" s="264"/>
      <c r="AA46" s="264"/>
      <c r="AB46" s="264"/>
      <c r="AG46" s="264"/>
      <c r="AL46" s="264"/>
      <c r="AQ46" s="264"/>
    </row>
    <row r="47" spans="2:44" ht="9.75">
      <c r="B47" s="244" t="s">
        <v>143</v>
      </c>
      <c r="C47" s="220">
        <v>87344</v>
      </c>
      <c r="D47" s="183">
        <v>150283</v>
      </c>
      <c r="E47" s="224">
        <v>0</v>
      </c>
      <c r="F47" s="224">
        <v>0</v>
      </c>
      <c r="G47" s="224">
        <v>0</v>
      </c>
      <c r="H47" s="224"/>
      <c r="I47" s="224">
        <v>0</v>
      </c>
      <c r="J47" s="224">
        <v>0</v>
      </c>
      <c r="K47" s="224">
        <v>0</v>
      </c>
      <c r="L47" s="224">
        <v>0</v>
      </c>
      <c r="M47" s="224"/>
      <c r="N47" s="224">
        <v>0</v>
      </c>
      <c r="O47" s="224">
        <v>0</v>
      </c>
      <c r="P47" s="224">
        <v>334</v>
      </c>
      <c r="Q47" s="224">
        <v>0</v>
      </c>
      <c r="R47" s="189"/>
      <c r="S47" s="224">
        <v>0</v>
      </c>
      <c r="T47" s="224">
        <v>0</v>
      </c>
      <c r="U47" s="221">
        <v>0</v>
      </c>
      <c r="V47" s="221">
        <v>514584</v>
      </c>
      <c r="W47" s="189"/>
      <c r="X47" s="221">
        <v>514374</v>
      </c>
      <c r="Y47" s="221">
        <v>451096</v>
      </c>
      <c r="Z47" s="222">
        <v>450745</v>
      </c>
      <c r="AA47" s="222">
        <v>384452</v>
      </c>
      <c r="AB47" s="222"/>
      <c r="AC47" s="222">
        <v>385096</v>
      </c>
      <c r="AD47" s="222">
        <v>320809</v>
      </c>
      <c r="AE47" s="222">
        <v>321457</v>
      </c>
      <c r="AF47" s="222">
        <v>257211</v>
      </c>
      <c r="AG47" s="222"/>
      <c r="AH47" s="222">
        <v>257800</v>
      </c>
      <c r="AI47" s="222">
        <v>236541</v>
      </c>
      <c r="AJ47" s="222">
        <v>237001</v>
      </c>
      <c r="AK47" s="222">
        <v>200534</v>
      </c>
      <c r="AL47" s="222"/>
      <c r="AM47" s="222">
        <v>200600</v>
      </c>
      <c r="AN47" s="222">
        <v>149703</v>
      </c>
      <c r="AO47" s="222">
        <v>268104</v>
      </c>
      <c r="AP47" s="222">
        <v>268172</v>
      </c>
      <c r="AQ47" s="222"/>
      <c r="AR47" s="222">
        <v>200971</v>
      </c>
    </row>
    <row r="48" spans="2:44" ht="9.75">
      <c r="B48" s="244" t="s">
        <v>55</v>
      </c>
      <c r="C48" s="226">
        <v>97</v>
      </c>
      <c r="D48" s="225">
        <v>73</v>
      </c>
      <c r="E48" s="224">
        <v>0</v>
      </c>
      <c r="F48" s="183">
        <v>7429</v>
      </c>
      <c r="G48" s="183">
        <v>7537</v>
      </c>
      <c r="I48" s="224">
        <v>8005</v>
      </c>
      <c r="J48" s="224">
        <v>7964</v>
      </c>
      <c r="K48" s="224">
        <v>8126</v>
      </c>
      <c r="L48" s="224">
        <v>1401</v>
      </c>
      <c r="M48" s="183"/>
      <c r="N48" s="224">
        <v>1701</v>
      </c>
      <c r="O48" s="224">
        <v>1628</v>
      </c>
      <c r="P48" s="224">
        <v>1550</v>
      </c>
      <c r="Q48" s="224">
        <v>988</v>
      </c>
      <c r="R48" s="189"/>
      <c r="S48" s="224">
        <v>914</v>
      </c>
      <c r="T48" s="181">
        <v>842</v>
      </c>
      <c r="U48" s="221">
        <v>773</v>
      </c>
      <c r="V48" s="222">
        <v>3041</v>
      </c>
      <c r="W48" s="189"/>
      <c r="X48" s="221">
        <v>3009</v>
      </c>
      <c r="Y48" s="221">
        <v>9428</v>
      </c>
      <c r="Z48" s="222">
        <v>9432</v>
      </c>
      <c r="AA48" s="222">
        <v>18189</v>
      </c>
      <c r="AB48" s="222"/>
      <c r="AC48" s="222">
        <v>18053</v>
      </c>
      <c r="AD48" s="222">
        <v>20397</v>
      </c>
      <c r="AE48" s="222">
        <v>19177</v>
      </c>
      <c r="AF48" s="222">
        <v>1876</v>
      </c>
      <c r="AG48" s="222"/>
      <c r="AH48" s="222">
        <v>1822</v>
      </c>
      <c r="AI48" s="222">
        <v>1791</v>
      </c>
      <c r="AJ48" s="222">
        <v>1508</v>
      </c>
      <c r="AK48" s="222">
        <v>2237</v>
      </c>
      <c r="AL48" s="222"/>
      <c r="AM48" s="222">
        <v>1981</v>
      </c>
      <c r="AN48" s="222">
        <v>1825</v>
      </c>
      <c r="AO48" s="222">
        <v>19770</v>
      </c>
      <c r="AP48" s="222">
        <v>16582</v>
      </c>
      <c r="AQ48" s="222"/>
      <c r="AR48" s="222">
        <v>16247</v>
      </c>
    </row>
    <row r="49" spans="2:44" ht="9.75">
      <c r="B49" s="244" t="s">
        <v>144</v>
      </c>
      <c r="C49" s="220">
        <v>8567</v>
      </c>
      <c r="D49" s="183">
        <v>8265</v>
      </c>
      <c r="E49" s="183">
        <v>8024</v>
      </c>
      <c r="F49" s="183">
        <v>7901</v>
      </c>
      <c r="G49" s="183">
        <v>7779</v>
      </c>
      <c r="I49" s="224">
        <v>7656</v>
      </c>
      <c r="J49" s="224">
        <v>7534</v>
      </c>
      <c r="K49" s="224">
        <v>7411</v>
      </c>
      <c r="L49" s="224">
        <v>7289</v>
      </c>
      <c r="M49" s="183"/>
      <c r="N49" s="224">
        <v>7275</v>
      </c>
      <c r="O49" s="224">
        <v>10766</v>
      </c>
      <c r="P49" s="224">
        <v>10576</v>
      </c>
      <c r="Q49" s="224">
        <v>17586</v>
      </c>
      <c r="R49" s="189"/>
      <c r="S49" s="224">
        <v>20014</v>
      </c>
      <c r="T49" s="223">
        <v>21185</v>
      </c>
      <c r="U49" s="221">
        <v>20399</v>
      </c>
      <c r="V49" s="221">
        <v>22168</v>
      </c>
      <c r="W49" s="189"/>
      <c r="X49" s="221">
        <v>22475</v>
      </c>
      <c r="Y49" s="221">
        <v>20986</v>
      </c>
      <c r="Z49" s="222">
        <v>20157</v>
      </c>
      <c r="AA49" s="222">
        <v>20769</v>
      </c>
      <c r="AB49" s="222"/>
      <c r="AC49" s="222">
        <v>21185</v>
      </c>
      <c r="AD49" s="222">
        <v>19646</v>
      </c>
      <c r="AE49" s="222">
        <v>18856</v>
      </c>
      <c r="AF49" s="222">
        <v>34175</v>
      </c>
      <c r="AG49" s="222"/>
      <c r="AH49" s="222">
        <v>30886</v>
      </c>
      <c r="AI49" s="222">
        <v>29840</v>
      </c>
      <c r="AJ49" s="222">
        <v>31004</v>
      </c>
      <c r="AK49" s="222">
        <v>29722</v>
      </c>
      <c r="AL49" s="222"/>
      <c r="AM49" s="222">
        <v>29522</v>
      </c>
      <c r="AN49" s="222">
        <v>29025</v>
      </c>
      <c r="AO49" s="222">
        <v>30982</v>
      </c>
      <c r="AP49" s="222">
        <v>27421</v>
      </c>
      <c r="AQ49" s="222"/>
      <c r="AR49" s="222">
        <v>26683</v>
      </c>
    </row>
    <row r="50" spans="2:44" ht="9.75">
      <c r="B50" s="214" t="s">
        <v>145</v>
      </c>
      <c r="C50" s="220">
        <v>1954</v>
      </c>
      <c r="D50" s="183">
        <v>2089</v>
      </c>
      <c r="E50" s="183">
        <v>2608</v>
      </c>
      <c r="F50" s="183">
        <v>9161</v>
      </c>
      <c r="G50" s="183">
        <v>9121</v>
      </c>
      <c r="I50" s="224">
        <v>8421</v>
      </c>
      <c r="J50" s="224">
        <v>7870</v>
      </c>
      <c r="K50" s="224">
        <v>7372</v>
      </c>
      <c r="L50" s="224">
        <v>0</v>
      </c>
      <c r="M50" s="224"/>
      <c r="N50" s="224">
        <v>0</v>
      </c>
      <c r="O50" s="224">
        <v>0</v>
      </c>
      <c r="P50" s="224">
        <v>0</v>
      </c>
      <c r="Q50" s="224">
        <v>0</v>
      </c>
      <c r="R50" s="189"/>
      <c r="S50" s="224">
        <v>0</v>
      </c>
      <c r="T50" s="224">
        <v>0</v>
      </c>
      <c r="U50" s="221">
        <v>0</v>
      </c>
      <c r="V50" s="221">
        <v>0</v>
      </c>
      <c r="W50" s="189"/>
      <c r="X50" s="221">
        <v>0</v>
      </c>
      <c r="Y50" s="221">
        <v>0</v>
      </c>
      <c r="Z50" s="222">
        <v>0</v>
      </c>
      <c r="AA50" s="222">
        <v>17683</v>
      </c>
      <c r="AB50" s="222"/>
      <c r="AC50" s="222">
        <v>19745</v>
      </c>
      <c r="AD50" s="222">
        <v>21227</v>
      </c>
      <c r="AE50" s="222">
        <v>21027</v>
      </c>
      <c r="AF50" s="222">
        <v>17746</v>
      </c>
      <c r="AG50" s="222"/>
      <c r="AH50" s="222">
        <v>14454</v>
      </c>
      <c r="AI50" s="222">
        <v>13089</v>
      </c>
      <c r="AJ50" s="222">
        <v>14319</v>
      </c>
      <c r="AK50" s="222">
        <v>14319</v>
      </c>
      <c r="AL50" s="222"/>
      <c r="AM50" s="222">
        <v>16881</v>
      </c>
      <c r="AN50" s="222">
        <v>15335</v>
      </c>
      <c r="AO50" s="222">
        <v>15419</v>
      </c>
      <c r="AP50" s="222">
        <v>2383</v>
      </c>
      <c r="AQ50" s="222"/>
      <c r="AR50" s="222">
        <v>2159</v>
      </c>
    </row>
    <row r="51" spans="2:44" ht="9.75">
      <c r="B51" s="181" t="s">
        <v>146</v>
      </c>
      <c r="C51" s="185" t="s">
        <v>14</v>
      </c>
      <c r="D51" s="225">
        <v>363</v>
      </c>
      <c r="E51" s="225">
        <v>259</v>
      </c>
      <c r="F51" s="183">
        <v>340</v>
      </c>
      <c r="G51" s="183">
        <v>0</v>
      </c>
      <c r="I51" s="224">
        <v>0</v>
      </c>
      <c r="J51" s="224">
        <v>0</v>
      </c>
      <c r="K51" s="224">
        <v>0</v>
      </c>
      <c r="L51" s="224">
        <v>0</v>
      </c>
      <c r="M51" s="224"/>
      <c r="N51" s="224">
        <v>0</v>
      </c>
      <c r="O51" s="224">
        <v>0</v>
      </c>
      <c r="P51" s="224">
        <v>0</v>
      </c>
      <c r="Q51" s="224">
        <v>0</v>
      </c>
      <c r="R51" s="189"/>
      <c r="S51" s="224">
        <v>0</v>
      </c>
      <c r="T51" s="224">
        <v>0</v>
      </c>
      <c r="U51" s="221">
        <v>0</v>
      </c>
      <c r="V51" s="221">
        <v>0</v>
      </c>
      <c r="W51" s="189"/>
      <c r="X51" s="221">
        <v>0</v>
      </c>
      <c r="Y51" s="221">
        <v>0</v>
      </c>
      <c r="Z51" s="222">
        <v>0</v>
      </c>
      <c r="AA51" s="222">
        <v>5741</v>
      </c>
      <c r="AB51" s="222"/>
      <c r="AC51" s="222">
        <v>5464</v>
      </c>
      <c r="AD51" s="222">
        <v>2487</v>
      </c>
      <c r="AE51" s="222">
        <v>2862</v>
      </c>
      <c r="AF51" s="222">
        <v>2587</v>
      </c>
      <c r="AG51" s="222"/>
      <c r="AH51" s="222">
        <v>2101</v>
      </c>
      <c r="AI51" s="222">
        <v>2470</v>
      </c>
      <c r="AJ51" s="222">
        <v>2700</v>
      </c>
      <c r="AK51" s="222">
        <v>0</v>
      </c>
      <c r="AL51" s="222"/>
      <c r="AM51" s="222">
        <v>0</v>
      </c>
      <c r="AN51" s="222">
        <v>0</v>
      </c>
      <c r="AO51" s="222">
        <v>0</v>
      </c>
      <c r="AP51" s="222">
        <v>0</v>
      </c>
      <c r="AQ51" s="222"/>
      <c r="AR51" s="222">
        <v>0</v>
      </c>
    </row>
    <row r="52" spans="2:44" ht="9.75">
      <c r="B52" s="214" t="s">
        <v>147</v>
      </c>
      <c r="C52" s="220">
        <v>3454</v>
      </c>
      <c r="D52" s="183">
        <v>3090</v>
      </c>
      <c r="E52" s="183">
        <v>3294</v>
      </c>
      <c r="F52" s="183">
        <v>3284</v>
      </c>
      <c r="G52" s="183">
        <v>2898</v>
      </c>
      <c r="I52" s="224">
        <v>9740</v>
      </c>
      <c r="J52" s="224">
        <v>8455</v>
      </c>
      <c r="K52" s="224">
        <v>7235</v>
      </c>
      <c r="L52" s="224">
        <v>5895</v>
      </c>
      <c r="M52" s="183"/>
      <c r="N52" s="224">
        <v>12005</v>
      </c>
      <c r="O52" s="224">
        <v>10887</v>
      </c>
      <c r="P52" s="224">
        <v>10775</v>
      </c>
      <c r="Q52" s="224">
        <v>8847</v>
      </c>
      <c r="R52" s="189"/>
      <c r="S52" s="224">
        <v>8098</v>
      </c>
      <c r="T52" s="223">
        <v>7846</v>
      </c>
      <c r="U52" s="221">
        <v>7333</v>
      </c>
      <c r="V52" s="221">
        <v>9392</v>
      </c>
      <c r="W52" s="189"/>
      <c r="X52" s="221">
        <v>8966</v>
      </c>
      <c r="Y52" s="221">
        <v>5006</v>
      </c>
      <c r="Z52" s="222">
        <v>4790</v>
      </c>
      <c r="AA52" s="222">
        <v>4232</v>
      </c>
      <c r="AB52" s="222"/>
      <c r="AC52" s="222">
        <v>3773</v>
      </c>
      <c r="AD52" s="222">
        <v>3319</v>
      </c>
      <c r="AE52" s="222">
        <v>2841</v>
      </c>
      <c r="AF52" s="222">
        <v>3143</v>
      </c>
      <c r="AG52" s="222"/>
      <c r="AH52" s="222">
        <v>4436</v>
      </c>
      <c r="AI52" s="222">
        <v>4315</v>
      </c>
      <c r="AJ52" s="222">
        <v>3426</v>
      </c>
      <c r="AK52" s="222">
        <v>2928</v>
      </c>
      <c r="AL52" s="222"/>
      <c r="AM52" s="222">
        <v>2623</v>
      </c>
      <c r="AN52" s="222">
        <v>3052</v>
      </c>
      <c r="AO52" s="222">
        <v>3311</v>
      </c>
      <c r="AP52" s="222">
        <v>3689</v>
      </c>
      <c r="AQ52" s="222"/>
      <c r="AR52" s="222">
        <v>4117</v>
      </c>
    </row>
    <row r="53" spans="2:44" ht="9.75">
      <c r="B53" s="241" t="s">
        <v>148</v>
      </c>
      <c r="C53" s="228">
        <v>101416</v>
      </c>
      <c r="D53" s="188">
        <v>164163</v>
      </c>
      <c r="E53" s="188">
        <v>14185</v>
      </c>
      <c r="F53" s="188">
        <v>28115</v>
      </c>
      <c r="G53" s="188">
        <v>27335</v>
      </c>
      <c r="I53" s="245">
        <v>33822</v>
      </c>
      <c r="J53" s="245">
        <v>31823</v>
      </c>
      <c r="K53" s="245">
        <v>30144</v>
      </c>
      <c r="L53" s="245">
        <v>14585</v>
      </c>
      <c r="M53" s="188"/>
      <c r="N53" s="245">
        <v>20981</v>
      </c>
      <c r="O53" s="245">
        <v>23281</v>
      </c>
      <c r="P53" s="245">
        <v>23235</v>
      </c>
      <c r="Q53" s="245">
        <v>27421</v>
      </c>
      <c r="R53" s="189"/>
      <c r="S53" s="245">
        <v>29026</v>
      </c>
      <c r="T53" s="229">
        <v>29873</v>
      </c>
      <c r="U53" s="230">
        <v>28505</v>
      </c>
      <c r="V53" s="230">
        <v>549185</v>
      </c>
      <c r="W53" s="233"/>
      <c r="X53" s="230">
        <v>548824</v>
      </c>
      <c r="Y53" s="230">
        <v>486516</v>
      </c>
      <c r="Z53" s="230">
        <v>485124</v>
      </c>
      <c r="AA53" s="230">
        <v>451066</v>
      </c>
      <c r="AB53" s="230"/>
      <c r="AC53" s="230">
        <v>453316</v>
      </c>
      <c r="AD53" s="230">
        <v>387885</v>
      </c>
      <c r="AE53" s="230">
        <v>386220</v>
      </c>
      <c r="AF53" s="230">
        <v>316738</v>
      </c>
      <c r="AG53" s="230"/>
      <c r="AH53" s="230">
        <v>311499</v>
      </c>
      <c r="AI53" s="230">
        <v>288046</v>
      </c>
      <c r="AJ53" s="230">
        <v>289958</v>
      </c>
      <c r="AK53" s="230">
        <v>249740</v>
      </c>
      <c r="AL53" s="230"/>
      <c r="AM53" s="230">
        <v>251607</v>
      </c>
      <c r="AN53" s="230">
        <v>198940</v>
      </c>
      <c r="AO53" s="230">
        <v>337586</v>
      </c>
      <c r="AP53" s="230">
        <v>318247</v>
      </c>
      <c r="AQ53" s="230"/>
      <c r="AR53" s="230">
        <v>250177</v>
      </c>
    </row>
    <row r="54" spans="2:44" ht="9.75">
      <c r="B54" s="214"/>
      <c r="C54" s="243"/>
      <c r="D54" s="243"/>
      <c r="E54" s="243"/>
      <c r="M54" s="183"/>
      <c r="N54" s="189"/>
      <c r="O54" s="189"/>
      <c r="P54" s="189"/>
      <c r="Q54" s="189"/>
      <c r="R54" s="189"/>
      <c r="S54" s="189"/>
      <c r="W54" s="189"/>
      <c r="Z54" s="264"/>
      <c r="AA54" s="264"/>
      <c r="AB54" s="264"/>
      <c r="AC54" s="310"/>
      <c r="AF54" s="310"/>
      <c r="AG54" s="264"/>
      <c r="AH54" s="310"/>
      <c r="AI54" s="310"/>
      <c r="AJ54" s="310"/>
      <c r="AK54" s="310"/>
      <c r="AL54" s="264"/>
      <c r="AM54" s="310"/>
      <c r="AN54" s="310"/>
      <c r="AO54" s="310"/>
      <c r="AP54" s="310"/>
      <c r="AQ54" s="264"/>
      <c r="AR54" s="310"/>
    </row>
    <row r="55" spans="2:44" ht="9.75">
      <c r="B55" s="214" t="s">
        <v>149</v>
      </c>
      <c r="C55" s="220">
        <v>219486</v>
      </c>
      <c r="D55" s="183">
        <v>163961</v>
      </c>
      <c r="E55" s="224">
        <v>183944</v>
      </c>
      <c r="F55" s="186">
        <v>272897</v>
      </c>
      <c r="G55" s="186">
        <v>297809</v>
      </c>
      <c r="I55" s="224">
        <v>268469</v>
      </c>
      <c r="J55" s="224">
        <v>229476</v>
      </c>
      <c r="K55" s="224">
        <v>216833</v>
      </c>
      <c r="L55" s="224">
        <v>255788</v>
      </c>
      <c r="M55" s="183"/>
      <c r="N55" s="224">
        <v>189594.60852</v>
      </c>
      <c r="O55" s="224">
        <v>229591</v>
      </c>
      <c r="P55" s="224">
        <v>213041</v>
      </c>
      <c r="Q55" s="224">
        <v>206768</v>
      </c>
      <c r="R55" s="189"/>
      <c r="S55" s="224">
        <v>192838</v>
      </c>
      <c r="T55" s="223">
        <v>202743</v>
      </c>
      <c r="U55" s="221">
        <v>180633</v>
      </c>
      <c r="V55" s="221">
        <v>262251</v>
      </c>
      <c r="W55" s="189"/>
      <c r="X55" s="221">
        <v>256809</v>
      </c>
      <c r="Y55" s="221">
        <v>275009</v>
      </c>
      <c r="Z55" s="222">
        <v>235455</v>
      </c>
      <c r="AA55" s="222">
        <v>260042</v>
      </c>
      <c r="AB55" s="222"/>
      <c r="AC55" s="222">
        <v>237885</v>
      </c>
      <c r="AD55" s="222">
        <v>226868</v>
      </c>
      <c r="AE55" s="222">
        <v>217155</v>
      </c>
      <c r="AF55" s="222">
        <v>231652</v>
      </c>
      <c r="AG55" s="222"/>
      <c r="AH55" s="222">
        <v>193551</v>
      </c>
      <c r="AI55" s="222">
        <v>185316</v>
      </c>
      <c r="AJ55" s="222">
        <v>197687</v>
      </c>
      <c r="AK55" s="222">
        <v>235712</v>
      </c>
      <c r="AL55" s="222"/>
      <c r="AM55" s="222">
        <v>173841</v>
      </c>
      <c r="AN55" s="222">
        <v>181315</v>
      </c>
      <c r="AO55" s="222">
        <v>205954</v>
      </c>
      <c r="AP55" s="222">
        <v>206328</v>
      </c>
      <c r="AQ55" s="222"/>
      <c r="AR55" s="222">
        <v>186062</v>
      </c>
    </row>
    <row r="56" spans="2:44" ht="9.75">
      <c r="B56" s="244" t="s">
        <v>143</v>
      </c>
      <c r="C56" s="220">
        <v>7397</v>
      </c>
      <c r="D56" s="183">
        <v>29195</v>
      </c>
      <c r="E56" s="224">
        <v>214</v>
      </c>
      <c r="F56" s="224">
        <v>0</v>
      </c>
      <c r="G56" s="224">
        <v>0</v>
      </c>
      <c r="H56" s="224"/>
      <c r="I56" s="224">
        <v>0</v>
      </c>
      <c r="J56" s="224">
        <v>0</v>
      </c>
      <c r="K56" s="224">
        <v>0</v>
      </c>
      <c r="L56" s="224">
        <v>347</v>
      </c>
      <c r="M56" s="183"/>
      <c r="N56" s="224">
        <v>0</v>
      </c>
      <c r="O56" s="224">
        <v>0</v>
      </c>
      <c r="P56" s="224">
        <v>0</v>
      </c>
      <c r="Q56" s="224">
        <v>31</v>
      </c>
      <c r="R56" s="224"/>
      <c r="S56" s="224">
        <v>0</v>
      </c>
      <c r="T56" s="181">
        <v>107</v>
      </c>
      <c r="U56" s="221">
        <v>100</v>
      </c>
      <c r="V56" s="221">
        <v>180593</v>
      </c>
      <c r="W56" s="189"/>
      <c r="X56" s="221">
        <v>129783</v>
      </c>
      <c r="Y56" s="221">
        <v>128734</v>
      </c>
      <c r="Z56" s="222">
        <v>139268</v>
      </c>
      <c r="AA56" s="222">
        <v>166197</v>
      </c>
      <c r="AB56" s="222"/>
      <c r="AC56" s="222">
        <v>177447</v>
      </c>
      <c r="AD56" s="222">
        <v>202126</v>
      </c>
      <c r="AE56" s="222">
        <v>126697</v>
      </c>
      <c r="AF56" s="222">
        <v>126866</v>
      </c>
      <c r="AG56" s="222"/>
      <c r="AH56" s="222">
        <v>127465</v>
      </c>
      <c r="AI56" s="222">
        <v>177167</v>
      </c>
      <c r="AJ56" s="222">
        <v>133454</v>
      </c>
      <c r="AK56" s="222">
        <v>100004</v>
      </c>
      <c r="AL56" s="222"/>
      <c r="AM56" s="222">
        <v>100070</v>
      </c>
      <c r="AN56" s="222">
        <v>99873</v>
      </c>
      <c r="AO56" s="222">
        <v>133800</v>
      </c>
      <c r="AP56" s="222">
        <v>66967</v>
      </c>
      <c r="AQ56" s="222"/>
      <c r="AR56" s="222">
        <v>133832</v>
      </c>
    </row>
    <row r="57" spans="2:44" ht="9.75">
      <c r="B57" s="244" t="s">
        <v>158</v>
      </c>
      <c r="C57" s="224">
        <v>0</v>
      </c>
      <c r="D57" s="224">
        <v>0</v>
      </c>
      <c r="E57" s="224">
        <v>0</v>
      </c>
      <c r="F57" s="224">
        <v>0</v>
      </c>
      <c r="G57" s="224">
        <v>0</v>
      </c>
      <c r="H57" s="224"/>
      <c r="I57" s="224">
        <v>3673</v>
      </c>
      <c r="J57" s="224">
        <v>6038</v>
      </c>
      <c r="K57" s="224">
        <v>9803</v>
      </c>
      <c r="L57" s="224">
        <v>4423</v>
      </c>
      <c r="M57" s="183"/>
      <c r="N57" s="224">
        <v>4453</v>
      </c>
      <c r="O57" s="224">
        <v>367</v>
      </c>
      <c r="P57" s="224">
        <v>964</v>
      </c>
      <c r="Q57" s="224">
        <v>849</v>
      </c>
      <c r="R57" s="224"/>
      <c r="S57" s="224">
        <v>1044</v>
      </c>
      <c r="T57" s="181">
        <v>846</v>
      </c>
      <c r="U57" s="221">
        <v>0</v>
      </c>
      <c r="V57" s="221">
        <v>84</v>
      </c>
      <c r="W57" s="189"/>
      <c r="X57" s="221">
        <v>4297</v>
      </c>
      <c r="Y57" s="221">
        <v>3806</v>
      </c>
      <c r="Z57" s="222">
        <v>8212</v>
      </c>
      <c r="AA57" s="222">
        <v>7268</v>
      </c>
      <c r="AB57" s="222"/>
      <c r="AC57" s="222">
        <v>5769</v>
      </c>
      <c r="AD57" s="222">
        <v>6025</v>
      </c>
      <c r="AE57" s="222">
        <v>5421</v>
      </c>
      <c r="AF57" s="222">
        <v>6449</v>
      </c>
      <c r="AG57" s="222"/>
      <c r="AH57" s="222">
        <v>5444</v>
      </c>
      <c r="AI57" s="222">
        <v>5125</v>
      </c>
      <c r="AJ57" s="222">
        <v>5088</v>
      </c>
      <c r="AK57" s="222">
        <v>37</v>
      </c>
      <c r="AL57" s="222"/>
      <c r="AM57" s="222">
        <v>1192</v>
      </c>
      <c r="AN57" s="222">
        <v>307</v>
      </c>
      <c r="AO57" s="222">
        <v>148</v>
      </c>
      <c r="AP57" s="222">
        <v>78</v>
      </c>
      <c r="AQ57" s="222"/>
      <c r="AR57" s="222">
        <v>739</v>
      </c>
    </row>
    <row r="58" spans="2:44" ht="9.75">
      <c r="B58" s="244" t="s">
        <v>162</v>
      </c>
      <c r="C58" s="224">
        <v>0</v>
      </c>
      <c r="D58" s="224">
        <v>0</v>
      </c>
      <c r="E58" s="224">
        <v>0</v>
      </c>
      <c r="F58" s="224">
        <v>0</v>
      </c>
      <c r="G58" s="224">
        <v>304</v>
      </c>
      <c r="H58" s="224"/>
      <c r="I58" s="224">
        <v>164</v>
      </c>
      <c r="J58" s="224">
        <v>176</v>
      </c>
      <c r="K58" s="224">
        <v>271</v>
      </c>
      <c r="L58" s="224">
        <v>80</v>
      </c>
      <c r="M58" s="183"/>
      <c r="N58" s="224">
        <v>0</v>
      </c>
      <c r="O58" s="224">
        <v>0</v>
      </c>
      <c r="P58" s="224">
        <v>0</v>
      </c>
      <c r="Q58" s="224">
        <v>0</v>
      </c>
      <c r="R58" s="189"/>
      <c r="S58" s="224">
        <v>0</v>
      </c>
      <c r="T58" s="224">
        <v>0</v>
      </c>
      <c r="U58" s="221">
        <v>1994</v>
      </c>
      <c r="V58" s="222">
        <v>71</v>
      </c>
      <c r="W58" s="224"/>
      <c r="X58" s="221">
        <v>64.40948</v>
      </c>
      <c r="Y58" s="224">
        <v>0</v>
      </c>
      <c r="Z58" s="224">
        <v>0</v>
      </c>
      <c r="AA58" s="224">
        <v>65.90655000000001</v>
      </c>
      <c r="AB58" s="224"/>
      <c r="AC58" s="224">
        <v>66</v>
      </c>
      <c r="AD58" s="224">
        <v>66</v>
      </c>
      <c r="AE58" s="224">
        <v>66</v>
      </c>
      <c r="AF58" s="224">
        <v>66</v>
      </c>
      <c r="AG58" s="224"/>
      <c r="AH58" s="224">
        <v>65</v>
      </c>
      <c r="AI58" s="224">
        <v>65</v>
      </c>
      <c r="AJ58" s="224">
        <v>0</v>
      </c>
      <c r="AK58" s="224">
        <v>0</v>
      </c>
      <c r="AL58" s="224"/>
      <c r="AM58" s="224">
        <v>0</v>
      </c>
      <c r="AN58" s="224">
        <v>0</v>
      </c>
      <c r="AO58" s="224"/>
      <c r="AP58" s="224"/>
      <c r="AQ58" s="224"/>
      <c r="AR58" s="224"/>
    </row>
    <row r="59" spans="2:44" ht="9.75">
      <c r="B59" s="244" t="s">
        <v>150</v>
      </c>
      <c r="C59" s="181">
        <v>154</v>
      </c>
      <c r="D59" s="181">
        <v>1</v>
      </c>
      <c r="E59" s="224">
        <v>29</v>
      </c>
      <c r="F59" s="224">
        <v>31</v>
      </c>
      <c r="G59" s="224">
        <v>53</v>
      </c>
      <c r="H59" s="224"/>
      <c r="I59" s="224">
        <v>29</v>
      </c>
      <c r="J59" s="224">
        <v>1</v>
      </c>
      <c r="K59" s="224">
        <v>1</v>
      </c>
      <c r="L59" s="224">
        <v>1</v>
      </c>
      <c r="M59" s="183"/>
      <c r="N59" s="224">
        <v>1</v>
      </c>
      <c r="O59" s="224">
        <v>1</v>
      </c>
      <c r="P59" s="224">
        <v>1</v>
      </c>
      <c r="Q59" s="224">
        <v>1</v>
      </c>
      <c r="R59" s="189"/>
      <c r="S59" s="224">
        <v>1</v>
      </c>
      <c r="T59" s="181">
        <v>1</v>
      </c>
      <c r="U59" s="221">
        <v>1</v>
      </c>
      <c r="V59" s="221">
        <v>1</v>
      </c>
      <c r="W59" s="224"/>
      <c r="X59" s="221">
        <v>1</v>
      </c>
      <c r="Y59" s="221">
        <v>1</v>
      </c>
      <c r="Z59" s="222">
        <v>1</v>
      </c>
      <c r="AA59" s="222">
        <v>1</v>
      </c>
      <c r="AB59" s="222"/>
      <c r="AC59" s="222">
        <v>1</v>
      </c>
      <c r="AD59" s="222">
        <v>946</v>
      </c>
      <c r="AE59" s="222">
        <v>1123</v>
      </c>
      <c r="AF59" s="222">
        <v>57</v>
      </c>
      <c r="AG59" s="222"/>
      <c r="AH59" s="222">
        <v>90</v>
      </c>
      <c r="AI59" s="222">
        <v>75</v>
      </c>
      <c r="AJ59" s="222">
        <v>247</v>
      </c>
      <c r="AK59" s="222">
        <v>0</v>
      </c>
      <c r="AL59" s="222"/>
      <c r="AM59" s="222">
        <v>1</v>
      </c>
      <c r="AN59" s="222">
        <v>0</v>
      </c>
      <c r="AO59" s="222">
        <v>0</v>
      </c>
      <c r="AP59" s="222">
        <v>79</v>
      </c>
      <c r="AQ59" s="222"/>
      <c r="AR59" s="222">
        <v>179</v>
      </c>
    </row>
    <row r="60" spans="2:44" ht="9.75">
      <c r="B60" s="244" t="s">
        <v>151</v>
      </c>
      <c r="C60" s="226">
        <v>562</v>
      </c>
      <c r="D60" s="225">
        <v>331</v>
      </c>
      <c r="E60" s="224">
        <v>2259</v>
      </c>
      <c r="F60" s="224">
        <v>6859</v>
      </c>
      <c r="G60" s="224">
        <v>6345</v>
      </c>
      <c r="H60" s="224"/>
      <c r="I60" s="224">
        <v>6127</v>
      </c>
      <c r="J60" s="224">
        <v>5771</v>
      </c>
      <c r="K60" s="224">
        <v>9197</v>
      </c>
      <c r="L60" s="224">
        <v>4888</v>
      </c>
      <c r="M60" s="183"/>
      <c r="N60" s="224">
        <v>4012</v>
      </c>
      <c r="O60" s="224">
        <v>3713</v>
      </c>
      <c r="P60" s="224">
        <v>3641</v>
      </c>
      <c r="Q60" s="224">
        <v>1855</v>
      </c>
      <c r="R60" s="189"/>
      <c r="S60" s="224">
        <v>1723</v>
      </c>
      <c r="T60" s="223">
        <v>1584</v>
      </c>
      <c r="U60" s="221">
        <v>3719</v>
      </c>
      <c r="V60" s="221">
        <v>12660</v>
      </c>
      <c r="W60" s="189"/>
      <c r="X60" s="221">
        <v>13165</v>
      </c>
      <c r="Y60" s="221">
        <v>26562</v>
      </c>
      <c r="Z60" s="222">
        <v>20192</v>
      </c>
      <c r="AA60" s="222">
        <v>14200</v>
      </c>
      <c r="AB60" s="222"/>
      <c r="AC60" s="222">
        <v>13169</v>
      </c>
      <c r="AD60" s="222">
        <v>13217</v>
      </c>
      <c r="AE60" s="222">
        <v>11838</v>
      </c>
      <c r="AF60" s="222">
        <v>11265</v>
      </c>
      <c r="AG60" s="222"/>
      <c r="AH60" s="222">
        <v>14106</v>
      </c>
      <c r="AI60" s="222">
        <v>11557</v>
      </c>
      <c r="AJ60" s="222">
        <v>13651</v>
      </c>
      <c r="AK60" s="222">
        <v>26860</v>
      </c>
      <c r="AL60" s="222"/>
      <c r="AM60" s="222">
        <v>18311</v>
      </c>
      <c r="AN60" s="222">
        <v>16087</v>
      </c>
      <c r="AO60" s="222">
        <v>19773</v>
      </c>
      <c r="AP60" s="222">
        <v>26022</v>
      </c>
      <c r="AQ60" s="222"/>
      <c r="AR60" s="222">
        <v>26340</v>
      </c>
    </row>
    <row r="61" spans="2:44" ht="9.75">
      <c r="B61" s="244" t="s">
        <v>152</v>
      </c>
      <c r="C61" s="226">
        <v>435</v>
      </c>
      <c r="D61" s="225" t="s">
        <v>14</v>
      </c>
      <c r="E61" s="224">
        <v>0</v>
      </c>
      <c r="F61" s="224">
        <v>0</v>
      </c>
      <c r="G61" s="224">
        <v>0</v>
      </c>
      <c r="I61" s="224">
        <v>0</v>
      </c>
      <c r="J61" s="224">
        <v>0</v>
      </c>
      <c r="K61" s="224">
        <v>0</v>
      </c>
      <c r="L61" s="224">
        <v>0</v>
      </c>
      <c r="M61" s="224"/>
      <c r="N61" s="224">
        <v>0</v>
      </c>
      <c r="O61" s="224">
        <v>0</v>
      </c>
      <c r="P61" s="224">
        <v>0</v>
      </c>
      <c r="Q61" s="224">
        <v>0</v>
      </c>
      <c r="R61" s="189"/>
      <c r="S61" s="224">
        <v>0</v>
      </c>
      <c r="T61" s="224">
        <v>0</v>
      </c>
      <c r="U61" s="221">
        <v>0</v>
      </c>
      <c r="V61" s="221">
        <v>0</v>
      </c>
      <c r="W61" s="189"/>
      <c r="X61" s="221">
        <v>0</v>
      </c>
      <c r="Y61" s="221">
        <v>0</v>
      </c>
      <c r="Z61" s="222">
        <v>0</v>
      </c>
      <c r="AA61" s="222">
        <v>0</v>
      </c>
      <c r="AB61" s="222"/>
      <c r="AC61" s="222">
        <v>0</v>
      </c>
      <c r="AD61" s="222">
        <v>0</v>
      </c>
      <c r="AE61" s="222">
        <v>0</v>
      </c>
      <c r="AF61" s="222">
        <v>0</v>
      </c>
      <c r="AG61" s="222"/>
      <c r="AH61" s="222">
        <v>0</v>
      </c>
      <c r="AI61" s="222">
        <v>0</v>
      </c>
      <c r="AJ61" s="222">
        <v>0</v>
      </c>
      <c r="AK61" s="222">
        <v>0</v>
      </c>
      <c r="AL61" s="222"/>
      <c r="AM61" s="222">
        <v>0</v>
      </c>
      <c r="AN61" s="222">
        <v>0</v>
      </c>
      <c r="AO61" s="222">
        <v>0</v>
      </c>
      <c r="AP61" s="222">
        <v>0</v>
      </c>
      <c r="AQ61" s="222"/>
      <c r="AR61" s="222">
        <v>0</v>
      </c>
    </row>
    <row r="62" spans="2:44" ht="11.25" customHeight="1">
      <c r="B62" s="214" t="s">
        <v>144</v>
      </c>
      <c r="C62" s="220">
        <v>12932</v>
      </c>
      <c r="D62" s="183">
        <v>13402</v>
      </c>
      <c r="E62" s="224">
        <v>13957</v>
      </c>
      <c r="F62" s="186">
        <v>25449</v>
      </c>
      <c r="G62" s="186">
        <v>22378</v>
      </c>
      <c r="I62" s="224">
        <v>24503</v>
      </c>
      <c r="J62" s="224">
        <v>27819</v>
      </c>
      <c r="K62" s="224">
        <v>31166</v>
      </c>
      <c r="L62" s="224">
        <v>35113</v>
      </c>
      <c r="M62" s="183"/>
      <c r="N62" s="224">
        <v>37215</v>
      </c>
      <c r="O62" s="224">
        <v>42103</v>
      </c>
      <c r="P62" s="224">
        <v>45959</v>
      </c>
      <c r="Q62" s="224">
        <v>34098</v>
      </c>
      <c r="R62" s="189"/>
      <c r="S62" s="224">
        <v>38271</v>
      </c>
      <c r="T62" s="224">
        <v>42194</v>
      </c>
      <c r="U62" s="221">
        <v>41246</v>
      </c>
      <c r="V62" s="221">
        <v>44034</v>
      </c>
      <c r="W62" s="189"/>
      <c r="X62" s="221">
        <v>43883</v>
      </c>
      <c r="Y62" s="221">
        <v>43151</v>
      </c>
      <c r="Z62" s="222">
        <v>41134</v>
      </c>
      <c r="AA62" s="222">
        <v>37823</v>
      </c>
      <c r="AB62" s="222"/>
      <c r="AC62" s="222">
        <v>37614</v>
      </c>
      <c r="AD62" s="222">
        <v>42009</v>
      </c>
      <c r="AE62" s="222">
        <v>41259</v>
      </c>
      <c r="AF62" s="222">
        <v>40039</v>
      </c>
      <c r="AG62" s="222"/>
      <c r="AH62" s="222">
        <v>39704</v>
      </c>
      <c r="AI62" s="222">
        <v>40252</v>
      </c>
      <c r="AJ62" s="222">
        <v>37509</v>
      </c>
      <c r="AK62" s="222">
        <v>35728</v>
      </c>
      <c r="AL62" s="222"/>
      <c r="AM62" s="222">
        <v>33217</v>
      </c>
      <c r="AN62" s="222">
        <v>33501</v>
      </c>
      <c r="AO62" s="222">
        <v>73483</v>
      </c>
      <c r="AP62" s="222">
        <v>35172</v>
      </c>
      <c r="AQ62" s="222"/>
      <c r="AR62" s="222">
        <v>32425</v>
      </c>
    </row>
    <row r="63" spans="2:44" ht="9.75">
      <c r="B63" s="214" t="s">
        <v>153</v>
      </c>
      <c r="C63" s="226" t="s">
        <v>14</v>
      </c>
      <c r="D63" s="183">
        <v>4075</v>
      </c>
      <c r="E63" s="224">
        <v>0</v>
      </c>
      <c r="F63" s="224">
        <v>0</v>
      </c>
      <c r="G63" s="224">
        <v>0</v>
      </c>
      <c r="I63" s="224">
        <v>0</v>
      </c>
      <c r="J63" s="224">
        <v>0</v>
      </c>
      <c r="K63" s="224">
        <v>0</v>
      </c>
      <c r="L63" s="224">
        <v>0</v>
      </c>
      <c r="M63" s="224"/>
      <c r="N63" s="224">
        <v>0</v>
      </c>
      <c r="O63" s="224">
        <v>0</v>
      </c>
      <c r="P63" s="224">
        <v>0</v>
      </c>
      <c r="Q63" s="224">
        <v>0</v>
      </c>
      <c r="R63" s="189"/>
      <c r="S63" s="224">
        <v>0</v>
      </c>
      <c r="T63" s="224">
        <v>0</v>
      </c>
      <c r="U63" s="221">
        <v>0</v>
      </c>
      <c r="V63" s="221">
        <v>0</v>
      </c>
      <c r="W63" s="189"/>
      <c r="X63" s="221">
        <v>0</v>
      </c>
      <c r="Y63" s="221">
        <v>0</v>
      </c>
      <c r="Z63" s="222">
        <v>0</v>
      </c>
      <c r="AA63" s="222">
        <v>0</v>
      </c>
      <c r="AB63" s="222"/>
      <c r="AC63" s="222">
        <v>0</v>
      </c>
      <c r="AD63" s="222">
        <v>0</v>
      </c>
      <c r="AE63" s="222">
        <v>0</v>
      </c>
      <c r="AF63" s="222">
        <v>0</v>
      </c>
      <c r="AG63" s="222"/>
      <c r="AH63" s="222">
        <v>0</v>
      </c>
      <c r="AI63" s="222">
        <v>0</v>
      </c>
      <c r="AJ63" s="222">
        <v>0</v>
      </c>
      <c r="AK63" s="222">
        <v>0</v>
      </c>
      <c r="AL63" s="222"/>
      <c r="AM63" s="222">
        <v>0</v>
      </c>
      <c r="AN63" s="222">
        <v>0</v>
      </c>
      <c r="AO63" s="222"/>
      <c r="AP63" s="222"/>
      <c r="AQ63" s="222"/>
      <c r="AR63" s="222"/>
    </row>
    <row r="64" spans="2:44" ht="9.75">
      <c r="B64" s="241" t="s">
        <v>154</v>
      </c>
      <c r="C64" s="188">
        <v>240966</v>
      </c>
      <c r="D64" s="188">
        <v>210965</v>
      </c>
      <c r="E64" s="188">
        <v>200403</v>
      </c>
      <c r="F64" s="188">
        <v>305236</v>
      </c>
      <c r="G64" s="188">
        <v>326889</v>
      </c>
      <c r="I64" s="245">
        <v>302965</v>
      </c>
      <c r="J64" s="245">
        <v>269281</v>
      </c>
      <c r="K64" s="245">
        <v>267271</v>
      </c>
      <c r="L64" s="245">
        <v>300640</v>
      </c>
      <c r="M64" s="188"/>
      <c r="N64" s="245">
        <v>235275.60852</v>
      </c>
      <c r="O64" s="245">
        <v>275775</v>
      </c>
      <c r="P64" s="245">
        <v>263606</v>
      </c>
      <c r="Q64" s="245">
        <v>243602</v>
      </c>
      <c r="R64" s="189"/>
      <c r="S64" s="245">
        <v>233877</v>
      </c>
      <c r="T64" s="246">
        <v>247475</v>
      </c>
      <c r="U64" s="230">
        <v>227693</v>
      </c>
      <c r="V64" s="230">
        <v>499694</v>
      </c>
      <c r="W64" s="233"/>
      <c r="X64" s="230">
        <v>448002.40948</v>
      </c>
      <c r="Y64" s="230">
        <v>477263</v>
      </c>
      <c r="Z64" s="230">
        <v>444262</v>
      </c>
      <c r="AA64" s="230">
        <v>485597</v>
      </c>
      <c r="AB64" s="230"/>
      <c r="AC64" s="230">
        <v>471951</v>
      </c>
      <c r="AD64" s="230">
        <v>491257</v>
      </c>
      <c r="AE64" s="230">
        <v>403559</v>
      </c>
      <c r="AF64" s="230">
        <v>416394</v>
      </c>
      <c r="AG64" s="230"/>
      <c r="AH64" s="230">
        <v>380425</v>
      </c>
      <c r="AI64" s="230">
        <v>419557</v>
      </c>
      <c r="AJ64" s="230">
        <v>387636</v>
      </c>
      <c r="AK64" s="230">
        <v>398341</v>
      </c>
      <c r="AL64" s="230"/>
      <c r="AM64" s="230">
        <v>326632</v>
      </c>
      <c r="AN64" s="230">
        <v>331083</v>
      </c>
      <c r="AO64" s="230">
        <v>433158</v>
      </c>
      <c r="AP64" s="230">
        <v>334646</v>
      </c>
      <c r="AQ64" s="230"/>
      <c r="AR64" s="230">
        <v>379577</v>
      </c>
    </row>
    <row r="65" spans="2:44" ht="9.75">
      <c r="B65" s="241"/>
      <c r="C65" s="228"/>
      <c r="D65" s="228"/>
      <c r="E65" s="228"/>
      <c r="I65" s="183"/>
      <c r="J65" s="183"/>
      <c r="K65" s="183"/>
      <c r="L65" s="183"/>
      <c r="M65" s="188"/>
      <c r="N65" s="183"/>
      <c r="O65" s="183"/>
      <c r="P65" s="183"/>
      <c r="Q65" s="183"/>
      <c r="R65" s="189"/>
      <c r="S65" s="183"/>
      <c r="U65" s="221"/>
      <c r="V65" s="221"/>
      <c r="W65" s="189"/>
      <c r="X65" s="221"/>
      <c r="Y65" s="221"/>
      <c r="Z65" s="263"/>
      <c r="AA65" s="263"/>
      <c r="AB65" s="263"/>
      <c r="AC65" s="263"/>
      <c r="AD65" s="263"/>
      <c r="AE65" s="263"/>
      <c r="AF65" s="263"/>
      <c r="AG65" s="263"/>
      <c r="AH65" s="263"/>
      <c r="AI65" s="263"/>
      <c r="AJ65" s="263"/>
      <c r="AK65" s="263"/>
      <c r="AL65" s="263"/>
      <c r="AM65" s="263"/>
      <c r="AN65" s="263"/>
      <c r="AO65" s="263"/>
      <c r="AP65" s="263"/>
      <c r="AQ65" s="263"/>
      <c r="AR65" s="263"/>
    </row>
    <row r="66" spans="2:44" ht="9.75">
      <c r="B66" s="241" t="s">
        <v>155</v>
      </c>
      <c r="C66" s="231">
        <v>342382</v>
      </c>
      <c r="D66" s="247">
        <v>375128</v>
      </c>
      <c r="E66" s="188">
        <v>214588</v>
      </c>
      <c r="F66" s="188">
        <v>333351</v>
      </c>
      <c r="G66" s="188">
        <v>354224</v>
      </c>
      <c r="I66" s="188">
        <v>336787</v>
      </c>
      <c r="J66" s="188">
        <v>301104</v>
      </c>
      <c r="K66" s="188">
        <v>297415</v>
      </c>
      <c r="L66" s="188">
        <v>315225</v>
      </c>
      <c r="M66" s="188"/>
      <c r="N66" s="188">
        <v>256256.60852</v>
      </c>
      <c r="O66" s="188">
        <v>299056</v>
      </c>
      <c r="P66" s="188">
        <v>286841</v>
      </c>
      <c r="Q66" s="188">
        <v>271023</v>
      </c>
      <c r="R66" s="189"/>
      <c r="S66" s="188">
        <v>262903</v>
      </c>
      <c r="T66" s="229">
        <v>277348</v>
      </c>
      <c r="U66" s="230">
        <v>256198</v>
      </c>
      <c r="V66" s="230">
        <v>1048879</v>
      </c>
      <c r="W66" s="233"/>
      <c r="X66" s="230">
        <v>996826.4094799999</v>
      </c>
      <c r="Y66" s="230">
        <v>963779</v>
      </c>
      <c r="Z66" s="230">
        <v>929386</v>
      </c>
      <c r="AA66" s="230">
        <v>936663</v>
      </c>
      <c r="AB66" s="230"/>
      <c r="AC66" s="230">
        <v>925267</v>
      </c>
      <c r="AD66" s="230">
        <v>879142</v>
      </c>
      <c r="AE66" s="230">
        <v>789779</v>
      </c>
      <c r="AF66" s="230">
        <v>733132</v>
      </c>
      <c r="AG66" s="230"/>
      <c r="AH66" s="230">
        <v>691924</v>
      </c>
      <c r="AI66" s="230">
        <v>707603</v>
      </c>
      <c r="AJ66" s="230">
        <v>677594</v>
      </c>
      <c r="AK66" s="230">
        <v>648081</v>
      </c>
      <c r="AL66" s="230"/>
      <c r="AM66" s="230">
        <v>578239</v>
      </c>
      <c r="AN66" s="230">
        <v>530023</v>
      </c>
      <c r="AO66" s="230">
        <v>770744</v>
      </c>
      <c r="AP66" s="230">
        <v>652893</v>
      </c>
      <c r="AQ66" s="230"/>
      <c r="AR66" s="230">
        <v>629754</v>
      </c>
    </row>
    <row r="67" spans="2:44" ht="9.75">
      <c r="B67" s="214"/>
      <c r="C67" s="228"/>
      <c r="D67" s="188"/>
      <c r="E67" s="188"/>
      <c r="F67" s="188"/>
      <c r="G67" s="188"/>
      <c r="I67" s="183"/>
      <c r="J67" s="183"/>
      <c r="K67" s="183"/>
      <c r="L67" s="183"/>
      <c r="M67" s="188"/>
      <c r="N67" s="183"/>
      <c r="O67" s="183"/>
      <c r="P67" s="183"/>
      <c r="Q67" s="183"/>
      <c r="R67" s="189"/>
      <c r="S67" s="183"/>
      <c r="U67" s="233"/>
      <c r="W67" s="189"/>
      <c r="Z67" s="264"/>
      <c r="AA67" s="264"/>
      <c r="AB67" s="264"/>
      <c r="AC67" s="264"/>
      <c r="AD67" s="264"/>
      <c r="AE67" s="264"/>
      <c r="AF67" s="264"/>
      <c r="AG67" s="264"/>
      <c r="AH67" s="264"/>
      <c r="AI67" s="264"/>
      <c r="AJ67" s="264"/>
      <c r="AK67" s="264"/>
      <c r="AL67" s="264"/>
      <c r="AM67" s="264"/>
      <c r="AN67" s="264"/>
      <c r="AO67" s="264"/>
      <c r="AP67" s="264"/>
      <c r="AQ67" s="264"/>
      <c r="AR67" s="264"/>
    </row>
    <row r="68" spans="2:44" ht="9.75">
      <c r="B68" s="241" t="s">
        <v>156</v>
      </c>
      <c r="C68" s="248">
        <v>2070651</v>
      </c>
      <c r="D68" s="188">
        <v>2062256</v>
      </c>
      <c r="E68" s="228">
        <v>2169214</v>
      </c>
      <c r="F68" s="188">
        <v>2270672</v>
      </c>
      <c r="G68" s="188">
        <v>2282705</v>
      </c>
      <c r="I68" s="188">
        <v>2264686</v>
      </c>
      <c r="J68" s="188">
        <v>2216531</v>
      </c>
      <c r="K68" s="188">
        <v>2218287</v>
      </c>
      <c r="L68" s="188">
        <v>2340676</v>
      </c>
      <c r="M68" s="188"/>
      <c r="N68" s="188">
        <v>2298756.6085200002</v>
      </c>
      <c r="O68" s="188">
        <v>2361929</v>
      </c>
      <c r="P68" s="188">
        <v>2361982</v>
      </c>
      <c r="Q68" s="188">
        <v>2568569</v>
      </c>
      <c r="R68" s="189"/>
      <c r="S68" s="188">
        <v>2537800</v>
      </c>
      <c r="T68" s="229">
        <v>2565803</v>
      </c>
      <c r="U68" s="230">
        <v>2550219</v>
      </c>
      <c r="V68" s="230">
        <v>3549252</v>
      </c>
      <c r="W68" s="233"/>
      <c r="X68" s="230">
        <v>3483570.40948</v>
      </c>
      <c r="Y68" s="230">
        <v>3447659</v>
      </c>
      <c r="Z68" s="230">
        <v>3374046</v>
      </c>
      <c r="AA68" s="230">
        <v>3232958</v>
      </c>
      <c r="AB68" s="230"/>
      <c r="AC68" s="230">
        <v>3220630</v>
      </c>
      <c r="AD68" s="230">
        <v>3058544</v>
      </c>
      <c r="AE68" s="230">
        <v>2983523</v>
      </c>
      <c r="AF68" s="230">
        <v>2937636</v>
      </c>
      <c r="AG68" s="230"/>
      <c r="AH68" s="230">
        <v>2909033</v>
      </c>
      <c r="AI68" s="230">
        <v>2786785</v>
      </c>
      <c r="AJ68" s="230">
        <v>2753541</v>
      </c>
      <c r="AK68" s="230">
        <v>2890698</v>
      </c>
      <c r="AL68" s="230"/>
      <c r="AM68" s="230">
        <v>2821723</v>
      </c>
      <c r="AN68" s="230">
        <v>2571295</v>
      </c>
      <c r="AO68" s="230">
        <v>2820132</v>
      </c>
      <c r="AP68" s="230">
        <v>2689013</v>
      </c>
      <c r="AQ68" s="230"/>
      <c r="AR68" s="230">
        <v>2648907</v>
      </c>
    </row>
    <row r="69" spans="2:44" ht="9.75">
      <c r="B69" s="241"/>
      <c r="C69" s="228"/>
      <c r="D69" s="188"/>
      <c r="G69" s="228"/>
      <c r="V69" s="221"/>
      <c r="W69" s="189"/>
      <c r="AC69" s="222"/>
      <c r="AF69" s="222"/>
      <c r="AH69" s="222"/>
      <c r="AI69" s="222"/>
      <c r="AJ69" s="222"/>
      <c r="AK69" s="222"/>
      <c r="AM69" s="222"/>
      <c r="AN69" s="222"/>
      <c r="AO69" s="222"/>
      <c r="AP69" s="222"/>
      <c r="AR69" s="222"/>
    </row>
    <row r="70" spans="2:44" s="250" customFormat="1" ht="15.75" customHeight="1">
      <c r="B70" s="256" t="s">
        <v>62</v>
      </c>
      <c r="G70" s="257"/>
      <c r="V70" s="258"/>
      <c r="W70" s="259"/>
      <c r="AC70" s="230"/>
      <c r="AE70" s="181"/>
      <c r="AF70" s="230"/>
      <c r="AH70" s="230"/>
      <c r="AI70" s="230"/>
      <c r="AJ70" s="230"/>
      <c r="AK70" s="230"/>
      <c r="AM70" s="230"/>
      <c r="AN70" s="230"/>
      <c r="AO70" s="230"/>
      <c r="AP70" s="230"/>
      <c r="AR70" s="230"/>
    </row>
    <row r="71" spans="2:44" s="250" customFormat="1" ht="15.75" customHeight="1">
      <c r="B71" s="260" t="s">
        <v>345</v>
      </c>
      <c r="G71" s="261"/>
      <c r="V71" s="262"/>
      <c r="W71" s="259"/>
      <c r="AC71" s="263"/>
      <c r="AE71" s="181"/>
      <c r="AF71" s="263"/>
      <c r="AH71" s="263"/>
      <c r="AI71" s="263"/>
      <c r="AJ71" s="263"/>
      <c r="AK71" s="263"/>
      <c r="AM71" s="263"/>
      <c r="AN71" s="263"/>
      <c r="AO71" s="263"/>
      <c r="AP71" s="263"/>
      <c r="AR71" s="263"/>
    </row>
    <row r="72" spans="2:44" s="250" customFormat="1" ht="14.25" customHeight="1">
      <c r="B72" s="260" t="s">
        <v>202</v>
      </c>
      <c r="V72" s="258"/>
      <c r="W72" s="259"/>
      <c r="AC72" s="230"/>
      <c r="AE72" s="181"/>
      <c r="AF72" s="230"/>
      <c r="AH72" s="230"/>
      <c r="AI72" s="230"/>
      <c r="AJ72" s="230"/>
      <c r="AK72" s="230"/>
      <c r="AM72" s="230"/>
      <c r="AN72" s="230"/>
      <c r="AO72" s="230"/>
      <c r="AP72" s="230"/>
      <c r="AR72" s="230"/>
    </row>
    <row r="73" spans="2:44" s="250" customFormat="1" ht="15.75" customHeight="1">
      <c r="B73" s="260" t="s">
        <v>346</v>
      </c>
      <c r="V73" s="262"/>
      <c r="AC73" s="264"/>
      <c r="AE73" s="181"/>
      <c r="AF73" s="264"/>
      <c r="AH73" s="264"/>
      <c r="AI73" s="264"/>
      <c r="AJ73" s="264"/>
      <c r="AK73" s="264"/>
      <c r="AM73" s="264"/>
      <c r="AN73" s="264"/>
      <c r="AO73" s="264"/>
      <c r="AP73" s="264"/>
      <c r="AR73" s="264"/>
    </row>
    <row r="74" spans="22:44" ht="9.75">
      <c r="V74" s="233"/>
      <c r="AC74" s="230"/>
      <c r="AF74" s="230"/>
      <c r="AH74" s="230"/>
      <c r="AI74" s="230"/>
      <c r="AJ74" s="230"/>
      <c r="AK74" s="230"/>
      <c r="AM74" s="230"/>
      <c r="AN74" s="230"/>
      <c r="AO74" s="230"/>
      <c r="AP74" s="230"/>
      <c r="AR74" s="230"/>
    </row>
    <row r="75" ht="9.75">
      <c r="V75" s="230"/>
    </row>
    <row r="76" spans="29:44" ht="9.75">
      <c r="AC76" s="250"/>
      <c r="AH76" s="250"/>
      <c r="AI76" s="250"/>
      <c r="AJ76" s="250"/>
      <c r="AK76" s="250"/>
      <c r="AM76" s="250"/>
      <c r="AN76" s="250"/>
      <c r="AO76" s="250"/>
      <c r="AP76" s="250"/>
      <c r="AR76" s="250"/>
    </row>
    <row r="77" spans="29:44" ht="9.75">
      <c r="AC77" s="250"/>
      <c r="AH77" s="250"/>
      <c r="AI77" s="250"/>
      <c r="AJ77" s="250"/>
      <c r="AK77" s="250"/>
      <c r="AM77" s="250"/>
      <c r="AN77" s="250"/>
      <c r="AO77" s="250"/>
      <c r="AP77" s="250"/>
      <c r="AR77" s="250"/>
    </row>
    <row r="78" spans="29:44" ht="9.75">
      <c r="AC78" s="250"/>
      <c r="AH78" s="250"/>
      <c r="AI78" s="250"/>
      <c r="AJ78" s="250"/>
      <c r="AK78" s="250"/>
      <c r="AM78" s="250"/>
      <c r="AN78" s="250"/>
      <c r="AO78" s="250"/>
      <c r="AP78" s="250"/>
      <c r="AR78" s="250"/>
    </row>
    <row r="79" spans="29:44" ht="9.75">
      <c r="AC79" s="250"/>
      <c r="AH79" s="250"/>
      <c r="AI79" s="250"/>
      <c r="AJ79" s="250"/>
      <c r="AK79" s="250"/>
      <c r="AM79" s="250"/>
      <c r="AN79" s="250"/>
      <c r="AO79" s="250"/>
      <c r="AP79" s="250"/>
      <c r="AR79" s="250"/>
    </row>
    <row r="85" spans="6:31" ht="9.75">
      <c r="F85" s="181" t="s">
        <v>211</v>
      </c>
      <c r="AE85" s="250"/>
    </row>
    <row r="86" ht="9.75">
      <c r="AE86" s="250"/>
    </row>
    <row r="87" ht="9.75">
      <c r="AE87" s="250"/>
    </row>
    <row r="88" ht="9.75">
      <c r="AE88" s="250"/>
    </row>
    <row r="91" ht="9.75">
      <c r="AF91" s="250"/>
    </row>
    <row r="92" ht="9.75">
      <c r="AF92" s="250"/>
    </row>
    <row r="93" ht="9.75">
      <c r="AF93" s="250"/>
    </row>
    <row r="94" ht="9.75">
      <c r="AF94" s="250"/>
    </row>
  </sheetData>
  <sheetProtection/>
  <printOptions/>
  <pageMargins left="0.1968503937007874" right="0.1968503937007874" top="0.3937007874015748" bottom="0" header="0.5118110236220472" footer="0.5118110236220472"/>
  <pageSetup fitToHeight="1" fitToWidth="1" horizontalDpi="600" verticalDpi="600" orientation="landscape" paperSize="9" scale="37"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2:AZ126"/>
  <sheetViews>
    <sheetView showGridLines="0" view="pageBreakPreview" zoomScale="85" zoomScaleSheetLayoutView="85" zoomScalePageLayoutView="0" workbookViewId="0" topLeftCell="A1">
      <pane xSplit="2" ySplit="4" topLeftCell="AS5" activePane="bottomRight" state="frozen"/>
      <selection pane="topLeft" activeCell="AN17" sqref="AN17"/>
      <selection pane="topRight" activeCell="AN17" sqref="AN17"/>
      <selection pane="bottomLeft" activeCell="AN17" sqref="AN17"/>
      <selection pane="bottomRight" activeCell="BC32" sqref="BC32"/>
    </sheetView>
  </sheetViews>
  <sheetFormatPr defaultColWidth="9.140625" defaultRowHeight="12.75"/>
  <cols>
    <col min="1" max="1" width="2.140625" style="2" customWidth="1"/>
    <col min="2" max="2" width="48.421875" style="2" customWidth="1"/>
    <col min="3" max="6" width="9.140625" style="2" customWidth="1"/>
    <col min="7" max="10" width="9.7109375" style="2" customWidth="1"/>
    <col min="11" max="11" width="2.421875" style="2" customWidth="1"/>
    <col min="12" max="15" width="8.57421875" style="2" customWidth="1"/>
    <col min="16" max="16" width="1.7109375" style="2" customWidth="1"/>
    <col min="17" max="20" width="8.57421875" style="2" customWidth="1"/>
    <col min="21" max="21" width="1.8515625" style="2" customWidth="1"/>
    <col min="22" max="25" width="8.28125" style="2" customWidth="1"/>
    <col min="26" max="26" width="2.28125" style="2" customWidth="1"/>
    <col min="27" max="29" width="8.00390625" style="2" customWidth="1"/>
    <col min="30" max="30" width="10.421875" style="2" customWidth="1"/>
    <col min="31" max="31" width="2.28125" style="2" customWidth="1"/>
    <col min="32" max="35" width="9.28125" style="2" customWidth="1"/>
    <col min="36" max="36" width="1.8515625" style="2" customWidth="1"/>
    <col min="37" max="37" width="9.28125" style="2" customWidth="1"/>
    <col min="38" max="40" width="9.140625" style="2" customWidth="1"/>
    <col min="41" max="41" width="1.8515625" style="2" customWidth="1"/>
    <col min="42" max="45" width="9.140625" style="2" customWidth="1"/>
    <col min="46" max="46" width="1.8515625" style="2" customWidth="1"/>
    <col min="47" max="50" width="9.140625" style="2" customWidth="1"/>
    <col min="51" max="51" width="1.8515625" style="2" customWidth="1"/>
    <col min="52" max="16384" width="9.140625" style="2" customWidth="1"/>
  </cols>
  <sheetData>
    <row r="2" spans="2:25" ht="9.75">
      <c r="B2" s="67" t="s">
        <v>184</v>
      </c>
      <c r="C2" s="68"/>
      <c r="D2" s="68"/>
      <c r="E2" s="68"/>
      <c r="F2" s="68"/>
      <c r="G2" s="68"/>
      <c r="H2" s="68"/>
      <c r="I2" s="68"/>
      <c r="J2" s="68"/>
      <c r="K2" s="68"/>
      <c r="L2" s="68"/>
      <c r="M2" s="68"/>
      <c r="N2" s="68"/>
      <c r="O2" s="68"/>
      <c r="P2" s="68"/>
      <c r="Q2" s="68"/>
      <c r="R2" s="68"/>
      <c r="S2" s="68"/>
      <c r="T2" s="68"/>
      <c r="U2" s="68"/>
      <c r="V2" s="68"/>
      <c r="W2" s="68"/>
      <c r="X2" s="68"/>
      <c r="Y2" s="68"/>
    </row>
    <row r="3" spans="2:18" ht="10.5" thickBot="1">
      <c r="B3" s="69"/>
      <c r="C3" s="69"/>
      <c r="D3" s="69"/>
      <c r="E3" s="69"/>
      <c r="F3" s="69"/>
      <c r="G3" s="69"/>
      <c r="H3" s="69"/>
      <c r="I3" s="69"/>
      <c r="J3" s="69"/>
      <c r="K3" s="69"/>
      <c r="L3" s="69"/>
      <c r="M3" s="69"/>
      <c r="N3" s="69"/>
      <c r="O3" s="69"/>
      <c r="P3" s="69"/>
      <c r="Q3" s="69"/>
      <c r="R3" s="69"/>
    </row>
    <row r="4" spans="2:52" s="201" customFormat="1" ht="23.25" customHeight="1" thickBot="1">
      <c r="B4" s="273" t="s">
        <v>28</v>
      </c>
      <c r="C4" s="271">
        <v>2007</v>
      </c>
      <c r="D4" s="271">
        <v>2008</v>
      </c>
      <c r="E4" s="271">
        <v>2009</v>
      </c>
      <c r="F4" s="271">
        <v>2010</v>
      </c>
      <c r="G4" s="197" t="s">
        <v>279</v>
      </c>
      <c r="H4" s="197">
        <v>2012</v>
      </c>
      <c r="I4" s="197">
        <v>2013</v>
      </c>
      <c r="J4" s="197">
        <v>2014</v>
      </c>
      <c r="K4" s="272"/>
      <c r="L4" s="271" t="s">
        <v>0</v>
      </c>
      <c r="M4" s="271" t="s">
        <v>1</v>
      </c>
      <c r="N4" s="271" t="s">
        <v>2</v>
      </c>
      <c r="O4" s="271" t="s">
        <v>3</v>
      </c>
      <c r="P4" s="272"/>
      <c r="Q4" s="271" t="s">
        <v>4</v>
      </c>
      <c r="R4" s="271" t="s">
        <v>208</v>
      </c>
      <c r="S4" s="271" t="s">
        <v>210</v>
      </c>
      <c r="T4" s="271" t="s">
        <v>212</v>
      </c>
      <c r="U4" s="272"/>
      <c r="V4" s="271" t="s">
        <v>215</v>
      </c>
      <c r="W4" s="271" t="s">
        <v>262</v>
      </c>
      <c r="X4" s="271" t="s">
        <v>264</v>
      </c>
      <c r="Y4" s="271" t="s">
        <v>265</v>
      </c>
      <c r="AA4" s="271" t="s">
        <v>267</v>
      </c>
      <c r="AB4" s="271" t="s">
        <v>270</v>
      </c>
      <c r="AC4" s="271" t="s">
        <v>274</v>
      </c>
      <c r="AD4" s="202" t="s">
        <v>290</v>
      </c>
      <c r="AF4" s="202" t="s">
        <v>308</v>
      </c>
      <c r="AG4" s="202" t="s">
        <v>347</v>
      </c>
      <c r="AH4" s="202" t="s">
        <v>358</v>
      </c>
      <c r="AI4" s="202" t="s">
        <v>363</v>
      </c>
      <c r="AJ4" s="292"/>
      <c r="AK4" s="202" t="s">
        <v>370</v>
      </c>
      <c r="AL4" s="202" t="s">
        <v>374</v>
      </c>
      <c r="AM4" s="202" t="s">
        <v>376</v>
      </c>
      <c r="AN4" s="202" t="s">
        <v>394</v>
      </c>
      <c r="AO4" s="292"/>
      <c r="AP4" s="202" t="s">
        <v>403</v>
      </c>
      <c r="AQ4" s="202" t="s">
        <v>422</v>
      </c>
      <c r="AR4" s="202" t="s">
        <v>425</v>
      </c>
      <c r="AS4" s="202" t="s">
        <v>428</v>
      </c>
      <c r="AT4" s="292"/>
      <c r="AU4" s="202" t="s">
        <v>434</v>
      </c>
      <c r="AV4" s="202" t="s">
        <v>475</v>
      </c>
      <c r="AW4" s="202" t="s">
        <v>477</v>
      </c>
      <c r="AX4" s="202" t="s">
        <v>479</v>
      </c>
      <c r="AY4" s="292"/>
      <c r="AZ4" s="202" t="s">
        <v>493</v>
      </c>
    </row>
    <row r="5" spans="2:25" ht="9.75">
      <c r="B5" s="70"/>
      <c r="C5" s="70"/>
      <c r="D5" s="70"/>
      <c r="E5" s="71"/>
      <c r="F5" s="71"/>
      <c r="G5" s="71"/>
      <c r="H5" s="71"/>
      <c r="I5" s="71"/>
      <c r="J5" s="71"/>
      <c r="K5" s="71"/>
      <c r="L5" s="70"/>
      <c r="M5" s="70"/>
      <c r="N5" s="70"/>
      <c r="O5" s="70"/>
      <c r="P5" s="71"/>
      <c r="Q5" s="72"/>
      <c r="R5" s="72"/>
      <c r="S5" s="57"/>
      <c r="T5" s="57"/>
      <c r="V5" s="57"/>
      <c r="W5" s="57"/>
      <c r="X5" s="57"/>
      <c r="Y5" s="73"/>
    </row>
    <row r="6" spans="2:52" ht="9.75">
      <c r="B6" s="74" t="s">
        <v>136</v>
      </c>
      <c r="C6" s="55">
        <v>-268881</v>
      </c>
      <c r="D6" s="55">
        <v>230605</v>
      </c>
      <c r="E6" s="55">
        <f>SUM(Q6:T6)</f>
        <v>88697</v>
      </c>
      <c r="F6" s="55">
        <f>SUM(V6:Y6)</f>
        <v>263895</v>
      </c>
      <c r="G6" s="55">
        <v>248786</v>
      </c>
      <c r="H6" s="55">
        <v>-87704</v>
      </c>
      <c r="I6" s="55">
        <v>46290</v>
      </c>
      <c r="J6" s="55">
        <v>174833</v>
      </c>
      <c r="K6" s="55"/>
      <c r="L6" s="55">
        <v>-55294</v>
      </c>
      <c r="M6" s="55">
        <v>314581</v>
      </c>
      <c r="N6" s="55">
        <v>-18586</v>
      </c>
      <c r="O6" s="55">
        <v>-10096</v>
      </c>
      <c r="P6" s="55"/>
      <c r="Q6" s="55">
        <v>-6393</v>
      </c>
      <c r="R6" s="55">
        <v>-8242</v>
      </c>
      <c r="S6" s="75">
        <v>4236</v>
      </c>
      <c r="T6" s="75">
        <v>99096</v>
      </c>
      <c r="U6" s="55"/>
      <c r="V6" s="55">
        <v>14352</v>
      </c>
      <c r="W6" s="60">
        <v>15556</v>
      </c>
      <c r="X6" s="60">
        <v>12410</v>
      </c>
      <c r="Y6" s="60">
        <v>221577</v>
      </c>
      <c r="Z6" s="57"/>
      <c r="AA6" s="55">
        <v>-23045</v>
      </c>
      <c r="AB6" s="76">
        <v>12911</v>
      </c>
      <c r="AC6" s="145">
        <v>24656</v>
      </c>
      <c r="AD6" s="145">
        <v>234264</v>
      </c>
      <c r="AE6" s="57"/>
      <c r="AF6" s="145">
        <v>-9846</v>
      </c>
      <c r="AG6" s="145">
        <v>21018</v>
      </c>
      <c r="AH6" s="145">
        <v>10035</v>
      </c>
      <c r="AI6" s="145">
        <v>-108911</v>
      </c>
      <c r="AJ6" s="145"/>
      <c r="AK6" s="152">
        <v>13144</v>
      </c>
      <c r="AL6" s="152">
        <v>8584</v>
      </c>
      <c r="AM6" s="152">
        <v>14066</v>
      </c>
      <c r="AN6" s="152">
        <v>10496</v>
      </c>
      <c r="AO6" s="145"/>
      <c r="AP6" s="152">
        <v>10953</v>
      </c>
      <c r="AQ6" s="152">
        <v>8295</v>
      </c>
      <c r="AR6" s="152">
        <v>-4416</v>
      </c>
      <c r="AS6" s="145">
        <v>160001</v>
      </c>
      <c r="AT6" s="145"/>
      <c r="AU6" s="145">
        <v>1261</v>
      </c>
      <c r="AV6" s="145">
        <v>6564</v>
      </c>
      <c r="AW6" s="145">
        <v>8282</v>
      </c>
      <c r="AX6" s="145">
        <v>-13894</v>
      </c>
      <c r="AY6" s="145"/>
      <c r="AZ6" s="145">
        <v>-10246</v>
      </c>
    </row>
    <row r="7" spans="2:51" ht="9.75">
      <c r="B7" s="69"/>
      <c r="C7" s="77"/>
      <c r="D7" s="77"/>
      <c r="E7" s="37"/>
      <c r="F7" s="77"/>
      <c r="G7" s="89"/>
      <c r="H7" s="89"/>
      <c r="I7" s="89"/>
      <c r="J7" s="89"/>
      <c r="K7" s="77"/>
      <c r="L7" s="77"/>
      <c r="M7" s="77"/>
      <c r="N7" s="77"/>
      <c r="O7" s="77"/>
      <c r="P7" s="77"/>
      <c r="Q7" s="37"/>
      <c r="R7" s="37"/>
      <c r="S7" s="78"/>
      <c r="T7" s="78"/>
      <c r="V7" s="37"/>
      <c r="W7" s="37"/>
      <c r="X7" s="37"/>
      <c r="Y7" s="37"/>
      <c r="Z7" s="57"/>
      <c r="AA7" s="37"/>
      <c r="AC7" s="89"/>
      <c r="AD7" s="89"/>
      <c r="AE7" s="57"/>
      <c r="AF7" s="89"/>
      <c r="AG7" s="89"/>
      <c r="AH7" s="207"/>
      <c r="AI7" s="207"/>
      <c r="AJ7" s="207"/>
      <c r="AK7" s="294"/>
      <c r="AL7" s="294"/>
      <c r="AM7" s="294"/>
      <c r="AN7" s="294"/>
      <c r="AO7" s="207"/>
      <c r="AP7" s="294"/>
      <c r="AQ7" s="294"/>
      <c r="AT7" s="207"/>
      <c r="AY7" s="207"/>
    </row>
    <row r="8" spans="2:52" ht="9.75">
      <c r="B8" s="2" t="s">
        <v>106</v>
      </c>
      <c r="C8" s="47">
        <v>274522</v>
      </c>
      <c r="D8" s="47">
        <v>270347</v>
      </c>
      <c r="E8" s="47">
        <v>298566</v>
      </c>
      <c r="F8" s="47">
        <v>300684</v>
      </c>
      <c r="G8" s="47">
        <v>308756</v>
      </c>
      <c r="H8" s="47">
        <v>482491</v>
      </c>
      <c r="I8" s="47">
        <v>439994</v>
      </c>
      <c r="J8" s="47">
        <v>423992</v>
      </c>
      <c r="K8" s="47"/>
      <c r="L8" s="47">
        <v>62879</v>
      </c>
      <c r="M8" s="47">
        <v>68666</v>
      </c>
      <c r="N8" s="47">
        <v>66543</v>
      </c>
      <c r="O8" s="47">
        <v>72259</v>
      </c>
      <c r="P8" s="47"/>
      <c r="Q8" s="47">
        <v>72962</v>
      </c>
      <c r="R8" s="47">
        <v>74388</v>
      </c>
      <c r="S8" s="79">
        <v>75832</v>
      </c>
      <c r="T8" s="79">
        <v>75384</v>
      </c>
      <c r="U8" s="37"/>
      <c r="V8" s="47">
        <v>73972</v>
      </c>
      <c r="W8" s="47">
        <v>74786</v>
      </c>
      <c r="X8" s="47">
        <v>75411</v>
      </c>
      <c r="Y8" s="47">
        <v>76515</v>
      </c>
      <c r="Z8" s="57"/>
      <c r="AA8" s="47">
        <v>75325</v>
      </c>
      <c r="AB8" s="47">
        <v>75786</v>
      </c>
      <c r="AC8" s="89">
        <v>75817</v>
      </c>
      <c r="AD8" s="89">
        <v>81828</v>
      </c>
      <c r="AE8" s="57"/>
      <c r="AF8" s="89">
        <v>120019</v>
      </c>
      <c r="AG8" s="89">
        <v>122101</v>
      </c>
      <c r="AH8" s="210">
        <v>121079</v>
      </c>
      <c r="AI8" s="210">
        <v>119292</v>
      </c>
      <c r="AJ8" s="210"/>
      <c r="AK8" s="151">
        <v>111349</v>
      </c>
      <c r="AL8" s="151">
        <v>109968</v>
      </c>
      <c r="AM8" s="151">
        <v>109666</v>
      </c>
      <c r="AN8" s="151">
        <v>109011</v>
      </c>
      <c r="AO8" s="210"/>
      <c r="AP8" s="151">
        <v>105294</v>
      </c>
      <c r="AQ8" s="151">
        <v>105577</v>
      </c>
      <c r="AR8" s="77">
        <v>106378</v>
      </c>
      <c r="AS8" s="89">
        <v>106743</v>
      </c>
      <c r="AT8" s="210"/>
      <c r="AU8" s="89">
        <v>105450</v>
      </c>
      <c r="AV8" s="89">
        <v>102378</v>
      </c>
      <c r="AW8" s="89">
        <v>102786</v>
      </c>
      <c r="AX8" s="89">
        <v>110473</v>
      </c>
      <c r="AY8" s="210"/>
      <c r="AZ8" s="89">
        <v>106976</v>
      </c>
    </row>
    <row r="9" spans="2:52" ht="9.75">
      <c r="B9" s="57" t="s">
        <v>364</v>
      </c>
      <c r="C9" s="47">
        <v>0</v>
      </c>
      <c r="D9" s="47">
        <v>0</v>
      </c>
      <c r="E9" s="47">
        <v>0</v>
      </c>
      <c r="F9" s="47">
        <v>0</v>
      </c>
      <c r="G9" s="47">
        <v>0</v>
      </c>
      <c r="H9" s="47">
        <v>79203</v>
      </c>
      <c r="I9" s="47">
        <v>0</v>
      </c>
      <c r="J9" s="47">
        <v>0</v>
      </c>
      <c r="K9" s="47"/>
      <c r="L9" s="89">
        <v>0</v>
      </c>
      <c r="M9" s="89">
        <v>0</v>
      </c>
      <c r="N9" s="210">
        <v>0</v>
      </c>
      <c r="O9" s="210">
        <v>0</v>
      </c>
      <c r="P9" s="47"/>
      <c r="Q9" s="89">
        <v>0</v>
      </c>
      <c r="R9" s="89">
        <v>0</v>
      </c>
      <c r="S9" s="210">
        <v>0</v>
      </c>
      <c r="T9" s="210">
        <v>0</v>
      </c>
      <c r="U9" s="37"/>
      <c r="V9" s="89">
        <v>0</v>
      </c>
      <c r="W9" s="89">
        <v>0</v>
      </c>
      <c r="X9" s="210">
        <v>0</v>
      </c>
      <c r="Y9" s="210">
        <v>0</v>
      </c>
      <c r="Z9" s="57"/>
      <c r="AA9" s="89">
        <v>0</v>
      </c>
      <c r="AB9" s="89">
        <v>0</v>
      </c>
      <c r="AC9" s="210">
        <v>0</v>
      </c>
      <c r="AD9" s="210">
        <v>0</v>
      </c>
      <c r="AE9" s="57"/>
      <c r="AF9" s="89">
        <v>0</v>
      </c>
      <c r="AG9" s="89">
        <v>0</v>
      </c>
      <c r="AH9" s="210">
        <v>0</v>
      </c>
      <c r="AI9" s="210">
        <v>79203</v>
      </c>
      <c r="AJ9" s="210"/>
      <c r="AK9" s="151">
        <v>0</v>
      </c>
      <c r="AL9" s="151">
        <v>0</v>
      </c>
      <c r="AM9" s="151">
        <v>0</v>
      </c>
      <c r="AN9" s="151">
        <v>0</v>
      </c>
      <c r="AO9" s="210"/>
      <c r="AP9" s="151">
        <v>0</v>
      </c>
      <c r="AQ9" s="151">
        <v>0</v>
      </c>
      <c r="AR9" s="151">
        <v>0</v>
      </c>
      <c r="AS9" s="89">
        <v>0</v>
      </c>
      <c r="AT9" s="210"/>
      <c r="AU9" s="89">
        <v>0</v>
      </c>
      <c r="AV9" s="89">
        <v>0</v>
      </c>
      <c r="AW9" s="151" t="s">
        <v>14</v>
      </c>
      <c r="AX9" s="151" t="s">
        <v>14</v>
      </c>
      <c r="AY9" s="151"/>
      <c r="AZ9" s="151" t="s">
        <v>14</v>
      </c>
    </row>
    <row r="10" spans="2:52" ht="9.75">
      <c r="B10" s="2" t="s">
        <v>107</v>
      </c>
      <c r="C10" s="47">
        <v>304</v>
      </c>
      <c r="D10" s="47">
        <v>447</v>
      </c>
      <c r="E10" s="47">
        <v>2068</v>
      </c>
      <c r="F10" s="47">
        <v>1216</v>
      </c>
      <c r="G10" s="47">
        <v>4122</v>
      </c>
      <c r="H10" s="47">
        <v>4611</v>
      </c>
      <c r="I10" s="47">
        <v>5184</v>
      </c>
      <c r="J10" s="47">
        <v>11300</v>
      </c>
      <c r="K10" s="47"/>
      <c r="L10" s="47">
        <v>20</v>
      </c>
      <c r="M10" s="47">
        <v>31</v>
      </c>
      <c r="N10" s="47">
        <v>22</v>
      </c>
      <c r="O10" s="47">
        <v>374</v>
      </c>
      <c r="P10" s="47"/>
      <c r="Q10" s="47">
        <v>100</v>
      </c>
      <c r="R10" s="47">
        <v>100</v>
      </c>
      <c r="S10" s="79">
        <v>100</v>
      </c>
      <c r="T10" s="79">
        <v>1768</v>
      </c>
      <c r="U10" s="37"/>
      <c r="V10" s="47">
        <v>0</v>
      </c>
      <c r="W10" s="47">
        <v>782</v>
      </c>
      <c r="X10" s="47">
        <v>0</v>
      </c>
      <c r="Y10" s="47">
        <v>434</v>
      </c>
      <c r="Z10" s="57"/>
      <c r="AA10" s="47">
        <v>958</v>
      </c>
      <c r="AB10" s="47">
        <v>0</v>
      </c>
      <c r="AC10" s="89">
        <v>0</v>
      </c>
      <c r="AD10" s="89">
        <v>3164</v>
      </c>
      <c r="AE10" s="57"/>
      <c r="AF10" s="89">
        <v>480</v>
      </c>
      <c r="AG10" s="89">
        <v>1059</v>
      </c>
      <c r="AH10" s="210">
        <v>356</v>
      </c>
      <c r="AI10" s="210">
        <v>2716</v>
      </c>
      <c r="AJ10" s="210"/>
      <c r="AK10" s="151">
        <v>67</v>
      </c>
      <c r="AL10" s="151">
        <v>975</v>
      </c>
      <c r="AM10" s="151">
        <v>398</v>
      </c>
      <c r="AN10" s="151">
        <v>3744</v>
      </c>
      <c r="AO10" s="210"/>
      <c r="AP10" s="151">
        <v>2854</v>
      </c>
      <c r="AQ10" s="151">
        <v>585</v>
      </c>
      <c r="AR10" s="2">
        <v>340</v>
      </c>
      <c r="AS10" s="89">
        <v>7521</v>
      </c>
      <c r="AT10" s="210"/>
      <c r="AU10" s="89">
        <v>442</v>
      </c>
      <c r="AV10" s="89">
        <v>396</v>
      </c>
      <c r="AW10" s="89">
        <v>809</v>
      </c>
      <c r="AX10" s="89">
        <v>6846</v>
      </c>
      <c r="AY10" s="210"/>
      <c r="AZ10" s="89">
        <v>846</v>
      </c>
    </row>
    <row r="11" spans="2:52" ht="9.75">
      <c r="B11" s="57" t="s">
        <v>108</v>
      </c>
      <c r="C11" s="47">
        <v>0</v>
      </c>
      <c r="D11" s="47">
        <v>0</v>
      </c>
      <c r="E11" s="47">
        <v>0</v>
      </c>
      <c r="F11" s="47">
        <v>-221184</v>
      </c>
      <c r="G11" s="47">
        <v>-220677</v>
      </c>
      <c r="H11" s="47">
        <v>0</v>
      </c>
      <c r="I11" s="47">
        <v>0</v>
      </c>
      <c r="J11" s="47">
        <v>0</v>
      </c>
      <c r="K11" s="47"/>
      <c r="L11" s="47">
        <v>0</v>
      </c>
      <c r="M11" s="47">
        <v>0</v>
      </c>
      <c r="N11" s="47">
        <v>0</v>
      </c>
      <c r="O11" s="47">
        <v>0</v>
      </c>
      <c r="P11" s="47"/>
      <c r="Q11" s="47">
        <v>0</v>
      </c>
      <c r="R11" s="47">
        <v>0</v>
      </c>
      <c r="S11" s="47">
        <v>0</v>
      </c>
      <c r="T11" s="47">
        <v>0</v>
      </c>
      <c r="U11" s="37"/>
      <c r="V11" s="47">
        <v>0</v>
      </c>
      <c r="W11" s="47">
        <v>-58</v>
      </c>
      <c r="X11" s="47">
        <v>-250</v>
      </c>
      <c r="Y11" s="47">
        <v>-220876</v>
      </c>
      <c r="Z11" s="57"/>
      <c r="AA11" s="47">
        <v>0</v>
      </c>
      <c r="AB11" s="47">
        <v>-1007</v>
      </c>
      <c r="AC11" s="89">
        <v>0</v>
      </c>
      <c r="AD11" s="89">
        <v>-219670</v>
      </c>
      <c r="AE11" s="57"/>
      <c r="AF11" s="89">
        <v>0</v>
      </c>
      <c r="AG11" s="89">
        <v>0</v>
      </c>
      <c r="AH11" s="210">
        <v>0</v>
      </c>
      <c r="AI11" s="210">
        <v>0</v>
      </c>
      <c r="AJ11" s="210"/>
      <c r="AK11" s="151">
        <v>0</v>
      </c>
      <c r="AL11" s="151">
        <v>0</v>
      </c>
      <c r="AM11" s="151">
        <v>0</v>
      </c>
      <c r="AN11" s="151">
        <v>0</v>
      </c>
      <c r="AO11" s="210"/>
      <c r="AP11" s="151">
        <v>0</v>
      </c>
      <c r="AQ11" s="151">
        <v>0</v>
      </c>
      <c r="AR11" s="151">
        <v>0</v>
      </c>
      <c r="AS11" s="151">
        <v>0</v>
      </c>
      <c r="AT11" s="210"/>
      <c r="AU11" s="151">
        <v>0</v>
      </c>
      <c r="AV11" s="151">
        <v>0</v>
      </c>
      <c r="AW11" s="151">
        <v>0</v>
      </c>
      <c r="AX11" s="151">
        <v>0</v>
      </c>
      <c r="AY11" s="210"/>
      <c r="AZ11" s="151">
        <v>0</v>
      </c>
    </row>
    <row r="12" spans="2:52" ht="9.75">
      <c r="B12" s="57" t="s">
        <v>266</v>
      </c>
      <c r="C12" s="47">
        <v>-509</v>
      </c>
      <c r="D12" s="47">
        <v>0</v>
      </c>
      <c r="E12" s="47">
        <v>0</v>
      </c>
      <c r="F12" s="47">
        <v>-308</v>
      </c>
      <c r="G12" s="47">
        <v>-1534</v>
      </c>
      <c r="H12" s="47">
        <v>-296</v>
      </c>
      <c r="I12" s="47">
        <v>-1415</v>
      </c>
      <c r="J12" s="47">
        <v>0</v>
      </c>
      <c r="K12" s="47"/>
      <c r="L12" s="47">
        <v>0</v>
      </c>
      <c r="M12" s="47">
        <v>0</v>
      </c>
      <c r="N12" s="47">
        <v>0</v>
      </c>
      <c r="O12" s="47">
        <v>0</v>
      </c>
      <c r="P12" s="47"/>
      <c r="Q12" s="47">
        <v>0</v>
      </c>
      <c r="R12" s="47">
        <v>0</v>
      </c>
      <c r="S12" s="79">
        <v>0</v>
      </c>
      <c r="T12" s="79">
        <v>0</v>
      </c>
      <c r="U12" s="47"/>
      <c r="V12" s="47">
        <v>0</v>
      </c>
      <c r="W12" s="47">
        <v>0</v>
      </c>
      <c r="X12" s="47">
        <v>0</v>
      </c>
      <c r="Y12" s="47">
        <v>-308</v>
      </c>
      <c r="Z12" s="57"/>
      <c r="AA12" s="47">
        <v>0</v>
      </c>
      <c r="AB12" s="47">
        <v>0</v>
      </c>
      <c r="AC12" s="89">
        <v>0</v>
      </c>
      <c r="AD12" s="89">
        <v>-1534</v>
      </c>
      <c r="AE12" s="57"/>
      <c r="AF12" s="89">
        <v>-37</v>
      </c>
      <c r="AG12" s="89">
        <v>-293</v>
      </c>
      <c r="AH12" s="210">
        <v>37</v>
      </c>
      <c r="AI12" s="210">
        <v>-3</v>
      </c>
      <c r="AJ12" s="210"/>
      <c r="AK12" s="151">
        <v>0</v>
      </c>
      <c r="AL12" s="151">
        <v>0</v>
      </c>
      <c r="AM12" s="151">
        <v>0</v>
      </c>
      <c r="AN12" s="151">
        <v>-1415</v>
      </c>
      <c r="AO12" s="210"/>
      <c r="AP12" s="151">
        <v>0</v>
      </c>
      <c r="AQ12" s="151">
        <v>0</v>
      </c>
      <c r="AR12" s="151">
        <v>0</v>
      </c>
      <c r="AS12" s="151">
        <v>0</v>
      </c>
      <c r="AT12" s="210"/>
      <c r="AU12" s="151">
        <v>0</v>
      </c>
      <c r="AV12" s="151">
        <v>0</v>
      </c>
      <c r="AW12" s="151" t="s">
        <v>14</v>
      </c>
      <c r="AX12" s="151" t="s">
        <v>14</v>
      </c>
      <c r="AY12" s="210"/>
      <c r="AZ12" s="151" t="s">
        <v>14</v>
      </c>
    </row>
    <row r="13" spans="2:52" ht="9.75">
      <c r="B13" s="2" t="s">
        <v>109</v>
      </c>
      <c r="C13" s="47">
        <v>165237</v>
      </c>
      <c r="D13" s="47">
        <v>22625</v>
      </c>
      <c r="E13" s="47">
        <v>0</v>
      </c>
      <c r="F13" s="47">
        <v>0</v>
      </c>
      <c r="G13" s="47">
        <v>0</v>
      </c>
      <c r="H13" s="47">
        <v>0</v>
      </c>
      <c r="I13" s="47">
        <v>0</v>
      </c>
      <c r="J13" s="47">
        <v>0</v>
      </c>
      <c r="K13" s="47"/>
      <c r="L13" s="47">
        <v>22625</v>
      </c>
      <c r="M13" s="47">
        <v>0</v>
      </c>
      <c r="N13" s="47">
        <v>0</v>
      </c>
      <c r="O13" s="47">
        <v>0</v>
      </c>
      <c r="P13" s="47"/>
      <c r="Q13" s="47">
        <v>0</v>
      </c>
      <c r="R13" s="47">
        <v>0</v>
      </c>
      <c r="S13" s="79">
        <v>0</v>
      </c>
      <c r="T13" s="79">
        <v>0</v>
      </c>
      <c r="U13" s="47"/>
      <c r="V13" s="47">
        <v>0</v>
      </c>
      <c r="W13" s="47">
        <v>0</v>
      </c>
      <c r="X13" s="47">
        <v>0</v>
      </c>
      <c r="Y13" s="47">
        <v>0</v>
      </c>
      <c r="Z13" s="57"/>
      <c r="AA13" s="47">
        <v>0</v>
      </c>
      <c r="AB13" s="47">
        <v>0</v>
      </c>
      <c r="AC13" s="89">
        <v>0</v>
      </c>
      <c r="AD13" s="89">
        <v>0</v>
      </c>
      <c r="AE13" s="57"/>
      <c r="AF13" s="89">
        <v>0</v>
      </c>
      <c r="AG13" s="89">
        <v>0</v>
      </c>
      <c r="AH13" s="210">
        <v>0</v>
      </c>
      <c r="AI13" s="210">
        <v>0</v>
      </c>
      <c r="AJ13" s="210"/>
      <c r="AK13" s="151">
        <v>0</v>
      </c>
      <c r="AL13" s="151">
        <v>0</v>
      </c>
      <c r="AM13" s="151">
        <v>0</v>
      </c>
      <c r="AN13" s="151">
        <v>0</v>
      </c>
      <c r="AO13" s="210"/>
      <c r="AP13" s="151">
        <v>0</v>
      </c>
      <c r="AQ13" s="151">
        <v>0</v>
      </c>
      <c r="AR13" s="151">
        <v>0</v>
      </c>
      <c r="AS13" s="151">
        <v>0</v>
      </c>
      <c r="AT13" s="210"/>
      <c r="AU13" s="151">
        <v>0</v>
      </c>
      <c r="AV13" s="151">
        <v>0</v>
      </c>
      <c r="AW13" s="151">
        <v>0</v>
      </c>
      <c r="AX13" s="151">
        <v>0</v>
      </c>
      <c r="AY13" s="210"/>
      <c r="AZ13" s="151">
        <v>0</v>
      </c>
    </row>
    <row r="14" spans="2:52" ht="9.75">
      <c r="B14" s="2" t="s">
        <v>110</v>
      </c>
      <c r="C14" s="47">
        <v>1664</v>
      </c>
      <c r="D14" s="47">
        <v>846</v>
      </c>
      <c r="E14" s="47">
        <v>-88303</v>
      </c>
      <c r="F14" s="47">
        <v>25430</v>
      </c>
      <c r="G14" s="47">
        <v>16410</v>
      </c>
      <c r="H14" s="47">
        <v>27111</v>
      </c>
      <c r="I14" s="47">
        <v>8400</v>
      </c>
      <c r="J14" s="47">
        <v>233</v>
      </c>
      <c r="K14" s="47"/>
      <c r="L14" s="47">
        <v>1762</v>
      </c>
      <c r="M14" s="47">
        <v>-136</v>
      </c>
      <c r="N14" s="47">
        <v>-5</v>
      </c>
      <c r="O14" s="47">
        <v>-775</v>
      </c>
      <c r="P14" s="47"/>
      <c r="Q14" s="47">
        <v>-835</v>
      </c>
      <c r="R14" s="47">
        <v>-151</v>
      </c>
      <c r="S14" s="79">
        <v>-270</v>
      </c>
      <c r="T14" s="79">
        <v>-87047</v>
      </c>
      <c r="U14" s="47"/>
      <c r="V14" s="47">
        <v>2996</v>
      </c>
      <c r="W14" s="47">
        <v>7176</v>
      </c>
      <c r="X14" s="47">
        <v>2605</v>
      </c>
      <c r="Y14" s="47">
        <v>12653</v>
      </c>
      <c r="Z14" s="57"/>
      <c r="AA14" s="47">
        <v>-6245</v>
      </c>
      <c r="AB14" s="47">
        <v>3643</v>
      </c>
      <c r="AC14" s="89">
        <v>10230</v>
      </c>
      <c r="AD14" s="89">
        <v>8782</v>
      </c>
      <c r="AE14" s="57"/>
      <c r="AF14" s="89">
        <v>1586</v>
      </c>
      <c r="AG14" s="89">
        <v>-18352</v>
      </c>
      <c r="AH14" s="210">
        <v>6472</v>
      </c>
      <c r="AI14" s="210">
        <v>37405</v>
      </c>
      <c r="AJ14" s="210"/>
      <c r="AK14" s="151">
        <v>3628</v>
      </c>
      <c r="AL14" s="151">
        <v>5453</v>
      </c>
      <c r="AM14" s="151">
        <v>5817</v>
      </c>
      <c r="AN14" s="151">
        <v>-6498</v>
      </c>
      <c r="AO14" s="210"/>
      <c r="AP14" s="151">
        <v>-2125</v>
      </c>
      <c r="AQ14" s="151">
        <v>-1043</v>
      </c>
      <c r="AR14" s="151">
        <v>-833</v>
      </c>
      <c r="AS14" s="89">
        <v>4234</v>
      </c>
      <c r="AT14" s="210"/>
      <c r="AU14" s="89">
        <v>3056</v>
      </c>
      <c r="AV14" s="89">
        <v>3474</v>
      </c>
      <c r="AW14" s="89">
        <v>4478</v>
      </c>
      <c r="AX14" s="89">
        <v>1364</v>
      </c>
      <c r="AY14" s="210"/>
      <c r="AZ14" s="89">
        <v>4207</v>
      </c>
    </row>
    <row r="15" spans="2:52" ht="9.75">
      <c r="B15" s="2" t="s">
        <v>163</v>
      </c>
      <c r="C15" s="47">
        <v>702</v>
      </c>
      <c r="D15" s="47">
        <v>7667</v>
      </c>
      <c r="E15" s="47">
        <v>4520</v>
      </c>
      <c r="F15" s="47">
        <v>5998</v>
      </c>
      <c r="G15" s="47">
        <v>2491</v>
      </c>
      <c r="H15" s="47">
        <v>43185</v>
      </c>
      <c r="I15" s="47">
        <v>30681</v>
      </c>
      <c r="J15" s="47">
        <v>35311</v>
      </c>
      <c r="K15" s="47"/>
      <c r="L15" s="47">
        <v>2132</v>
      </c>
      <c r="M15" s="47">
        <v>4908</v>
      </c>
      <c r="N15" s="47">
        <v>0</v>
      </c>
      <c r="O15" s="47">
        <v>627</v>
      </c>
      <c r="P15" s="47"/>
      <c r="Q15" s="47">
        <v>0</v>
      </c>
      <c r="R15" s="47">
        <v>1744</v>
      </c>
      <c r="S15" s="79">
        <v>1444</v>
      </c>
      <c r="T15" s="79">
        <v>1332</v>
      </c>
      <c r="U15" s="37"/>
      <c r="V15" s="47">
        <v>2838</v>
      </c>
      <c r="W15" s="47">
        <v>2903</v>
      </c>
      <c r="X15" s="47">
        <v>0</v>
      </c>
      <c r="Y15" s="47">
        <v>257</v>
      </c>
      <c r="Z15" s="57"/>
      <c r="AA15" s="47">
        <v>0</v>
      </c>
      <c r="AB15" s="47">
        <v>0</v>
      </c>
      <c r="AC15" s="89">
        <v>0</v>
      </c>
      <c r="AD15" s="89">
        <v>2491</v>
      </c>
      <c r="AE15" s="57"/>
      <c r="AF15" s="89">
        <v>13299</v>
      </c>
      <c r="AG15" s="89">
        <v>12327</v>
      </c>
      <c r="AH15" s="210">
        <v>10066</v>
      </c>
      <c r="AI15" s="210">
        <v>7493</v>
      </c>
      <c r="AJ15" s="210"/>
      <c r="AK15" s="151">
        <v>8655</v>
      </c>
      <c r="AL15" s="151">
        <v>8135</v>
      </c>
      <c r="AM15" s="151">
        <v>6951</v>
      </c>
      <c r="AN15" s="151">
        <v>6940</v>
      </c>
      <c r="AO15" s="210"/>
      <c r="AP15" s="151">
        <v>5410</v>
      </c>
      <c r="AQ15" s="151">
        <v>5578</v>
      </c>
      <c r="AR15" s="151">
        <v>7643</v>
      </c>
      <c r="AS15" s="89">
        <v>16680</v>
      </c>
      <c r="AT15" s="210"/>
      <c r="AU15" s="89">
        <v>1765</v>
      </c>
      <c r="AV15" s="89">
        <v>1549</v>
      </c>
      <c r="AW15" s="89">
        <v>3593</v>
      </c>
      <c r="AX15" s="89">
        <v>2535</v>
      </c>
      <c r="AY15" s="210"/>
      <c r="AZ15" s="89">
        <v>2234</v>
      </c>
    </row>
    <row r="16" spans="2:52" ht="9.75">
      <c r="B16" s="2" t="s">
        <v>164</v>
      </c>
      <c r="C16" s="47">
        <v>184</v>
      </c>
      <c r="D16" s="47">
        <v>928</v>
      </c>
      <c r="E16" s="47">
        <v>430</v>
      </c>
      <c r="F16" s="47">
        <v>-4145</v>
      </c>
      <c r="G16" s="47">
        <v>-7106</v>
      </c>
      <c r="H16" s="47">
        <v>501</v>
      </c>
      <c r="I16" s="47">
        <v>259</v>
      </c>
      <c r="J16" s="47">
        <v>138</v>
      </c>
      <c r="K16" s="47"/>
      <c r="L16" s="47">
        <v>96</v>
      </c>
      <c r="M16" s="47">
        <v>101</v>
      </c>
      <c r="N16" s="47">
        <v>104</v>
      </c>
      <c r="O16" s="47">
        <v>627</v>
      </c>
      <c r="P16" s="47"/>
      <c r="Q16" s="47">
        <v>855</v>
      </c>
      <c r="R16" s="47">
        <v>287</v>
      </c>
      <c r="S16" s="79">
        <v>-173</v>
      </c>
      <c r="T16" s="79">
        <v>-539</v>
      </c>
      <c r="U16" s="47"/>
      <c r="V16" s="47">
        <v>-530</v>
      </c>
      <c r="W16" s="47">
        <v>-975</v>
      </c>
      <c r="X16" s="47">
        <v>-1197</v>
      </c>
      <c r="Y16" s="47">
        <v>-1443</v>
      </c>
      <c r="Z16" s="57"/>
      <c r="AA16" s="47">
        <v>-1561</v>
      </c>
      <c r="AB16" s="47">
        <v>-1712</v>
      </c>
      <c r="AC16" s="89">
        <v>-2054</v>
      </c>
      <c r="AD16" s="89">
        <v>-1779</v>
      </c>
      <c r="AE16" s="57"/>
      <c r="AF16" s="89">
        <v>54</v>
      </c>
      <c r="AG16" s="89">
        <v>165</v>
      </c>
      <c r="AH16" s="210">
        <v>165</v>
      </c>
      <c r="AI16" s="210">
        <v>117</v>
      </c>
      <c r="AJ16" s="210"/>
      <c r="AK16" s="151">
        <v>92</v>
      </c>
      <c r="AL16" s="151">
        <v>80</v>
      </c>
      <c r="AM16" s="151">
        <v>38</v>
      </c>
      <c r="AN16" s="151">
        <v>49</v>
      </c>
      <c r="AO16" s="210"/>
      <c r="AP16" s="151">
        <v>33</v>
      </c>
      <c r="AQ16" s="151">
        <v>46</v>
      </c>
      <c r="AR16" s="151">
        <v>8</v>
      </c>
      <c r="AS16" s="89">
        <v>51</v>
      </c>
      <c r="AT16" s="210"/>
      <c r="AU16" s="89">
        <v>15</v>
      </c>
      <c r="AV16" s="89">
        <v>15</v>
      </c>
      <c r="AW16" s="89">
        <v>40</v>
      </c>
      <c r="AX16" s="89">
        <v>-18</v>
      </c>
      <c r="AY16" s="210"/>
      <c r="AZ16" s="89">
        <v>8</v>
      </c>
    </row>
    <row r="17" spans="2:52" ht="9.75">
      <c r="B17" s="2" t="s">
        <v>111</v>
      </c>
      <c r="C17" s="47">
        <v>-6882</v>
      </c>
      <c r="D17" s="47">
        <v>-435</v>
      </c>
      <c r="E17" s="47">
        <v>0</v>
      </c>
      <c r="F17" s="47">
        <v>0</v>
      </c>
      <c r="G17" s="47">
        <v>0</v>
      </c>
      <c r="H17" s="47">
        <v>0</v>
      </c>
      <c r="I17" s="47">
        <v>0</v>
      </c>
      <c r="J17" s="47">
        <v>0</v>
      </c>
      <c r="K17" s="47"/>
      <c r="L17" s="47">
        <v>-435</v>
      </c>
      <c r="M17" s="47">
        <v>0</v>
      </c>
      <c r="N17" s="47">
        <v>0</v>
      </c>
      <c r="O17" s="47">
        <v>0</v>
      </c>
      <c r="P17" s="47"/>
      <c r="Q17" s="47">
        <v>0</v>
      </c>
      <c r="R17" s="47">
        <v>0</v>
      </c>
      <c r="S17" s="79">
        <v>0</v>
      </c>
      <c r="T17" s="79">
        <v>0</v>
      </c>
      <c r="U17" s="47"/>
      <c r="V17" s="47">
        <v>0</v>
      </c>
      <c r="W17" s="47">
        <v>0</v>
      </c>
      <c r="X17" s="47">
        <v>0</v>
      </c>
      <c r="Y17" s="47">
        <v>0</v>
      </c>
      <c r="Z17" s="57"/>
      <c r="AA17" s="47">
        <v>0</v>
      </c>
      <c r="AB17" s="47">
        <v>0</v>
      </c>
      <c r="AC17" s="89">
        <v>0</v>
      </c>
      <c r="AD17" s="89">
        <v>0</v>
      </c>
      <c r="AE17" s="57"/>
      <c r="AF17" s="89">
        <v>0</v>
      </c>
      <c r="AG17" s="89">
        <v>0</v>
      </c>
      <c r="AH17" s="210">
        <v>0</v>
      </c>
      <c r="AI17" s="210">
        <v>0</v>
      </c>
      <c r="AJ17" s="210"/>
      <c r="AK17" s="151">
        <v>0</v>
      </c>
      <c r="AL17" s="151">
        <v>0</v>
      </c>
      <c r="AM17" s="151">
        <v>0</v>
      </c>
      <c r="AN17" s="151">
        <v>0</v>
      </c>
      <c r="AO17" s="210"/>
      <c r="AP17" s="151">
        <v>0</v>
      </c>
      <c r="AQ17" s="151">
        <v>0</v>
      </c>
      <c r="AR17" s="151">
        <v>0</v>
      </c>
      <c r="AS17" s="151">
        <v>0</v>
      </c>
      <c r="AT17" s="210"/>
      <c r="AU17" s="151">
        <v>0</v>
      </c>
      <c r="AV17" s="151">
        <v>0</v>
      </c>
      <c r="AW17" s="151">
        <v>0</v>
      </c>
      <c r="AX17" s="151">
        <v>0</v>
      </c>
      <c r="AY17" s="210"/>
      <c r="AZ17" s="151">
        <v>0</v>
      </c>
    </row>
    <row r="18" spans="2:52" ht="9.75">
      <c r="B18" s="2" t="s">
        <v>112</v>
      </c>
      <c r="C18" s="47">
        <v>-43</v>
      </c>
      <c r="D18" s="47">
        <v>-24</v>
      </c>
      <c r="E18" s="47">
        <v>-5</v>
      </c>
      <c r="F18" s="47">
        <v>0</v>
      </c>
      <c r="G18" s="47">
        <v>0</v>
      </c>
      <c r="H18" s="47">
        <v>0</v>
      </c>
      <c r="I18" s="47">
        <v>0</v>
      </c>
      <c r="J18" s="47">
        <v>0</v>
      </c>
      <c r="K18" s="47"/>
      <c r="L18" s="47">
        <v>-8</v>
      </c>
      <c r="M18" s="47">
        <v>-6</v>
      </c>
      <c r="N18" s="47">
        <v>-6</v>
      </c>
      <c r="O18" s="47">
        <v>-4</v>
      </c>
      <c r="P18" s="47"/>
      <c r="Q18" s="47">
        <v>-3</v>
      </c>
      <c r="R18" s="47">
        <v>-1</v>
      </c>
      <c r="S18" s="79">
        <v>-23</v>
      </c>
      <c r="T18" s="79">
        <v>22</v>
      </c>
      <c r="V18" s="47">
        <v>0</v>
      </c>
      <c r="W18" s="47">
        <v>0</v>
      </c>
      <c r="X18" s="47">
        <v>0</v>
      </c>
      <c r="Y18" s="47">
        <v>0</v>
      </c>
      <c r="Z18" s="57"/>
      <c r="AA18" s="47">
        <v>0</v>
      </c>
      <c r="AB18" s="47">
        <v>0</v>
      </c>
      <c r="AC18" s="89">
        <v>0</v>
      </c>
      <c r="AD18" s="89">
        <v>0</v>
      </c>
      <c r="AE18" s="57"/>
      <c r="AF18" s="89">
        <v>0</v>
      </c>
      <c r="AG18" s="89">
        <v>0</v>
      </c>
      <c r="AH18" s="210">
        <v>0</v>
      </c>
      <c r="AI18" s="210">
        <v>0</v>
      </c>
      <c r="AJ18" s="210"/>
      <c r="AK18" s="151">
        <v>0</v>
      </c>
      <c r="AL18" s="151">
        <v>0</v>
      </c>
      <c r="AM18" s="151">
        <v>0</v>
      </c>
      <c r="AN18" s="151">
        <v>0</v>
      </c>
      <c r="AO18" s="210"/>
      <c r="AP18" s="151">
        <v>0</v>
      </c>
      <c r="AQ18" s="151">
        <v>0</v>
      </c>
      <c r="AR18" s="151">
        <v>0</v>
      </c>
      <c r="AS18" s="151">
        <v>0</v>
      </c>
      <c r="AT18" s="210"/>
      <c r="AU18" s="151">
        <v>0</v>
      </c>
      <c r="AV18" s="151">
        <v>0</v>
      </c>
      <c r="AW18" s="151">
        <v>0</v>
      </c>
      <c r="AX18" s="151">
        <v>0</v>
      </c>
      <c r="AY18" s="210"/>
      <c r="AZ18" s="151">
        <v>0</v>
      </c>
    </row>
    <row r="19" spans="2:52" ht="9.75">
      <c r="B19" s="2" t="s">
        <v>113</v>
      </c>
      <c r="C19" s="47">
        <v>14004</v>
      </c>
      <c r="D19" s="47">
        <v>9568</v>
      </c>
      <c r="E19" s="47">
        <v>10332</v>
      </c>
      <c r="F19" s="47">
        <v>6491</v>
      </c>
      <c r="G19" s="47">
        <v>3191</v>
      </c>
      <c r="H19" s="47">
        <v>1913</v>
      </c>
      <c r="I19" s="47">
        <v>3068</v>
      </c>
      <c r="J19" s="47">
        <v>-476</v>
      </c>
      <c r="K19" s="47"/>
      <c r="L19" s="47">
        <v>4624</v>
      </c>
      <c r="M19" s="47">
        <v>2599</v>
      </c>
      <c r="N19" s="47">
        <v>1089</v>
      </c>
      <c r="O19" s="47">
        <v>1256</v>
      </c>
      <c r="P19" s="47"/>
      <c r="Q19" s="47">
        <v>3242</v>
      </c>
      <c r="R19" s="47">
        <v>2133</v>
      </c>
      <c r="S19" s="79">
        <v>2313</v>
      </c>
      <c r="T19" s="79">
        <v>2644</v>
      </c>
      <c r="U19" s="37"/>
      <c r="V19" s="47">
        <v>3327</v>
      </c>
      <c r="W19" s="47">
        <v>1069</v>
      </c>
      <c r="X19" s="47">
        <v>1288</v>
      </c>
      <c r="Y19" s="47">
        <v>807</v>
      </c>
      <c r="Z19" s="57"/>
      <c r="AA19" s="47">
        <v>829</v>
      </c>
      <c r="AB19" s="47">
        <v>1126</v>
      </c>
      <c r="AC19" s="89">
        <v>571</v>
      </c>
      <c r="AD19" s="89">
        <v>665</v>
      </c>
      <c r="AE19" s="57"/>
      <c r="AF19" s="89">
        <v>1248</v>
      </c>
      <c r="AG19" s="89">
        <v>387</v>
      </c>
      <c r="AH19" s="210">
        <v>694</v>
      </c>
      <c r="AI19" s="210">
        <v>-416</v>
      </c>
      <c r="AJ19" s="210"/>
      <c r="AK19" s="151">
        <v>608</v>
      </c>
      <c r="AL19" s="151">
        <v>874</v>
      </c>
      <c r="AM19" s="151">
        <v>1145</v>
      </c>
      <c r="AN19" s="151">
        <v>441</v>
      </c>
      <c r="AO19" s="210"/>
      <c r="AP19" s="151">
        <v>755</v>
      </c>
      <c r="AQ19" s="151">
        <v>-2522</v>
      </c>
      <c r="AR19" s="151">
        <v>1014</v>
      </c>
      <c r="AS19" s="89">
        <v>277</v>
      </c>
      <c r="AT19" s="210"/>
      <c r="AU19" s="89">
        <v>-123</v>
      </c>
      <c r="AV19" s="89">
        <v>62</v>
      </c>
      <c r="AW19" s="89">
        <v>64</v>
      </c>
      <c r="AX19" s="89">
        <v>117</v>
      </c>
      <c r="AY19" s="210"/>
      <c r="AZ19" s="89">
        <v>47</v>
      </c>
    </row>
    <row r="20" spans="2:52" ht="9.75">
      <c r="B20" s="80" t="s">
        <v>165</v>
      </c>
      <c r="C20" s="47">
        <v>-21</v>
      </c>
      <c r="D20" s="47">
        <v>-167</v>
      </c>
      <c r="E20" s="47">
        <v>1171</v>
      </c>
      <c r="F20" s="47">
        <v>-697</v>
      </c>
      <c r="G20" s="47">
        <v>-1</v>
      </c>
      <c r="H20" s="47">
        <v>1</v>
      </c>
      <c r="I20" s="47">
        <v>-10</v>
      </c>
      <c r="J20" s="47">
        <v>2</v>
      </c>
      <c r="K20" s="47"/>
      <c r="L20" s="47">
        <v>-78</v>
      </c>
      <c r="M20" s="47">
        <v>-219</v>
      </c>
      <c r="N20" s="47">
        <v>-84</v>
      </c>
      <c r="O20" s="47">
        <v>214</v>
      </c>
      <c r="P20" s="47"/>
      <c r="Q20" s="47">
        <v>765</v>
      </c>
      <c r="R20" s="47">
        <v>-73</v>
      </c>
      <c r="S20" s="79">
        <v>-409</v>
      </c>
      <c r="T20" s="79">
        <v>888</v>
      </c>
      <c r="U20" s="37"/>
      <c r="V20" s="47">
        <v>-697</v>
      </c>
      <c r="W20" s="47">
        <v>0</v>
      </c>
      <c r="X20" s="47">
        <v>0</v>
      </c>
      <c r="Y20" s="47">
        <v>0</v>
      </c>
      <c r="Z20" s="57"/>
      <c r="AA20" s="47">
        <v>0</v>
      </c>
      <c r="AB20" s="47">
        <v>0</v>
      </c>
      <c r="AC20" s="89">
        <v>-10</v>
      </c>
      <c r="AD20" s="89">
        <v>9</v>
      </c>
      <c r="AE20" s="57"/>
      <c r="AF20" s="89">
        <v>0</v>
      </c>
      <c r="AG20" s="89">
        <v>1</v>
      </c>
      <c r="AH20" s="210">
        <v>0</v>
      </c>
      <c r="AI20" s="210">
        <v>0</v>
      </c>
      <c r="AJ20" s="210"/>
      <c r="AK20" s="151">
        <v>0</v>
      </c>
      <c r="AL20" s="151">
        <v>-3</v>
      </c>
      <c r="AM20" s="151">
        <v>-4</v>
      </c>
      <c r="AN20" s="151">
        <v>-3</v>
      </c>
      <c r="AO20" s="210"/>
      <c r="AP20" s="151">
        <v>-1</v>
      </c>
      <c r="AQ20" s="151">
        <v>2</v>
      </c>
      <c r="AR20" s="151">
        <v>-1</v>
      </c>
      <c r="AS20" s="89">
        <v>2</v>
      </c>
      <c r="AT20" s="210"/>
      <c r="AU20" s="89">
        <v>2</v>
      </c>
      <c r="AV20" s="89">
        <v>0</v>
      </c>
      <c r="AW20" s="89">
        <v>3</v>
      </c>
      <c r="AX20" s="89">
        <v>0</v>
      </c>
      <c r="AY20" s="210"/>
      <c r="AZ20" s="89">
        <v>-1</v>
      </c>
    </row>
    <row r="21" spans="2:52" ht="9.75">
      <c r="B21" s="80" t="s">
        <v>166</v>
      </c>
      <c r="C21" s="47">
        <v>0</v>
      </c>
      <c r="D21" s="47">
        <v>0</v>
      </c>
      <c r="E21" s="47">
        <v>5018</v>
      </c>
      <c r="F21" s="47">
        <v>-1254</v>
      </c>
      <c r="G21" s="47">
        <v>-1464</v>
      </c>
      <c r="H21" s="47">
        <v>1945</v>
      </c>
      <c r="I21" s="47">
        <v>131</v>
      </c>
      <c r="J21" s="47">
        <v>-2148</v>
      </c>
      <c r="K21" s="47"/>
      <c r="L21" s="47">
        <v>0</v>
      </c>
      <c r="M21" s="47">
        <v>0</v>
      </c>
      <c r="N21" s="47">
        <v>0</v>
      </c>
      <c r="O21" s="47">
        <v>0</v>
      </c>
      <c r="P21" s="47"/>
      <c r="Q21" s="47">
        <v>1954</v>
      </c>
      <c r="R21" s="47">
        <v>-2085</v>
      </c>
      <c r="S21" s="79">
        <v>2719</v>
      </c>
      <c r="T21" s="79">
        <v>2430</v>
      </c>
      <c r="U21" s="37"/>
      <c r="V21" s="47">
        <v>368</v>
      </c>
      <c r="W21" s="47">
        <v>-2811</v>
      </c>
      <c r="X21" s="47">
        <v>1188</v>
      </c>
      <c r="Y21" s="47">
        <v>1</v>
      </c>
      <c r="Z21" s="57"/>
      <c r="AA21" s="47">
        <v>-15</v>
      </c>
      <c r="AB21" s="47">
        <v>-90</v>
      </c>
      <c r="AC21" s="89">
        <v>-1894</v>
      </c>
      <c r="AD21" s="89">
        <v>535</v>
      </c>
      <c r="AE21" s="57"/>
      <c r="AF21" s="89">
        <v>1473</v>
      </c>
      <c r="AG21" s="89">
        <v>-348</v>
      </c>
      <c r="AH21" s="210">
        <v>811</v>
      </c>
      <c r="AI21" s="210">
        <v>9</v>
      </c>
      <c r="AJ21" s="210"/>
      <c r="AK21" s="151">
        <v>366</v>
      </c>
      <c r="AL21" s="151">
        <v>-1629</v>
      </c>
      <c r="AM21" s="151">
        <v>839</v>
      </c>
      <c r="AN21" s="151">
        <v>555</v>
      </c>
      <c r="AO21" s="210"/>
      <c r="AP21" s="151">
        <v>-270</v>
      </c>
      <c r="AQ21" s="151">
        <v>-265</v>
      </c>
      <c r="AR21" s="151">
        <v>-907</v>
      </c>
      <c r="AS21" s="89">
        <v>-706</v>
      </c>
      <c r="AT21" s="210"/>
      <c r="AU21" s="89">
        <v>452</v>
      </c>
      <c r="AV21" s="89">
        <v>24</v>
      </c>
      <c r="AW21" s="89">
        <v>209</v>
      </c>
      <c r="AX21" s="89">
        <v>-33</v>
      </c>
      <c r="AY21" s="210"/>
      <c r="AZ21" s="89">
        <v>523</v>
      </c>
    </row>
    <row r="22" spans="2:52" ht="9.75">
      <c r="B22" s="2" t="s">
        <v>114</v>
      </c>
      <c r="C22" s="47">
        <v>579</v>
      </c>
      <c r="D22" s="47">
        <v>-315</v>
      </c>
      <c r="E22" s="47">
        <v>7249</v>
      </c>
      <c r="F22" s="47">
        <v>98</v>
      </c>
      <c r="G22" s="47">
        <v>-970</v>
      </c>
      <c r="H22" s="47">
        <v>435</v>
      </c>
      <c r="I22" s="47">
        <v>47</v>
      </c>
      <c r="J22" s="47">
        <v>-131</v>
      </c>
      <c r="K22" s="47"/>
      <c r="L22" s="47">
        <v>-91</v>
      </c>
      <c r="M22" s="47">
        <v>3754</v>
      </c>
      <c r="N22" s="47">
        <v>-1023</v>
      </c>
      <c r="O22" s="47">
        <v>-2955</v>
      </c>
      <c r="P22" s="47"/>
      <c r="Q22" s="47">
        <v>1793</v>
      </c>
      <c r="R22" s="47">
        <v>4022</v>
      </c>
      <c r="S22" s="79">
        <v>489</v>
      </c>
      <c r="T22" s="79">
        <v>945</v>
      </c>
      <c r="U22" s="37"/>
      <c r="V22" s="47">
        <v>1172</v>
      </c>
      <c r="W22" s="47">
        <v>114</v>
      </c>
      <c r="X22" s="47">
        <v>-471</v>
      </c>
      <c r="Y22" s="47">
        <v>-717</v>
      </c>
      <c r="Z22" s="57"/>
      <c r="AA22" s="47">
        <v>-68</v>
      </c>
      <c r="AB22" s="47">
        <v>221</v>
      </c>
      <c r="AC22" s="89">
        <v>-943</v>
      </c>
      <c r="AD22" s="89">
        <v>-180</v>
      </c>
      <c r="AE22" s="57"/>
      <c r="AF22" s="89">
        <v>227</v>
      </c>
      <c r="AG22" s="89">
        <v>-287</v>
      </c>
      <c r="AH22" s="210">
        <v>376</v>
      </c>
      <c r="AI22" s="210">
        <v>119</v>
      </c>
      <c r="AJ22" s="210"/>
      <c r="AK22" s="151">
        <v>-39</v>
      </c>
      <c r="AL22" s="151">
        <v>-68</v>
      </c>
      <c r="AM22" s="151">
        <v>151</v>
      </c>
      <c r="AN22" s="151">
        <v>3</v>
      </c>
      <c r="AO22" s="210"/>
      <c r="AP22" s="151">
        <v>60</v>
      </c>
      <c r="AQ22" s="151">
        <v>135</v>
      </c>
      <c r="AR22" s="151">
        <v>-217</v>
      </c>
      <c r="AS22" s="89">
        <v>-109</v>
      </c>
      <c r="AT22" s="210"/>
      <c r="AU22" s="89">
        <v>-13</v>
      </c>
      <c r="AV22" s="89">
        <v>277</v>
      </c>
      <c r="AW22" s="89">
        <v>-156</v>
      </c>
      <c r="AX22" s="89">
        <v>-155</v>
      </c>
      <c r="AY22" s="210"/>
      <c r="AZ22" s="89">
        <v>39</v>
      </c>
    </row>
    <row r="23" spans="2:52" ht="9.75">
      <c r="B23" s="2" t="s">
        <v>115</v>
      </c>
      <c r="C23" s="47">
        <v>-780</v>
      </c>
      <c r="D23" s="47">
        <v>-5748</v>
      </c>
      <c r="E23" s="47">
        <v>-7369</v>
      </c>
      <c r="F23" s="47">
        <v>-8120</v>
      </c>
      <c r="G23" s="47">
        <v>-2743</v>
      </c>
      <c r="H23" s="47">
        <v>-21</v>
      </c>
      <c r="I23" s="47">
        <v>6358</v>
      </c>
      <c r="J23" s="47">
        <v>4027</v>
      </c>
      <c r="K23" s="47"/>
      <c r="L23" s="47">
        <v>400</v>
      </c>
      <c r="M23" s="47">
        <v>-6390</v>
      </c>
      <c r="N23" s="47">
        <v>0</v>
      </c>
      <c r="O23" s="47">
        <v>242</v>
      </c>
      <c r="P23" s="47"/>
      <c r="Q23" s="47">
        <v>56</v>
      </c>
      <c r="R23" s="47">
        <v>-1390</v>
      </c>
      <c r="S23" s="79">
        <v>-6178</v>
      </c>
      <c r="T23" s="79">
        <v>143</v>
      </c>
      <c r="U23" s="37"/>
      <c r="V23" s="47">
        <v>-3196</v>
      </c>
      <c r="W23" s="47">
        <v>-434</v>
      </c>
      <c r="X23" s="47">
        <v>-4379</v>
      </c>
      <c r="Y23" s="47">
        <v>-111</v>
      </c>
      <c r="Z23" s="57"/>
      <c r="AA23" s="47">
        <v>49</v>
      </c>
      <c r="AB23" s="47">
        <v>-710</v>
      </c>
      <c r="AC23" s="89">
        <v>-1402</v>
      </c>
      <c r="AD23" s="89">
        <v>-680</v>
      </c>
      <c r="AE23" s="57"/>
      <c r="AF23" s="89">
        <v>45</v>
      </c>
      <c r="AG23" s="89">
        <v>277</v>
      </c>
      <c r="AH23" s="210">
        <v>314</v>
      </c>
      <c r="AI23" s="210">
        <v>-657</v>
      </c>
      <c r="AJ23" s="210"/>
      <c r="AK23" s="151">
        <v>1154</v>
      </c>
      <c r="AL23" s="151">
        <v>-209</v>
      </c>
      <c r="AM23" s="151">
        <v>-1011</v>
      </c>
      <c r="AN23" s="151">
        <v>6424</v>
      </c>
      <c r="AO23" s="210"/>
      <c r="AP23" s="151">
        <v>54</v>
      </c>
      <c r="AQ23" s="151">
        <v>2232</v>
      </c>
      <c r="AR23" s="151">
        <v>971</v>
      </c>
      <c r="AS23" s="89">
        <v>770</v>
      </c>
      <c r="AT23" s="210"/>
      <c r="AU23" s="89">
        <v>965</v>
      </c>
      <c r="AV23" s="89">
        <v>1316</v>
      </c>
      <c r="AW23" s="89">
        <v>2243</v>
      </c>
      <c r="AX23" s="89">
        <v>2022</v>
      </c>
      <c r="AY23" s="210"/>
      <c r="AZ23" s="89">
        <v>1034</v>
      </c>
    </row>
    <row r="24" spans="2:52" ht="9.75">
      <c r="B24" s="2" t="s">
        <v>167</v>
      </c>
      <c r="C24" s="47">
        <v>0</v>
      </c>
      <c r="D24" s="47">
        <v>-353381</v>
      </c>
      <c r="E24" s="47">
        <v>0</v>
      </c>
      <c r="F24" s="47">
        <v>0</v>
      </c>
      <c r="G24" s="47">
        <v>0</v>
      </c>
      <c r="H24" s="47">
        <v>0</v>
      </c>
      <c r="I24" s="47">
        <v>0</v>
      </c>
      <c r="J24" s="47">
        <v>0</v>
      </c>
      <c r="K24" s="47"/>
      <c r="L24" s="47">
        <v>0</v>
      </c>
      <c r="M24" s="47">
        <v>-353427</v>
      </c>
      <c r="N24" s="47">
        <v>46</v>
      </c>
      <c r="O24" s="47">
        <v>0</v>
      </c>
      <c r="P24" s="47"/>
      <c r="Q24" s="47">
        <v>0</v>
      </c>
      <c r="R24" s="47">
        <v>0</v>
      </c>
      <c r="S24" s="79">
        <v>0</v>
      </c>
      <c r="T24" s="79">
        <v>0</v>
      </c>
      <c r="U24" s="47"/>
      <c r="V24" s="47">
        <v>0</v>
      </c>
      <c r="W24" s="47">
        <v>0</v>
      </c>
      <c r="X24" s="47">
        <v>0</v>
      </c>
      <c r="Y24" s="47">
        <v>0</v>
      </c>
      <c r="Z24" s="57"/>
      <c r="AA24" s="47">
        <v>0</v>
      </c>
      <c r="AB24" s="47">
        <v>0</v>
      </c>
      <c r="AC24" s="89">
        <v>0</v>
      </c>
      <c r="AD24" s="89">
        <v>0</v>
      </c>
      <c r="AE24" s="57"/>
      <c r="AF24" s="89">
        <v>0</v>
      </c>
      <c r="AG24" s="89">
        <v>0</v>
      </c>
      <c r="AH24" s="210">
        <v>0</v>
      </c>
      <c r="AI24" s="210">
        <v>0</v>
      </c>
      <c r="AJ24" s="210"/>
      <c r="AK24" s="151">
        <v>0</v>
      </c>
      <c r="AL24" s="151">
        <v>0</v>
      </c>
      <c r="AM24" s="151">
        <v>0</v>
      </c>
      <c r="AN24" s="151">
        <v>0</v>
      </c>
      <c r="AO24" s="210"/>
      <c r="AP24" s="151">
        <v>0</v>
      </c>
      <c r="AQ24" s="151">
        <v>0</v>
      </c>
      <c r="AR24" s="151">
        <v>0</v>
      </c>
      <c r="AS24" s="89">
        <v>0</v>
      </c>
      <c r="AT24" s="210"/>
      <c r="AU24" s="89">
        <v>0</v>
      </c>
      <c r="AV24" s="89">
        <v>0</v>
      </c>
      <c r="AW24" s="89">
        <v>0</v>
      </c>
      <c r="AX24" s="89">
        <v>0</v>
      </c>
      <c r="AY24" s="210"/>
      <c r="AZ24" s="89">
        <v>0</v>
      </c>
    </row>
    <row r="25" spans="2:52" ht="9.75">
      <c r="B25" s="2" t="s">
        <v>116</v>
      </c>
      <c r="C25" s="47">
        <v>0</v>
      </c>
      <c r="D25" s="47">
        <v>-5093</v>
      </c>
      <c r="E25" s="47">
        <v>0</v>
      </c>
      <c r="F25" s="47">
        <v>0</v>
      </c>
      <c r="G25" s="47">
        <v>0</v>
      </c>
      <c r="H25" s="47">
        <v>0</v>
      </c>
      <c r="I25" s="47">
        <v>0</v>
      </c>
      <c r="J25" s="47">
        <v>0</v>
      </c>
      <c r="K25" s="47"/>
      <c r="L25" s="47">
        <v>-5093</v>
      </c>
      <c r="M25" s="47">
        <v>0</v>
      </c>
      <c r="N25" s="47">
        <v>0</v>
      </c>
      <c r="O25" s="47">
        <v>0</v>
      </c>
      <c r="P25" s="47"/>
      <c r="Q25" s="47">
        <v>0</v>
      </c>
      <c r="R25" s="47">
        <v>0</v>
      </c>
      <c r="S25" s="79">
        <v>0</v>
      </c>
      <c r="T25" s="79">
        <v>0</v>
      </c>
      <c r="U25" s="47"/>
      <c r="V25" s="47">
        <v>0</v>
      </c>
      <c r="W25" s="47">
        <v>0</v>
      </c>
      <c r="X25" s="47">
        <v>0</v>
      </c>
      <c r="Y25" s="47">
        <v>0</v>
      </c>
      <c r="Z25" s="57"/>
      <c r="AA25" s="47">
        <v>0</v>
      </c>
      <c r="AB25" s="47">
        <v>0</v>
      </c>
      <c r="AC25" s="89">
        <v>0</v>
      </c>
      <c r="AD25" s="89">
        <v>0</v>
      </c>
      <c r="AE25" s="57"/>
      <c r="AF25" s="89">
        <v>0</v>
      </c>
      <c r="AG25" s="89">
        <v>0</v>
      </c>
      <c r="AH25" s="210">
        <v>0</v>
      </c>
      <c r="AI25" s="210">
        <v>0</v>
      </c>
      <c r="AJ25" s="210"/>
      <c r="AK25" s="151">
        <v>0</v>
      </c>
      <c r="AL25" s="151">
        <v>0</v>
      </c>
      <c r="AM25" s="151">
        <v>0</v>
      </c>
      <c r="AN25" s="151">
        <v>0</v>
      </c>
      <c r="AO25" s="210"/>
      <c r="AP25" s="151">
        <v>0</v>
      </c>
      <c r="AQ25" s="151">
        <v>0</v>
      </c>
      <c r="AR25" s="151">
        <v>0</v>
      </c>
      <c r="AS25" s="151">
        <v>0</v>
      </c>
      <c r="AT25" s="210"/>
      <c r="AU25" s="151">
        <v>0</v>
      </c>
      <c r="AV25" s="151">
        <v>0</v>
      </c>
      <c r="AW25" s="151">
        <v>0</v>
      </c>
      <c r="AX25" s="151">
        <v>0</v>
      </c>
      <c r="AY25" s="210"/>
      <c r="AZ25" s="151">
        <v>0</v>
      </c>
    </row>
    <row r="26" spans="2:52" ht="9.75">
      <c r="B26" s="2" t="s">
        <v>117</v>
      </c>
      <c r="C26" s="47">
        <v>0</v>
      </c>
      <c r="D26" s="47">
        <v>-9</v>
      </c>
      <c r="E26" s="47">
        <v>-148</v>
      </c>
      <c r="F26" s="47">
        <v>881</v>
      </c>
      <c r="G26" s="47">
        <v>0</v>
      </c>
      <c r="H26" s="47">
        <v>0</v>
      </c>
      <c r="I26" s="47">
        <v>0</v>
      </c>
      <c r="J26" s="47">
        <v>-286</v>
      </c>
      <c r="K26" s="47"/>
      <c r="L26" s="47">
        <v>0</v>
      </c>
      <c r="M26" s="47">
        <v>0</v>
      </c>
      <c r="N26" s="47">
        <v>0</v>
      </c>
      <c r="O26" s="47">
        <v>-9</v>
      </c>
      <c r="P26" s="47"/>
      <c r="Q26" s="47">
        <v>0</v>
      </c>
      <c r="R26" s="47">
        <v>0</v>
      </c>
      <c r="S26" s="79">
        <v>0</v>
      </c>
      <c r="T26" s="79">
        <v>-148</v>
      </c>
      <c r="U26" s="47"/>
      <c r="V26" s="47">
        <v>881</v>
      </c>
      <c r="W26" s="47">
        <v>0</v>
      </c>
      <c r="X26" s="47">
        <v>0</v>
      </c>
      <c r="Y26" s="47">
        <v>0</v>
      </c>
      <c r="Z26" s="57"/>
      <c r="AA26" s="47">
        <v>0</v>
      </c>
      <c r="AB26" s="47">
        <v>0</v>
      </c>
      <c r="AC26" s="89">
        <v>0</v>
      </c>
      <c r="AD26" s="89">
        <v>0</v>
      </c>
      <c r="AE26" s="57"/>
      <c r="AF26" s="89">
        <v>0</v>
      </c>
      <c r="AG26" s="89">
        <v>0</v>
      </c>
      <c r="AH26" s="210">
        <v>0</v>
      </c>
      <c r="AI26" s="210">
        <v>0</v>
      </c>
      <c r="AJ26" s="210"/>
      <c r="AK26" s="151">
        <v>0</v>
      </c>
      <c r="AL26" s="151">
        <v>0</v>
      </c>
      <c r="AM26" s="151">
        <v>0</v>
      </c>
      <c r="AN26" s="151">
        <v>0</v>
      </c>
      <c r="AO26" s="210"/>
      <c r="AP26" s="151">
        <v>-286</v>
      </c>
      <c r="AQ26" s="151">
        <v>0</v>
      </c>
      <c r="AR26" s="151">
        <v>0</v>
      </c>
      <c r="AS26" s="151">
        <v>0</v>
      </c>
      <c r="AT26" s="210"/>
      <c r="AU26" s="151">
        <v>0</v>
      </c>
      <c r="AV26" s="151">
        <v>0</v>
      </c>
      <c r="AW26" s="151"/>
      <c r="AX26" s="151"/>
      <c r="AY26" s="210"/>
      <c r="AZ26" s="151"/>
    </row>
    <row r="27" spans="2:52" ht="9.75">
      <c r="B27" s="2" t="s">
        <v>118</v>
      </c>
      <c r="C27" s="47">
        <v>38919</v>
      </c>
      <c r="D27" s="47">
        <v>-7067</v>
      </c>
      <c r="E27" s="47">
        <v>-22107</v>
      </c>
      <c r="F27" s="47">
        <v>-21177</v>
      </c>
      <c r="G27" s="47">
        <v>11241</v>
      </c>
      <c r="H27" s="47">
        <v>-11989</v>
      </c>
      <c r="I27" s="47">
        <v>36284</v>
      </c>
      <c r="J27" s="47">
        <v>-23399</v>
      </c>
      <c r="K27" s="47"/>
      <c r="L27" s="47">
        <v>-17821</v>
      </c>
      <c r="M27" s="47">
        <v>-1119</v>
      </c>
      <c r="N27" s="47">
        <v>12921</v>
      </c>
      <c r="O27" s="47">
        <v>-1048</v>
      </c>
      <c r="P27" s="47"/>
      <c r="Q27" s="79">
        <v>2573</v>
      </c>
      <c r="R27" s="79">
        <v>7169</v>
      </c>
      <c r="S27" s="79">
        <v>2240</v>
      </c>
      <c r="T27" s="79">
        <v>-34089</v>
      </c>
      <c r="U27" s="47"/>
      <c r="V27" s="47">
        <v>-14323</v>
      </c>
      <c r="W27" s="47">
        <v>-16315</v>
      </c>
      <c r="X27" s="47">
        <v>12061</v>
      </c>
      <c r="Y27" s="47">
        <v>-2600</v>
      </c>
      <c r="Z27" s="57"/>
      <c r="AA27" s="47">
        <v>1229</v>
      </c>
      <c r="AB27" s="47">
        <v>4056</v>
      </c>
      <c r="AC27" s="89">
        <v>4515</v>
      </c>
      <c r="AD27" s="89">
        <v>1441</v>
      </c>
      <c r="AE27" s="57"/>
      <c r="AF27" s="89">
        <v>23303</v>
      </c>
      <c r="AG27" s="89">
        <v>-7515</v>
      </c>
      <c r="AH27" s="210">
        <v>-30623</v>
      </c>
      <c r="AI27" s="210">
        <v>2846</v>
      </c>
      <c r="AJ27" s="210"/>
      <c r="AK27" s="151">
        <v>30848</v>
      </c>
      <c r="AL27" s="151">
        <v>-2042</v>
      </c>
      <c r="AM27" s="151">
        <v>7119</v>
      </c>
      <c r="AN27" s="151">
        <v>359</v>
      </c>
      <c r="AO27" s="210"/>
      <c r="AP27" s="151">
        <v>-1630</v>
      </c>
      <c r="AQ27" s="151">
        <v>-25089</v>
      </c>
      <c r="AR27" s="151">
        <v>34199</v>
      </c>
      <c r="AS27" s="89">
        <v>-30879</v>
      </c>
      <c r="AT27" s="210"/>
      <c r="AU27" s="89">
        <v>6379</v>
      </c>
      <c r="AV27" s="89">
        <v>1626</v>
      </c>
      <c r="AW27" s="89">
        <v>4682</v>
      </c>
      <c r="AX27" s="89">
        <v>23406</v>
      </c>
      <c r="AY27" s="210"/>
      <c r="AZ27" s="89">
        <v>1233</v>
      </c>
    </row>
    <row r="28" spans="2:52" ht="9.75">
      <c r="B28" s="57" t="s">
        <v>268</v>
      </c>
      <c r="C28" s="47">
        <v>0</v>
      </c>
      <c r="D28" s="47">
        <v>0</v>
      </c>
      <c r="E28" s="47">
        <v>0</v>
      </c>
      <c r="F28" s="47">
        <v>0</v>
      </c>
      <c r="G28" s="47">
        <v>58325</v>
      </c>
      <c r="H28" s="47">
        <v>0</v>
      </c>
      <c r="I28" s="47">
        <v>0</v>
      </c>
      <c r="J28" s="47">
        <v>0</v>
      </c>
      <c r="K28" s="47"/>
      <c r="L28" s="47">
        <v>0</v>
      </c>
      <c r="M28" s="47">
        <v>0</v>
      </c>
      <c r="N28" s="47">
        <v>0</v>
      </c>
      <c r="O28" s="47">
        <v>0</v>
      </c>
      <c r="P28" s="47"/>
      <c r="Q28" s="47">
        <v>0</v>
      </c>
      <c r="R28" s="47">
        <v>0</v>
      </c>
      <c r="S28" s="47">
        <v>0</v>
      </c>
      <c r="T28" s="47">
        <v>0</v>
      </c>
      <c r="U28" s="47"/>
      <c r="V28" s="47">
        <v>0</v>
      </c>
      <c r="W28" s="47">
        <v>0</v>
      </c>
      <c r="X28" s="47">
        <v>0</v>
      </c>
      <c r="Y28" s="47">
        <v>0</v>
      </c>
      <c r="Z28" s="57"/>
      <c r="AA28" s="47">
        <v>58325</v>
      </c>
      <c r="AB28" s="47">
        <v>0</v>
      </c>
      <c r="AC28" s="89">
        <v>0</v>
      </c>
      <c r="AD28" s="89">
        <v>0</v>
      </c>
      <c r="AE28" s="57"/>
      <c r="AF28" s="89">
        <v>0</v>
      </c>
      <c r="AG28" s="89">
        <v>0</v>
      </c>
      <c r="AH28" s="210">
        <v>0</v>
      </c>
      <c r="AI28" s="210">
        <v>0</v>
      </c>
      <c r="AJ28" s="210"/>
      <c r="AK28" s="151">
        <v>0</v>
      </c>
      <c r="AL28" s="151">
        <v>0</v>
      </c>
      <c r="AM28" s="151">
        <v>0</v>
      </c>
      <c r="AN28" s="151">
        <v>0</v>
      </c>
      <c r="AO28" s="210"/>
      <c r="AP28" s="151">
        <v>0</v>
      </c>
      <c r="AQ28" s="151">
        <v>0</v>
      </c>
      <c r="AR28" s="151">
        <v>0</v>
      </c>
      <c r="AS28" s="151">
        <v>0</v>
      </c>
      <c r="AT28" s="210"/>
      <c r="AU28" s="151">
        <v>0</v>
      </c>
      <c r="AV28" s="151">
        <v>0</v>
      </c>
      <c r="AW28" s="151" t="s">
        <v>14</v>
      </c>
      <c r="AX28" s="151" t="s">
        <v>14</v>
      </c>
      <c r="AY28" s="210"/>
      <c r="AZ28" s="151" t="s">
        <v>14</v>
      </c>
    </row>
    <row r="29" spans="2:52" ht="9.75">
      <c r="B29" s="57" t="s">
        <v>269</v>
      </c>
      <c r="C29" s="47">
        <v>0</v>
      </c>
      <c r="D29" s="47">
        <v>0</v>
      </c>
      <c r="E29" s="47">
        <v>0</v>
      </c>
      <c r="F29" s="47">
        <v>-58325</v>
      </c>
      <c r="G29" s="47">
        <v>0</v>
      </c>
      <c r="H29" s="47">
        <v>0</v>
      </c>
      <c r="I29" s="47">
        <v>0</v>
      </c>
      <c r="J29" s="47">
        <v>0</v>
      </c>
      <c r="K29" s="47"/>
      <c r="L29" s="47">
        <v>0</v>
      </c>
      <c r="M29" s="47">
        <v>0</v>
      </c>
      <c r="N29" s="47">
        <v>0</v>
      </c>
      <c r="O29" s="47">
        <v>0</v>
      </c>
      <c r="P29" s="47"/>
      <c r="Q29" s="79">
        <v>0</v>
      </c>
      <c r="R29" s="79">
        <v>0</v>
      </c>
      <c r="S29" s="79">
        <v>0</v>
      </c>
      <c r="T29" s="79">
        <v>0</v>
      </c>
      <c r="U29" s="47"/>
      <c r="V29" s="47">
        <v>-59586</v>
      </c>
      <c r="W29" s="47">
        <v>1261</v>
      </c>
      <c r="X29" s="47">
        <v>0</v>
      </c>
      <c r="Y29" s="47">
        <v>0</v>
      </c>
      <c r="Z29" s="57"/>
      <c r="AA29" s="47">
        <v>0</v>
      </c>
      <c r="AB29" s="47">
        <v>0</v>
      </c>
      <c r="AC29" s="89">
        <v>0</v>
      </c>
      <c r="AD29" s="89">
        <v>0</v>
      </c>
      <c r="AE29" s="57"/>
      <c r="AF29" s="89">
        <v>0</v>
      </c>
      <c r="AG29" s="89">
        <v>0</v>
      </c>
      <c r="AH29" s="210">
        <v>0</v>
      </c>
      <c r="AI29" s="210">
        <v>0</v>
      </c>
      <c r="AJ29" s="210"/>
      <c r="AK29" s="151">
        <v>0</v>
      </c>
      <c r="AL29" s="151">
        <v>0</v>
      </c>
      <c r="AM29" s="151">
        <v>0</v>
      </c>
      <c r="AN29" s="151">
        <v>0</v>
      </c>
      <c r="AO29" s="210"/>
      <c r="AP29" s="151">
        <v>0</v>
      </c>
      <c r="AQ29" s="151">
        <v>0</v>
      </c>
      <c r="AR29" s="151">
        <v>0</v>
      </c>
      <c r="AS29" s="151">
        <v>0</v>
      </c>
      <c r="AT29" s="210"/>
      <c r="AU29" s="151">
        <v>0</v>
      </c>
      <c r="AV29" s="151">
        <v>0</v>
      </c>
      <c r="AW29" s="151" t="s">
        <v>14</v>
      </c>
      <c r="AX29" s="151" t="s">
        <v>14</v>
      </c>
      <c r="AY29" s="210"/>
      <c r="AZ29" s="151" t="s">
        <v>14</v>
      </c>
    </row>
    <row r="30" spans="2:52" ht="9.75">
      <c r="B30" s="74" t="s">
        <v>137</v>
      </c>
      <c r="C30" s="55">
        <v>217059</v>
      </c>
      <c r="D30" s="55">
        <v>170794</v>
      </c>
      <c r="E30" s="55">
        <v>300119</v>
      </c>
      <c r="F30" s="62">
        <v>289483</v>
      </c>
      <c r="G30" s="55">
        <v>418827</v>
      </c>
      <c r="H30" s="55">
        <v>541386</v>
      </c>
      <c r="I30" s="55">
        <v>575271</v>
      </c>
      <c r="J30" s="55">
        <v>623396</v>
      </c>
      <c r="K30" s="55"/>
      <c r="L30" s="55">
        <v>15718</v>
      </c>
      <c r="M30" s="55">
        <v>33343</v>
      </c>
      <c r="N30" s="55">
        <v>61021</v>
      </c>
      <c r="O30" s="55">
        <v>60712</v>
      </c>
      <c r="P30" s="55"/>
      <c r="Q30" s="81">
        <v>77069</v>
      </c>
      <c r="R30" s="81">
        <v>77901</v>
      </c>
      <c r="S30" s="81">
        <v>82320</v>
      </c>
      <c r="T30" s="81">
        <v>62829</v>
      </c>
      <c r="U30" s="55"/>
      <c r="V30" s="55">
        <v>21574</v>
      </c>
      <c r="W30" s="55">
        <v>83054</v>
      </c>
      <c r="X30" s="55">
        <v>98666</v>
      </c>
      <c r="Y30" s="55">
        <v>86189</v>
      </c>
      <c r="Z30" s="57"/>
      <c r="AA30" s="55">
        <v>105781</v>
      </c>
      <c r="AB30" s="76">
        <v>94224</v>
      </c>
      <c r="AC30" s="145">
        <v>109486</v>
      </c>
      <c r="AD30" s="145">
        <v>109336</v>
      </c>
      <c r="AE30" s="57"/>
      <c r="AF30" s="76">
        <v>151851</v>
      </c>
      <c r="AG30" s="76">
        <v>130540</v>
      </c>
      <c r="AH30" s="76">
        <v>119782</v>
      </c>
      <c r="AI30" s="76">
        <v>139213</v>
      </c>
      <c r="AJ30" s="76"/>
      <c r="AK30" s="100">
        <v>169872</v>
      </c>
      <c r="AL30" s="100">
        <v>130118</v>
      </c>
      <c r="AM30" s="100">
        <v>145175</v>
      </c>
      <c r="AN30" s="100">
        <v>130106</v>
      </c>
      <c r="AO30" s="76"/>
      <c r="AP30" s="100">
        <v>121101</v>
      </c>
      <c r="AQ30" s="100">
        <v>93531</v>
      </c>
      <c r="AR30" s="100">
        <v>144179</v>
      </c>
      <c r="AS30" s="145">
        <v>264585</v>
      </c>
      <c r="AT30" s="76"/>
      <c r="AU30" s="145">
        <v>119651</v>
      </c>
      <c r="AV30" s="145">
        <v>117681</v>
      </c>
      <c r="AW30" s="145">
        <v>127033</v>
      </c>
      <c r="AX30" s="145">
        <v>132663</v>
      </c>
      <c r="AY30" s="76"/>
      <c r="AZ30" s="145">
        <v>106900</v>
      </c>
    </row>
    <row r="31" spans="3:51" ht="9.75">
      <c r="C31" s="82"/>
      <c r="D31" s="82"/>
      <c r="E31" s="37"/>
      <c r="F31" s="47"/>
      <c r="G31" s="160"/>
      <c r="H31" s="160"/>
      <c r="I31" s="160"/>
      <c r="J31" s="160"/>
      <c r="K31" s="82"/>
      <c r="L31" s="82"/>
      <c r="M31" s="82"/>
      <c r="N31" s="82"/>
      <c r="O31" s="82"/>
      <c r="P31" s="82"/>
      <c r="Q31" s="37"/>
      <c r="R31" s="37"/>
      <c r="S31" s="37"/>
      <c r="T31" s="37"/>
      <c r="V31" s="37"/>
      <c r="W31" s="37"/>
      <c r="X31" s="37"/>
      <c r="Y31" s="37"/>
      <c r="Z31" s="57"/>
      <c r="AA31" s="37"/>
      <c r="AC31" s="89"/>
      <c r="AD31" s="77"/>
      <c r="AE31" s="57"/>
      <c r="AF31" s="77"/>
      <c r="AH31" s="208"/>
      <c r="AI31" s="208"/>
      <c r="AJ31" s="208"/>
      <c r="AK31" s="289"/>
      <c r="AN31" s="313"/>
      <c r="AO31" s="208"/>
      <c r="AT31" s="208"/>
      <c r="AY31" s="208"/>
    </row>
    <row r="32" spans="2:52" ht="9.75">
      <c r="B32" s="47" t="s">
        <v>119</v>
      </c>
      <c r="C32" s="47">
        <v>-235382</v>
      </c>
      <c r="D32" s="47">
        <v>-257053</v>
      </c>
      <c r="E32" s="47">
        <v>-237774</v>
      </c>
      <c r="F32" s="47">
        <v>-193234</v>
      </c>
      <c r="G32" s="47">
        <v>-262660.04</v>
      </c>
      <c r="H32" s="47">
        <v>-262506</v>
      </c>
      <c r="I32" s="47">
        <v>-281826</v>
      </c>
      <c r="J32" s="47">
        <v>-245719</v>
      </c>
      <c r="K32" s="47"/>
      <c r="L32" s="47">
        <v>-70134</v>
      </c>
      <c r="M32" s="47">
        <v>-47167</v>
      </c>
      <c r="N32" s="47">
        <v>-70060</v>
      </c>
      <c r="O32" s="47">
        <v>-69031</v>
      </c>
      <c r="P32" s="47"/>
      <c r="Q32" s="47">
        <v>-73959</v>
      </c>
      <c r="R32" s="47">
        <v>-66783</v>
      </c>
      <c r="S32" s="47">
        <v>-50174</v>
      </c>
      <c r="T32" s="47">
        <v>-46858</v>
      </c>
      <c r="U32" s="47"/>
      <c r="V32" s="47">
        <v>-56565</v>
      </c>
      <c r="W32" s="47">
        <v>-38304</v>
      </c>
      <c r="X32" s="47">
        <v>-49122</v>
      </c>
      <c r="Y32" s="47">
        <v>-49243</v>
      </c>
      <c r="Z32" s="57"/>
      <c r="AA32" s="47">
        <v>-68927</v>
      </c>
      <c r="AB32" s="47">
        <v>-49672</v>
      </c>
      <c r="AC32" s="89">
        <v>-78954.04</v>
      </c>
      <c r="AD32" s="89">
        <v>-65106</v>
      </c>
      <c r="AE32" s="57"/>
      <c r="AF32" s="89">
        <v>-75361</v>
      </c>
      <c r="AG32" s="89">
        <v>-66512</v>
      </c>
      <c r="AH32" s="210">
        <v>-68027</v>
      </c>
      <c r="AI32" s="210">
        <v>-52606</v>
      </c>
      <c r="AJ32" s="210"/>
      <c r="AK32" s="151">
        <v>-71628</v>
      </c>
      <c r="AL32" s="151">
        <v>-55165</v>
      </c>
      <c r="AM32" s="151">
        <v>-57353</v>
      </c>
      <c r="AN32" s="151">
        <v>-97680</v>
      </c>
      <c r="AO32" s="210"/>
      <c r="AP32" s="151">
        <v>-84551</v>
      </c>
      <c r="AQ32" s="151">
        <v>-54072</v>
      </c>
      <c r="AR32" s="151">
        <v>-50076</v>
      </c>
      <c r="AS32" s="89">
        <v>-57020</v>
      </c>
      <c r="AT32" s="210"/>
      <c r="AU32" s="89">
        <v>-64073</v>
      </c>
      <c r="AV32" s="89">
        <v>-55966</v>
      </c>
      <c r="AW32" s="89">
        <v>-54585</v>
      </c>
      <c r="AX32" s="89">
        <v>-62874</v>
      </c>
      <c r="AY32" s="210"/>
      <c r="AZ32" s="89">
        <v>-57952</v>
      </c>
    </row>
    <row r="33" spans="2:52" ht="9.75">
      <c r="B33" s="47" t="s">
        <v>207</v>
      </c>
      <c r="C33" s="47">
        <v>0</v>
      </c>
      <c r="D33" s="47">
        <v>-1567</v>
      </c>
      <c r="E33" s="47">
        <v>-2850</v>
      </c>
      <c r="F33" s="47">
        <v>-818</v>
      </c>
      <c r="G33" s="47">
        <v>-2679.96</v>
      </c>
      <c r="H33" s="47">
        <v>0</v>
      </c>
      <c r="I33" s="47">
        <v>0</v>
      </c>
      <c r="J33" s="47">
        <v>0</v>
      </c>
      <c r="K33" s="47"/>
      <c r="L33" s="47">
        <v>0</v>
      </c>
      <c r="M33" s="47">
        <v>0</v>
      </c>
      <c r="N33" s="47">
        <v>0</v>
      </c>
      <c r="O33" s="47">
        <v>-2228</v>
      </c>
      <c r="P33" s="47"/>
      <c r="Q33" s="47">
        <v>-807</v>
      </c>
      <c r="R33" s="47">
        <v>0</v>
      </c>
      <c r="S33" s="47">
        <v>0</v>
      </c>
      <c r="T33" s="47">
        <v>-2043</v>
      </c>
      <c r="U33" s="47"/>
      <c r="V33" s="47">
        <v>-818</v>
      </c>
      <c r="W33" s="47">
        <v>0</v>
      </c>
      <c r="X33" s="47">
        <v>0</v>
      </c>
      <c r="Y33" s="47">
        <v>0</v>
      </c>
      <c r="Z33" s="57"/>
      <c r="AA33" s="47">
        <v>0</v>
      </c>
      <c r="AB33" s="47">
        <v>0</v>
      </c>
      <c r="AC33" s="89">
        <v>-2679.96</v>
      </c>
      <c r="AD33" s="89">
        <v>0</v>
      </c>
      <c r="AE33" s="57"/>
      <c r="AF33" s="89">
        <v>0</v>
      </c>
      <c r="AG33" s="89">
        <v>0</v>
      </c>
      <c r="AH33" s="210">
        <v>0</v>
      </c>
      <c r="AI33" s="210">
        <v>0</v>
      </c>
      <c r="AJ33" s="210"/>
      <c r="AK33" s="151">
        <v>0</v>
      </c>
      <c r="AL33" s="151">
        <v>0</v>
      </c>
      <c r="AM33" s="151">
        <v>0</v>
      </c>
      <c r="AN33" s="151">
        <v>0</v>
      </c>
      <c r="AO33" s="210"/>
      <c r="AP33" s="151">
        <v>0</v>
      </c>
      <c r="AQ33" s="151">
        <v>0</v>
      </c>
      <c r="AR33" s="151">
        <v>0</v>
      </c>
      <c r="AS33" s="89">
        <v>0</v>
      </c>
      <c r="AT33" s="210"/>
      <c r="AU33" s="89">
        <v>0</v>
      </c>
      <c r="AV33" s="89">
        <v>0</v>
      </c>
      <c r="AW33" s="151" t="s">
        <v>14</v>
      </c>
      <c r="AX33" s="151" t="s">
        <v>14</v>
      </c>
      <c r="AY33" s="151"/>
      <c r="AZ33" s="151" t="s">
        <v>14</v>
      </c>
    </row>
    <row r="34" spans="2:52" ht="9.75">
      <c r="B34" s="47" t="s">
        <v>120</v>
      </c>
      <c r="C34" s="47">
        <v>6067</v>
      </c>
      <c r="D34" s="47">
        <v>8851</v>
      </c>
      <c r="E34" s="47">
        <v>48847</v>
      </c>
      <c r="F34" s="47">
        <v>24224</v>
      </c>
      <c r="G34" s="155">
        <v>8509</v>
      </c>
      <c r="H34" s="155">
        <v>2145</v>
      </c>
      <c r="I34" s="155">
        <v>956</v>
      </c>
      <c r="J34" s="155">
        <v>996</v>
      </c>
      <c r="K34" s="47"/>
      <c r="L34" s="47">
        <v>28</v>
      </c>
      <c r="M34" s="47">
        <v>7659</v>
      </c>
      <c r="N34" s="47">
        <v>555</v>
      </c>
      <c r="O34" s="47">
        <v>609</v>
      </c>
      <c r="P34" s="47"/>
      <c r="Q34" s="47">
        <v>181</v>
      </c>
      <c r="R34" s="47">
        <v>2010</v>
      </c>
      <c r="S34" s="47">
        <v>24508</v>
      </c>
      <c r="T34" s="47">
        <v>22148</v>
      </c>
      <c r="U34" s="37"/>
      <c r="V34" s="47">
        <v>1540</v>
      </c>
      <c r="W34" s="47">
        <v>22220</v>
      </c>
      <c r="X34" s="47">
        <v>10</v>
      </c>
      <c r="Y34" s="47">
        <v>454</v>
      </c>
      <c r="Z34" s="57"/>
      <c r="AA34" s="47">
        <v>94</v>
      </c>
      <c r="AB34" s="47">
        <v>4778</v>
      </c>
      <c r="AC34" s="89">
        <v>2548</v>
      </c>
      <c r="AD34" s="89">
        <v>1089</v>
      </c>
      <c r="AE34" s="57"/>
      <c r="AF34" s="89">
        <v>63</v>
      </c>
      <c r="AG34" s="89">
        <v>168</v>
      </c>
      <c r="AH34" s="210">
        <v>219</v>
      </c>
      <c r="AI34" s="210">
        <v>1695</v>
      </c>
      <c r="AJ34" s="210"/>
      <c r="AK34" s="151">
        <v>332</v>
      </c>
      <c r="AL34" s="151">
        <v>398</v>
      </c>
      <c r="AM34" s="151">
        <v>125</v>
      </c>
      <c r="AN34" s="151">
        <v>101</v>
      </c>
      <c r="AO34" s="210"/>
      <c r="AP34" s="151">
        <v>169</v>
      </c>
      <c r="AQ34" s="151">
        <v>173</v>
      </c>
      <c r="AR34" s="151">
        <v>221</v>
      </c>
      <c r="AS34" s="89">
        <v>433</v>
      </c>
      <c r="AT34" s="210"/>
      <c r="AU34" s="89">
        <v>176</v>
      </c>
      <c r="AV34" s="89">
        <v>107</v>
      </c>
      <c r="AW34" s="89">
        <v>20</v>
      </c>
      <c r="AX34" s="89">
        <v>175</v>
      </c>
      <c r="AY34" s="210"/>
      <c r="AZ34" s="89">
        <v>854</v>
      </c>
    </row>
    <row r="35" spans="2:52" ht="9.75">
      <c r="B35" s="47" t="s">
        <v>121</v>
      </c>
      <c r="C35" s="47">
        <v>0</v>
      </c>
      <c r="D35" s="47">
        <v>6000</v>
      </c>
      <c r="E35" s="47">
        <v>2000</v>
      </c>
      <c r="F35" s="47">
        <v>0</v>
      </c>
      <c r="G35" s="62">
        <v>0</v>
      </c>
      <c r="H35" s="62">
        <v>0</v>
      </c>
      <c r="I35" s="62">
        <v>0</v>
      </c>
      <c r="J35" s="62">
        <v>0</v>
      </c>
      <c r="K35" s="47"/>
      <c r="L35" s="47">
        <v>4000</v>
      </c>
      <c r="M35" s="47">
        <v>2000</v>
      </c>
      <c r="N35" s="47">
        <v>0</v>
      </c>
      <c r="O35" s="47">
        <v>0</v>
      </c>
      <c r="P35" s="47"/>
      <c r="Q35" s="53">
        <v>2000</v>
      </c>
      <c r="R35" s="53">
        <v>0</v>
      </c>
      <c r="S35" s="53">
        <v>0</v>
      </c>
      <c r="T35" s="53">
        <v>0</v>
      </c>
      <c r="U35" s="44"/>
      <c r="V35" s="53">
        <v>0</v>
      </c>
      <c r="W35" s="53">
        <v>0</v>
      </c>
      <c r="X35" s="53">
        <v>0</v>
      </c>
      <c r="Y35" s="53">
        <v>0</v>
      </c>
      <c r="Z35" s="57"/>
      <c r="AA35" s="53">
        <v>0</v>
      </c>
      <c r="AB35" s="47">
        <v>0</v>
      </c>
      <c r="AC35" s="89">
        <v>0</v>
      </c>
      <c r="AD35" s="89">
        <v>0</v>
      </c>
      <c r="AE35" s="57"/>
      <c r="AF35" s="89">
        <v>0</v>
      </c>
      <c r="AG35" s="89">
        <v>0</v>
      </c>
      <c r="AH35" s="210">
        <v>0</v>
      </c>
      <c r="AI35" s="210">
        <v>0</v>
      </c>
      <c r="AJ35" s="210"/>
      <c r="AK35" s="151">
        <v>0</v>
      </c>
      <c r="AL35" s="151">
        <v>0</v>
      </c>
      <c r="AM35" s="151">
        <v>0</v>
      </c>
      <c r="AN35" s="151">
        <v>0</v>
      </c>
      <c r="AO35" s="210"/>
      <c r="AP35" s="151">
        <v>0</v>
      </c>
      <c r="AQ35" s="151">
        <v>0</v>
      </c>
      <c r="AR35" s="151">
        <v>0</v>
      </c>
      <c r="AS35" s="151">
        <v>0</v>
      </c>
      <c r="AT35" s="210"/>
      <c r="AU35" s="151">
        <v>0</v>
      </c>
      <c r="AV35" s="151">
        <v>0</v>
      </c>
      <c r="AW35" s="151">
        <v>0</v>
      </c>
      <c r="AX35" s="151">
        <v>0</v>
      </c>
      <c r="AY35" s="210"/>
      <c r="AZ35" s="151" t="s">
        <v>14</v>
      </c>
    </row>
    <row r="36" spans="2:52" ht="9.75">
      <c r="B36" s="47" t="s">
        <v>122</v>
      </c>
      <c r="C36" s="47">
        <v>-136689</v>
      </c>
      <c r="D36" s="47">
        <v>-8124</v>
      </c>
      <c r="E36" s="47">
        <v>0</v>
      </c>
      <c r="F36" s="47">
        <v>0</v>
      </c>
      <c r="G36" s="62">
        <v>0</v>
      </c>
      <c r="H36" s="62">
        <v>0</v>
      </c>
      <c r="I36" s="62">
        <v>0</v>
      </c>
      <c r="J36" s="62">
        <v>0</v>
      </c>
      <c r="K36" s="47"/>
      <c r="L36" s="47">
        <v>-8124</v>
      </c>
      <c r="M36" s="47">
        <v>0</v>
      </c>
      <c r="N36" s="47">
        <v>0</v>
      </c>
      <c r="O36" s="47">
        <v>0</v>
      </c>
      <c r="P36" s="47"/>
      <c r="Q36" s="47">
        <v>0</v>
      </c>
      <c r="R36" s="47">
        <v>0</v>
      </c>
      <c r="S36" s="47">
        <v>0</v>
      </c>
      <c r="T36" s="47">
        <v>0</v>
      </c>
      <c r="U36" s="44"/>
      <c r="V36" s="53">
        <v>0</v>
      </c>
      <c r="W36" s="53">
        <v>0</v>
      </c>
      <c r="X36" s="53">
        <v>0</v>
      </c>
      <c r="Y36" s="53">
        <v>0</v>
      </c>
      <c r="Z36" s="57"/>
      <c r="AA36" s="53">
        <v>0</v>
      </c>
      <c r="AB36" s="47">
        <v>0</v>
      </c>
      <c r="AC36" s="89">
        <v>0</v>
      </c>
      <c r="AD36" s="89">
        <v>0</v>
      </c>
      <c r="AE36" s="57"/>
      <c r="AF36" s="89">
        <v>0</v>
      </c>
      <c r="AG36" s="89">
        <v>0</v>
      </c>
      <c r="AH36" s="210">
        <v>0</v>
      </c>
      <c r="AI36" s="210">
        <v>0</v>
      </c>
      <c r="AJ36" s="210"/>
      <c r="AK36" s="151">
        <v>0</v>
      </c>
      <c r="AL36" s="151">
        <v>0</v>
      </c>
      <c r="AM36" s="151">
        <v>0</v>
      </c>
      <c r="AN36" s="151">
        <v>0</v>
      </c>
      <c r="AO36" s="210"/>
      <c r="AP36" s="151">
        <v>0</v>
      </c>
      <c r="AQ36" s="151">
        <v>0</v>
      </c>
      <c r="AR36" s="151">
        <v>0</v>
      </c>
      <c r="AS36" s="151">
        <v>0</v>
      </c>
      <c r="AT36" s="210"/>
      <c r="AU36" s="151">
        <v>0</v>
      </c>
      <c r="AV36" s="151">
        <v>0</v>
      </c>
      <c r="AW36" s="151">
        <v>0</v>
      </c>
      <c r="AX36" s="151">
        <v>0</v>
      </c>
      <c r="AY36" s="210"/>
      <c r="AZ36" s="151" t="s">
        <v>14</v>
      </c>
    </row>
    <row r="37" spans="2:52" ht="9.75">
      <c r="B37" s="47" t="s">
        <v>123</v>
      </c>
      <c r="C37" s="47">
        <v>0</v>
      </c>
      <c r="D37" s="47">
        <v>453770</v>
      </c>
      <c r="E37" s="47">
        <v>0</v>
      </c>
      <c r="F37" s="47">
        <v>0</v>
      </c>
      <c r="G37" s="62">
        <v>0</v>
      </c>
      <c r="H37" s="62">
        <v>0</v>
      </c>
      <c r="I37" s="62">
        <v>0</v>
      </c>
      <c r="J37" s="62">
        <v>0</v>
      </c>
      <c r="K37" s="47"/>
      <c r="L37" s="47">
        <v>0</v>
      </c>
      <c r="M37" s="47">
        <v>453770</v>
      </c>
      <c r="N37" s="47">
        <v>0</v>
      </c>
      <c r="O37" s="47">
        <v>0</v>
      </c>
      <c r="P37" s="47"/>
      <c r="Q37" s="53" t="s">
        <v>14</v>
      </c>
      <c r="R37" s="53" t="s">
        <v>14</v>
      </c>
      <c r="S37" s="53" t="s">
        <v>14</v>
      </c>
      <c r="T37" s="53" t="s">
        <v>14</v>
      </c>
      <c r="U37" s="44"/>
      <c r="V37" s="53">
        <v>0</v>
      </c>
      <c r="W37" s="53">
        <v>0</v>
      </c>
      <c r="X37" s="53">
        <v>0</v>
      </c>
      <c r="Y37" s="53">
        <v>0</v>
      </c>
      <c r="Z37" s="57"/>
      <c r="AA37" s="53">
        <v>0</v>
      </c>
      <c r="AB37" s="47">
        <v>0</v>
      </c>
      <c r="AC37" s="89">
        <v>0</v>
      </c>
      <c r="AD37" s="89">
        <v>0</v>
      </c>
      <c r="AE37" s="57"/>
      <c r="AF37" s="89">
        <v>0</v>
      </c>
      <c r="AG37" s="89">
        <v>0</v>
      </c>
      <c r="AH37" s="210">
        <v>0</v>
      </c>
      <c r="AI37" s="210">
        <v>0</v>
      </c>
      <c r="AJ37" s="210"/>
      <c r="AK37" s="151">
        <v>0</v>
      </c>
      <c r="AL37" s="151">
        <v>0</v>
      </c>
      <c r="AM37" s="151">
        <v>0</v>
      </c>
      <c r="AN37" s="151">
        <v>0</v>
      </c>
      <c r="AO37" s="151"/>
      <c r="AP37" s="151">
        <v>0</v>
      </c>
      <c r="AQ37" s="151">
        <v>0</v>
      </c>
      <c r="AR37" s="151">
        <v>0</v>
      </c>
      <c r="AS37" s="151">
        <v>0</v>
      </c>
      <c r="AT37" s="151"/>
      <c r="AU37" s="151">
        <v>0</v>
      </c>
      <c r="AV37" s="151">
        <v>0</v>
      </c>
      <c r="AW37" s="151">
        <v>0</v>
      </c>
      <c r="AX37" s="151">
        <v>0</v>
      </c>
      <c r="AY37" s="151"/>
      <c r="AZ37" s="151" t="s">
        <v>14</v>
      </c>
    </row>
    <row r="38" spans="2:52" ht="9.75">
      <c r="B38" s="47" t="s">
        <v>124</v>
      </c>
      <c r="C38" s="47">
        <v>-37372</v>
      </c>
      <c r="D38" s="47">
        <v>-132976</v>
      </c>
      <c r="E38" s="47">
        <v>-57762</v>
      </c>
      <c r="F38" s="47">
        <v>-14141</v>
      </c>
      <c r="G38" s="47">
        <v>-22698</v>
      </c>
      <c r="H38" s="47">
        <v>-5285</v>
      </c>
      <c r="I38" s="47">
        <v>0</v>
      </c>
      <c r="J38" s="47">
        <v>0</v>
      </c>
      <c r="K38" s="47"/>
      <c r="L38" s="47">
        <v>-7848</v>
      </c>
      <c r="M38" s="47">
        <v>-8222</v>
      </c>
      <c r="N38" s="47">
        <v>-82638</v>
      </c>
      <c r="O38" s="47">
        <v>-34268</v>
      </c>
      <c r="P38" s="47"/>
      <c r="Q38" s="47">
        <v>-6963</v>
      </c>
      <c r="R38" s="47">
        <v>-32761</v>
      </c>
      <c r="S38" s="47">
        <v>-5285</v>
      </c>
      <c r="T38" s="47">
        <v>-12753</v>
      </c>
      <c r="U38" s="47"/>
      <c r="V38" s="47">
        <v>0</v>
      </c>
      <c r="W38" s="47">
        <v>-516</v>
      </c>
      <c r="X38" s="47">
        <v>-7967</v>
      </c>
      <c r="Y38" s="47">
        <v>-5658</v>
      </c>
      <c r="Z38" s="57"/>
      <c r="AA38" s="47">
        <v>-573</v>
      </c>
      <c r="AB38" s="47">
        <v>-1624</v>
      </c>
      <c r="AC38" s="89">
        <v>-6215</v>
      </c>
      <c r="AD38" s="89">
        <v>-14286</v>
      </c>
      <c r="AE38" s="57"/>
      <c r="AF38" s="89">
        <v>-3685</v>
      </c>
      <c r="AG38" s="89">
        <v>-1615</v>
      </c>
      <c r="AH38" s="210">
        <v>15</v>
      </c>
      <c r="AI38" s="210">
        <v>0</v>
      </c>
      <c r="AJ38" s="210"/>
      <c r="AK38" s="151">
        <v>0</v>
      </c>
      <c r="AL38" s="151">
        <v>0</v>
      </c>
      <c r="AM38" s="151">
        <v>0</v>
      </c>
      <c r="AN38" s="151">
        <v>0</v>
      </c>
      <c r="AO38" s="151"/>
      <c r="AP38" s="151">
        <v>0</v>
      </c>
      <c r="AQ38" s="151">
        <v>0</v>
      </c>
      <c r="AR38" s="151">
        <v>0</v>
      </c>
      <c r="AS38" s="151">
        <v>0</v>
      </c>
      <c r="AT38" s="151"/>
      <c r="AU38" s="151">
        <v>0</v>
      </c>
      <c r="AV38" s="151">
        <v>0</v>
      </c>
      <c r="AW38" s="151">
        <v>-201330</v>
      </c>
      <c r="AX38" s="151">
        <v>0</v>
      </c>
      <c r="AY38" s="151"/>
      <c r="AZ38" s="151">
        <v>0</v>
      </c>
    </row>
    <row r="39" spans="2:52" ht="9.75">
      <c r="B39" s="47" t="s">
        <v>291</v>
      </c>
      <c r="C39" s="47">
        <v>0</v>
      </c>
      <c r="D39" s="47">
        <v>0</v>
      </c>
      <c r="E39" s="47">
        <v>0</v>
      </c>
      <c r="F39" s="47">
        <v>0</v>
      </c>
      <c r="G39" s="47">
        <v>-972287</v>
      </c>
      <c r="H39" s="47">
        <v>-4323</v>
      </c>
      <c r="I39" s="47">
        <v>0</v>
      </c>
      <c r="J39" s="47">
        <v>0</v>
      </c>
      <c r="K39" s="47"/>
      <c r="L39" s="47">
        <v>0</v>
      </c>
      <c r="M39" s="47">
        <v>0</v>
      </c>
      <c r="N39" s="47">
        <v>0</v>
      </c>
      <c r="O39" s="47">
        <v>0</v>
      </c>
      <c r="P39" s="47"/>
      <c r="Q39" s="47">
        <v>0</v>
      </c>
      <c r="R39" s="47">
        <v>0</v>
      </c>
      <c r="S39" s="47">
        <v>0</v>
      </c>
      <c r="T39" s="47">
        <v>0</v>
      </c>
      <c r="U39" s="47"/>
      <c r="V39" s="47">
        <v>0</v>
      </c>
      <c r="W39" s="47">
        <v>0</v>
      </c>
      <c r="X39" s="47">
        <v>0</v>
      </c>
      <c r="Y39" s="47">
        <v>0</v>
      </c>
      <c r="Z39" s="57"/>
      <c r="AA39" s="47">
        <v>0</v>
      </c>
      <c r="AB39" s="47">
        <v>0</v>
      </c>
      <c r="AC39" s="47">
        <v>0</v>
      </c>
      <c r="AD39" s="89">
        <v>-972287</v>
      </c>
      <c r="AE39" s="57"/>
      <c r="AF39" s="89">
        <v>-2775</v>
      </c>
      <c r="AG39" s="89">
        <v>0</v>
      </c>
      <c r="AH39" s="210">
        <v>0</v>
      </c>
      <c r="AI39" s="210">
        <f>-2775+1227</f>
        <v>-1548</v>
      </c>
      <c r="AJ39" s="210"/>
      <c r="AK39" s="151">
        <v>0</v>
      </c>
      <c r="AL39" s="151">
        <v>0</v>
      </c>
      <c r="AM39" s="151">
        <v>0</v>
      </c>
      <c r="AN39" s="151">
        <v>0</v>
      </c>
      <c r="AO39" s="151"/>
      <c r="AP39" s="151">
        <v>0</v>
      </c>
      <c r="AQ39" s="151">
        <v>0</v>
      </c>
      <c r="AR39" s="151">
        <v>0</v>
      </c>
      <c r="AS39" s="151">
        <v>0</v>
      </c>
      <c r="AT39" s="151"/>
      <c r="AU39" s="151">
        <v>0</v>
      </c>
      <c r="AV39" s="151">
        <v>0</v>
      </c>
      <c r="AW39" s="151">
        <v>0</v>
      </c>
      <c r="AX39" s="151">
        <v>0</v>
      </c>
      <c r="AY39" s="151"/>
      <c r="AZ39" s="151" t="s">
        <v>14</v>
      </c>
    </row>
    <row r="40" spans="2:52" ht="9.75">
      <c r="B40" s="47" t="s">
        <v>400</v>
      </c>
      <c r="C40" s="47">
        <v>0</v>
      </c>
      <c r="D40" s="47">
        <v>0</v>
      </c>
      <c r="E40" s="47">
        <v>0</v>
      </c>
      <c r="F40" s="47">
        <v>0</v>
      </c>
      <c r="G40" s="47">
        <v>0</v>
      </c>
      <c r="H40" s="47">
        <v>0</v>
      </c>
      <c r="I40" s="47">
        <v>2051</v>
      </c>
      <c r="J40" s="47">
        <v>0</v>
      </c>
      <c r="K40" s="47"/>
      <c r="L40" s="47">
        <v>0</v>
      </c>
      <c r="M40" s="47">
        <v>0</v>
      </c>
      <c r="N40" s="47">
        <v>0</v>
      </c>
      <c r="O40" s="47">
        <v>0</v>
      </c>
      <c r="P40" s="47"/>
      <c r="Q40" s="47">
        <v>0</v>
      </c>
      <c r="R40" s="47">
        <v>0</v>
      </c>
      <c r="S40" s="47">
        <v>0</v>
      </c>
      <c r="T40" s="47">
        <v>0</v>
      </c>
      <c r="U40" s="47"/>
      <c r="V40" s="47">
        <v>0</v>
      </c>
      <c r="W40" s="47">
        <v>0</v>
      </c>
      <c r="X40" s="47">
        <v>0</v>
      </c>
      <c r="Y40" s="47">
        <v>0</v>
      </c>
      <c r="Z40" s="57"/>
      <c r="AA40" s="47">
        <v>0</v>
      </c>
      <c r="AB40" s="47">
        <v>0</v>
      </c>
      <c r="AC40" s="47">
        <v>0</v>
      </c>
      <c r="AD40" s="47">
        <v>0</v>
      </c>
      <c r="AE40" s="57"/>
      <c r="AF40" s="47">
        <v>0</v>
      </c>
      <c r="AG40" s="47">
        <v>0</v>
      </c>
      <c r="AH40" s="47">
        <v>0</v>
      </c>
      <c r="AI40" s="47">
        <v>0</v>
      </c>
      <c r="AJ40" s="210"/>
      <c r="AK40" s="47">
        <v>0</v>
      </c>
      <c r="AL40" s="47">
        <v>0</v>
      </c>
      <c r="AM40" s="47">
        <v>2051</v>
      </c>
      <c r="AN40" s="151">
        <v>0</v>
      </c>
      <c r="AO40" s="151"/>
      <c r="AP40" s="151">
        <v>0</v>
      </c>
      <c r="AQ40" s="151">
        <v>0</v>
      </c>
      <c r="AR40" s="151">
        <v>0</v>
      </c>
      <c r="AS40" s="151">
        <v>0</v>
      </c>
      <c r="AT40" s="151"/>
      <c r="AU40" s="151">
        <v>0</v>
      </c>
      <c r="AV40" s="151">
        <v>0</v>
      </c>
      <c r="AW40" s="151">
        <v>0</v>
      </c>
      <c r="AX40" s="151">
        <v>0</v>
      </c>
      <c r="AY40" s="151"/>
      <c r="AZ40" s="151" t="s">
        <v>14</v>
      </c>
    </row>
    <row r="41" spans="2:52" ht="9.75">
      <c r="B41" s="47" t="s">
        <v>125</v>
      </c>
      <c r="C41" s="47">
        <v>-7872</v>
      </c>
      <c r="D41" s="47">
        <v>0</v>
      </c>
      <c r="E41" s="47">
        <v>0</v>
      </c>
      <c r="F41" s="47">
        <v>0</v>
      </c>
      <c r="G41" s="47">
        <v>0</v>
      </c>
      <c r="H41" s="47">
        <v>0</v>
      </c>
      <c r="I41" s="47">
        <v>0</v>
      </c>
      <c r="J41" s="47">
        <v>0</v>
      </c>
      <c r="K41" s="47"/>
      <c r="L41" s="47">
        <v>0</v>
      </c>
      <c r="M41" s="47">
        <v>0</v>
      </c>
      <c r="N41" s="47">
        <v>0</v>
      </c>
      <c r="O41" s="47">
        <v>0</v>
      </c>
      <c r="P41" s="47"/>
      <c r="Q41" s="47">
        <v>0</v>
      </c>
      <c r="R41" s="47">
        <v>0</v>
      </c>
      <c r="S41" s="47">
        <v>0</v>
      </c>
      <c r="T41" s="47">
        <v>0</v>
      </c>
      <c r="U41" s="47"/>
      <c r="V41" s="47">
        <v>0</v>
      </c>
      <c r="W41" s="47">
        <v>0</v>
      </c>
      <c r="X41" s="47">
        <v>0</v>
      </c>
      <c r="Y41" s="47">
        <v>0</v>
      </c>
      <c r="Z41" s="57"/>
      <c r="AA41" s="47">
        <v>0</v>
      </c>
      <c r="AB41" s="47">
        <v>0</v>
      </c>
      <c r="AC41" s="89">
        <v>0</v>
      </c>
      <c r="AD41" s="89">
        <v>0</v>
      </c>
      <c r="AE41" s="57"/>
      <c r="AF41" s="89">
        <v>0</v>
      </c>
      <c r="AG41" s="89">
        <v>0</v>
      </c>
      <c r="AH41" s="210">
        <v>0</v>
      </c>
      <c r="AI41" s="210">
        <v>0</v>
      </c>
      <c r="AJ41" s="210"/>
      <c r="AK41" s="151">
        <v>0</v>
      </c>
      <c r="AL41" s="151">
        <v>0</v>
      </c>
      <c r="AM41" s="151">
        <v>0</v>
      </c>
      <c r="AN41" s="151">
        <v>0</v>
      </c>
      <c r="AO41" s="151"/>
      <c r="AP41" s="151">
        <v>0</v>
      </c>
      <c r="AQ41" s="151">
        <v>0</v>
      </c>
      <c r="AR41" s="151">
        <v>0</v>
      </c>
      <c r="AS41" s="151">
        <v>0</v>
      </c>
      <c r="AT41" s="151"/>
      <c r="AU41" s="151">
        <v>0</v>
      </c>
      <c r="AV41" s="151">
        <v>0</v>
      </c>
      <c r="AW41" s="151">
        <v>0</v>
      </c>
      <c r="AX41" s="151">
        <v>0</v>
      </c>
      <c r="AY41" s="151"/>
      <c r="AZ41" s="151" t="s">
        <v>14</v>
      </c>
    </row>
    <row r="42" spans="2:52" ht="9.75">
      <c r="B42" s="47" t="s">
        <v>126</v>
      </c>
      <c r="C42" s="47">
        <v>0</v>
      </c>
      <c r="D42" s="47">
        <v>25</v>
      </c>
      <c r="E42" s="47">
        <v>999</v>
      </c>
      <c r="F42" s="47">
        <v>3395</v>
      </c>
      <c r="G42" s="47">
        <v>0</v>
      </c>
      <c r="H42" s="47">
        <v>28</v>
      </c>
      <c r="I42" s="47">
        <v>0</v>
      </c>
      <c r="J42" s="47">
        <v>322</v>
      </c>
      <c r="K42" s="47"/>
      <c r="L42" s="47">
        <v>0</v>
      </c>
      <c r="M42" s="47">
        <v>0</v>
      </c>
      <c r="N42" s="47">
        <v>0</v>
      </c>
      <c r="O42" s="47">
        <v>25</v>
      </c>
      <c r="P42" s="47"/>
      <c r="Q42" s="47">
        <v>0</v>
      </c>
      <c r="R42" s="47">
        <v>0</v>
      </c>
      <c r="S42" s="47">
        <v>0</v>
      </c>
      <c r="T42" s="47">
        <v>999</v>
      </c>
      <c r="U42" s="47"/>
      <c r="V42" s="47">
        <v>3395</v>
      </c>
      <c r="W42" s="47">
        <v>0</v>
      </c>
      <c r="X42" s="47">
        <v>0</v>
      </c>
      <c r="Y42" s="47">
        <v>0</v>
      </c>
      <c r="Z42" s="57"/>
      <c r="AA42" s="47">
        <v>0</v>
      </c>
      <c r="AB42" s="47">
        <v>0</v>
      </c>
      <c r="AC42" s="89">
        <v>0</v>
      </c>
      <c r="AD42" s="89">
        <v>0</v>
      </c>
      <c r="AE42" s="57"/>
      <c r="AF42" s="89">
        <v>28</v>
      </c>
      <c r="AG42" s="89">
        <v>0</v>
      </c>
      <c r="AH42" s="210">
        <v>0</v>
      </c>
      <c r="AI42" s="210">
        <v>0</v>
      </c>
      <c r="AJ42" s="210"/>
      <c r="AK42" s="151">
        <v>0</v>
      </c>
      <c r="AL42" s="151">
        <v>0</v>
      </c>
      <c r="AM42" s="151">
        <v>0</v>
      </c>
      <c r="AN42" s="151">
        <v>0</v>
      </c>
      <c r="AO42" s="151"/>
      <c r="AP42" s="151">
        <v>322</v>
      </c>
      <c r="AQ42" s="151">
        <v>0</v>
      </c>
      <c r="AR42" s="151">
        <v>0</v>
      </c>
      <c r="AS42" s="151">
        <v>0</v>
      </c>
      <c r="AT42" s="151"/>
      <c r="AU42" s="151">
        <v>0</v>
      </c>
      <c r="AV42" s="151">
        <v>0</v>
      </c>
      <c r="AW42" s="151">
        <v>0</v>
      </c>
      <c r="AX42" s="151">
        <v>0</v>
      </c>
      <c r="AY42" s="151"/>
      <c r="AZ42" s="151">
        <v>0</v>
      </c>
    </row>
    <row r="43" spans="2:52" ht="9.75">
      <c r="B43" s="47" t="s">
        <v>127</v>
      </c>
      <c r="C43" s="47">
        <v>14777</v>
      </c>
      <c r="D43" s="47">
        <v>0</v>
      </c>
      <c r="E43" s="47">
        <v>0</v>
      </c>
      <c r="F43" s="47">
        <v>0</v>
      </c>
      <c r="G43" s="47">
        <v>0</v>
      </c>
      <c r="H43" s="47">
        <v>0</v>
      </c>
      <c r="I43" s="47">
        <v>0</v>
      </c>
      <c r="J43" s="47">
        <v>0</v>
      </c>
      <c r="K43" s="47"/>
      <c r="L43" s="47">
        <v>0</v>
      </c>
      <c r="M43" s="47">
        <v>0</v>
      </c>
      <c r="N43" s="47">
        <v>0</v>
      </c>
      <c r="O43" s="47">
        <v>0</v>
      </c>
      <c r="P43" s="47"/>
      <c r="Q43" s="47">
        <v>0</v>
      </c>
      <c r="R43" s="47">
        <v>0</v>
      </c>
      <c r="S43" s="47">
        <v>0</v>
      </c>
      <c r="T43" s="47">
        <v>0</v>
      </c>
      <c r="U43" s="47"/>
      <c r="V43" s="47">
        <v>0</v>
      </c>
      <c r="W43" s="47">
        <v>0</v>
      </c>
      <c r="X43" s="47">
        <v>0</v>
      </c>
      <c r="Y43" s="47">
        <v>0</v>
      </c>
      <c r="Z43" s="57"/>
      <c r="AA43" s="47">
        <v>0</v>
      </c>
      <c r="AB43" s="47">
        <v>0</v>
      </c>
      <c r="AC43" s="89">
        <v>0</v>
      </c>
      <c r="AD43" s="89">
        <v>0</v>
      </c>
      <c r="AE43" s="57"/>
      <c r="AF43" s="89">
        <v>0</v>
      </c>
      <c r="AG43" s="89">
        <v>0</v>
      </c>
      <c r="AH43" s="210">
        <v>0</v>
      </c>
      <c r="AI43" s="210">
        <v>0</v>
      </c>
      <c r="AJ43" s="210"/>
      <c r="AK43" s="151">
        <v>0</v>
      </c>
      <c r="AL43" s="151">
        <v>0</v>
      </c>
      <c r="AM43" s="151">
        <v>0</v>
      </c>
      <c r="AN43" s="151">
        <v>0</v>
      </c>
      <c r="AO43" s="151"/>
      <c r="AP43" s="151">
        <v>0</v>
      </c>
      <c r="AQ43" s="151">
        <v>0</v>
      </c>
      <c r="AR43" s="151">
        <v>0</v>
      </c>
      <c r="AS43" s="89">
        <v>0</v>
      </c>
      <c r="AT43" s="151"/>
      <c r="AU43" s="89">
        <v>0</v>
      </c>
      <c r="AV43" s="89">
        <v>0</v>
      </c>
      <c r="AW43" s="89">
        <v>0</v>
      </c>
      <c r="AX43" s="89">
        <v>0</v>
      </c>
      <c r="AY43" s="151"/>
      <c r="AZ43" s="151" t="s">
        <v>14</v>
      </c>
    </row>
    <row r="44" spans="2:52" ht="9.75">
      <c r="B44" s="47" t="s">
        <v>214</v>
      </c>
      <c r="C44" s="47">
        <v>0</v>
      </c>
      <c r="D44" s="47">
        <v>0</v>
      </c>
      <c r="E44" s="47">
        <v>-57055</v>
      </c>
      <c r="F44" s="47">
        <v>-108482</v>
      </c>
      <c r="G44" s="47">
        <v>179105</v>
      </c>
      <c r="H44" s="47">
        <v>-48</v>
      </c>
      <c r="I44" s="47">
        <v>50</v>
      </c>
      <c r="J44" s="47">
        <v>0</v>
      </c>
      <c r="K44" s="47"/>
      <c r="L44" s="47">
        <v>0</v>
      </c>
      <c r="M44" s="47">
        <v>0</v>
      </c>
      <c r="N44" s="47">
        <v>0</v>
      </c>
      <c r="O44" s="47">
        <v>0</v>
      </c>
      <c r="P44" s="47"/>
      <c r="Q44" s="47">
        <v>-19762</v>
      </c>
      <c r="R44" s="47">
        <v>-29729</v>
      </c>
      <c r="S44" s="47">
        <v>2027</v>
      </c>
      <c r="T44" s="47">
        <v>-9591</v>
      </c>
      <c r="U44" s="47"/>
      <c r="V44" s="47">
        <v>-38487</v>
      </c>
      <c r="W44" s="47">
        <v>-28521</v>
      </c>
      <c r="X44" s="47">
        <v>-27298</v>
      </c>
      <c r="Y44" s="47">
        <v>-14176</v>
      </c>
      <c r="Z44" s="57"/>
      <c r="AA44" s="47">
        <v>1676</v>
      </c>
      <c r="AB44" s="47">
        <v>-37270</v>
      </c>
      <c r="AC44" s="89">
        <v>-3437</v>
      </c>
      <c r="AD44" s="89">
        <v>218136</v>
      </c>
      <c r="AE44" s="57"/>
      <c r="AF44" s="89">
        <v>0</v>
      </c>
      <c r="AG44" s="89">
        <v>0</v>
      </c>
      <c r="AH44" s="210">
        <v>-48</v>
      </c>
      <c r="AI44" s="210">
        <v>0</v>
      </c>
      <c r="AJ44" s="210"/>
      <c r="AK44" s="151">
        <v>50</v>
      </c>
      <c r="AL44" s="151">
        <v>0</v>
      </c>
      <c r="AM44" s="151">
        <v>0</v>
      </c>
      <c r="AN44" s="151">
        <v>0</v>
      </c>
      <c r="AO44" s="151"/>
      <c r="AP44" s="151">
        <v>0</v>
      </c>
      <c r="AQ44" s="151">
        <v>0</v>
      </c>
      <c r="AR44" s="151">
        <v>0</v>
      </c>
      <c r="AS44" s="89">
        <v>0</v>
      </c>
      <c r="AT44" s="151"/>
      <c r="AU44" s="89">
        <v>0</v>
      </c>
      <c r="AV44" s="89">
        <v>0</v>
      </c>
      <c r="AW44" s="89">
        <v>0</v>
      </c>
      <c r="AX44" s="89">
        <v>0</v>
      </c>
      <c r="AY44" s="151"/>
      <c r="AZ44" s="151" t="s">
        <v>14</v>
      </c>
    </row>
    <row r="45" spans="2:52" ht="9.75">
      <c r="B45" s="47" t="s">
        <v>128</v>
      </c>
      <c r="C45" s="47">
        <v>278</v>
      </c>
      <c r="D45" s="47">
        <v>462</v>
      </c>
      <c r="E45" s="47">
        <v>278</v>
      </c>
      <c r="F45" s="47">
        <v>0</v>
      </c>
      <c r="G45" s="47">
        <v>0</v>
      </c>
      <c r="H45" s="47">
        <v>0</v>
      </c>
      <c r="I45" s="47">
        <v>0</v>
      </c>
      <c r="J45" s="47">
        <v>0</v>
      </c>
      <c r="K45" s="47"/>
      <c r="L45" s="47">
        <v>253</v>
      </c>
      <c r="M45" s="47">
        <v>70</v>
      </c>
      <c r="N45" s="47">
        <v>69</v>
      </c>
      <c r="O45" s="47">
        <v>70</v>
      </c>
      <c r="P45" s="47"/>
      <c r="Q45" s="79">
        <v>69</v>
      </c>
      <c r="R45" s="79">
        <v>70</v>
      </c>
      <c r="S45" s="79">
        <v>92</v>
      </c>
      <c r="T45" s="79">
        <v>47</v>
      </c>
      <c r="V45" s="47">
        <v>0</v>
      </c>
      <c r="W45" s="47">
        <v>0</v>
      </c>
      <c r="X45" s="47">
        <v>0</v>
      </c>
      <c r="Y45" s="47">
        <v>0</v>
      </c>
      <c r="Z45" s="57"/>
      <c r="AA45" s="47">
        <v>0</v>
      </c>
      <c r="AB45" s="47">
        <v>0</v>
      </c>
      <c r="AC45" s="89">
        <v>0</v>
      </c>
      <c r="AD45" s="89">
        <v>0</v>
      </c>
      <c r="AE45" s="57"/>
      <c r="AF45" s="89">
        <v>0</v>
      </c>
      <c r="AG45" s="89">
        <v>0</v>
      </c>
      <c r="AH45" s="210">
        <v>0</v>
      </c>
      <c r="AI45" s="210">
        <v>0</v>
      </c>
      <c r="AJ45" s="210"/>
      <c r="AK45" s="151">
        <v>0</v>
      </c>
      <c r="AL45" s="151">
        <v>0</v>
      </c>
      <c r="AM45" s="151">
        <v>0</v>
      </c>
      <c r="AN45" s="151">
        <v>0</v>
      </c>
      <c r="AO45" s="151"/>
      <c r="AP45" s="151">
        <v>0</v>
      </c>
      <c r="AQ45" s="151">
        <v>0</v>
      </c>
      <c r="AR45" s="151">
        <v>0</v>
      </c>
      <c r="AS45" s="151">
        <v>0</v>
      </c>
      <c r="AT45" s="151"/>
      <c r="AU45" s="151">
        <v>0</v>
      </c>
      <c r="AV45" s="151">
        <v>0</v>
      </c>
      <c r="AW45" s="151">
        <v>0</v>
      </c>
      <c r="AX45" s="151">
        <v>0</v>
      </c>
      <c r="AY45" s="151"/>
      <c r="AZ45" s="151" t="s">
        <v>14</v>
      </c>
    </row>
    <row r="46" spans="2:52" ht="9.75">
      <c r="B46" s="47" t="s">
        <v>348</v>
      </c>
      <c r="C46" s="47">
        <v>0</v>
      </c>
      <c r="D46" s="47">
        <v>0</v>
      </c>
      <c r="E46" s="47">
        <v>0</v>
      </c>
      <c r="F46" s="47">
        <v>0</v>
      </c>
      <c r="G46" s="47">
        <v>0</v>
      </c>
      <c r="H46" s="47">
        <v>-15</v>
      </c>
      <c r="I46" s="47">
        <v>0</v>
      </c>
      <c r="J46" s="47">
        <v>0</v>
      </c>
      <c r="K46" s="47"/>
      <c r="L46" s="47">
        <v>0</v>
      </c>
      <c r="M46" s="47">
        <v>0</v>
      </c>
      <c r="N46" s="47">
        <v>0</v>
      </c>
      <c r="O46" s="47">
        <v>0</v>
      </c>
      <c r="P46" s="47"/>
      <c r="Q46" s="47">
        <v>0</v>
      </c>
      <c r="R46" s="47">
        <v>0</v>
      </c>
      <c r="S46" s="47">
        <v>0</v>
      </c>
      <c r="T46" s="47">
        <v>0</v>
      </c>
      <c r="V46" s="47">
        <v>0</v>
      </c>
      <c r="W46" s="47">
        <v>0</v>
      </c>
      <c r="X46" s="47">
        <v>0</v>
      </c>
      <c r="Y46" s="47">
        <v>0</v>
      </c>
      <c r="Z46" s="57"/>
      <c r="AA46" s="47">
        <v>0</v>
      </c>
      <c r="AB46" s="47">
        <v>0</v>
      </c>
      <c r="AC46" s="47">
        <v>0</v>
      </c>
      <c r="AD46" s="47">
        <v>0</v>
      </c>
      <c r="AE46" s="57"/>
      <c r="AF46" s="47">
        <v>0</v>
      </c>
      <c r="AG46" s="47">
        <v>-15</v>
      </c>
      <c r="AH46" s="89">
        <v>0</v>
      </c>
      <c r="AI46" s="89">
        <v>0</v>
      </c>
      <c r="AJ46" s="89"/>
      <c r="AK46" s="295">
        <v>0</v>
      </c>
      <c r="AL46" s="151">
        <v>0</v>
      </c>
      <c r="AM46" s="151">
        <v>0</v>
      </c>
      <c r="AN46" s="151">
        <v>0</v>
      </c>
      <c r="AO46" s="151"/>
      <c r="AP46" s="151">
        <v>0</v>
      </c>
      <c r="AQ46" s="151">
        <v>0</v>
      </c>
      <c r="AR46" s="151">
        <v>0</v>
      </c>
      <c r="AS46" s="151">
        <v>0</v>
      </c>
      <c r="AT46" s="151"/>
      <c r="AU46" s="151">
        <v>0</v>
      </c>
      <c r="AV46" s="89">
        <v>0</v>
      </c>
      <c r="AW46" s="89">
        <v>0</v>
      </c>
      <c r="AX46" s="89">
        <v>0</v>
      </c>
      <c r="AY46" s="151"/>
      <c r="AZ46" s="151" t="s">
        <v>14</v>
      </c>
    </row>
    <row r="47" spans="2:52" ht="9.75">
      <c r="B47" s="83" t="s">
        <v>203</v>
      </c>
      <c r="C47" s="55">
        <v>-396193</v>
      </c>
      <c r="D47" s="55">
        <v>69388</v>
      </c>
      <c r="E47" s="55">
        <v>-303317</v>
      </c>
      <c r="F47" s="55">
        <v>-289056</v>
      </c>
      <c r="G47" s="55">
        <v>-1072711</v>
      </c>
      <c r="H47" s="55">
        <v>-270004</v>
      </c>
      <c r="I47" s="55">
        <v>-278769</v>
      </c>
      <c r="J47" s="55">
        <v>-244401</v>
      </c>
      <c r="K47" s="55"/>
      <c r="L47" s="55">
        <v>-81825</v>
      </c>
      <c r="M47" s="55">
        <v>408110</v>
      </c>
      <c r="N47" s="55">
        <v>-152074</v>
      </c>
      <c r="O47" s="55">
        <v>-104823</v>
      </c>
      <c r="P47" s="55"/>
      <c r="Q47" s="55">
        <v>-99241</v>
      </c>
      <c r="R47" s="55">
        <v>-127193</v>
      </c>
      <c r="S47" s="55">
        <v>-28832</v>
      </c>
      <c r="T47" s="55">
        <v>-48051</v>
      </c>
      <c r="U47" s="55"/>
      <c r="V47" s="55">
        <v>-90935</v>
      </c>
      <c r="W47" s="55">
        <v>-45121</v>
      </c>
      <c r="X47" s="55">
        <v>-84377</v>
      </c>
      <c r="Y47" s="55">
        <v>-68623</v>
      </c>
      <c r="Z47" s="57"/>
      <c r="AA47" s="55">
        <v>-67730</v>
      </c>
      <c r="AB47" s="62">
        <v>-83788</v>
      </c>
      <c r="AC47" s="145">
        <v>-88738</v>
      </c>
      <c r="AD47" s="145">
        <v>-832455</v>
      </c>
      <c r="AE47" s="57"/>
      <c r="AF47" s="145">
        <v>-81730</v>
      </c>
      <c r="AG47" s="145">
        <v>-67959</v>
      </c>
      <c r="AH47" s="145">
        <v>-67856</v>
      </c>
      <c r="AI47" s="145">
        <v>-52459</v>
      </c>
      <c r="AJ47" s="145"/>
      <c r="AK47" s="152">
        <v>-71246</v>
      </c>
      <c r="AL47" s="152">
        <v>-54767</v>
      </c>
      <c r="AM47" s="152">
        <v>-55177</v>
      </c>
      <c r="AN47" s="152">
        <v>-97579</v>
      </c>
      <c r="AO47" s="145"/>
      <c r="AP47" s="152">
        <v>-84060</v>
      </c>
      <c r="AQ47" s="152">
        <v>-53899</v>
      </c>
      <c r="AR47" s="152">
        <v>-49855</v>
      </c>
      <c r="AS47" s="145">
        <v>-56587</v>
      </c>
      <c r="AT47" s="145"/>
      <c r="AU47" s="145">
        <v>-63897</v>
      </c>
      <c r="AV47" s="145">
        <v>-55859</v>
      </c>
      <c r="AW47" s="145">
        <v>-255895</v>
      </c>
      <c r="AX47" s="145">
        <v>-62699</v>
      </c>
      <c r="AY47" s="145"/>
      <c r="AZ47" s="145">
        <v>-57098</v>
      </c>
    </row>
    <row r="48" spans="2:51" ht="12.75">
      <c r="B48" s="84"/>
      <c r="C48" s="47"/>
      <c r="D48" s="47"/>
      <c r="E48" s="47"/>
      <c r="F48" s="47"/>
      <c r="G48" s="47"/>
      <c r="H48" s="47"/>
      <c r="I48" s="47"/>
      <c r="J48" s="47"/>
      <c r="K48" s="77"/>
      <c r="L48" s="77"/>
      <c r="M48" s="77"/>
      <c r="N48" s="77"/>
      <c r="O48" s="77"/>
      <c r="P48" s="77"/>
      <c r="Q48" s="37"/>
      <c r="R48" s="37"/>
      <c r="S48" s="37"/>
      <c r="T48" s="37"/>
      <c r="V48" s="37"/>
      <c r="W48" s="37"/>
      <c r="X48" s="37"/>
      <c r="Y48" s="37"/>
      <c r="Z48" s="57"/>
      <c r="AA48" s="37"/>
      <c r="AC48" s="89"/>
      <c r="AD48" s="89"/>
      <c r="AE48" s="57"/>
      <c r="AF48" s="89"/>
      <c r="AH48" s="208"/>
      <c r="AI48" s="208"/>
      <c r="AJ48" s="208"/>
      <c r="AK48" s="289"/>
      <c r="AN48" s="311"/>
      <c r="AO48" s="208"/>
      <c r="AT48" s="208"/>
      <c r="AY48" s="208"/>
    </row>
    <row r="49" spans="2:52" ht="9.75">
      <c r="B49" s="98" t="s">
        <v>349</v>
      </c>
      <c r="C49" s="47">
        <v>0</v>
      </c>
      <c r="D49" s="47">
        <v>0</v>
      </c>
      <c r="E49" s="47">
        <v>0</v>
      </c>
      <c r="F49" s="47">
        <v>0</v>
      </c>
      <c r="G49" s="47">
        <v>0</v>
      </c>
      <c r="H49" s="47">
        <v>16551</v>
      </c>
      <c r="I49" s="47">
        <v>3089</v>
      </c>
      <c r="J49" s="47">
        <v>1157</v>
      </c>
      <c r="K49" s="77"/>
      <c r="L49" s="47">
        <v>0</v>
      </c>
      <c r="M49" s="47">
        <v>0</v>
      </c>
      <c r="N49" s="47">
        <v>0</v>
      </c>
      <c r="O49" s="47">
        <v>0</v>
      </c>
      <c r="P49" s="77"/>
      <c r="Q49" s="47">
        <v>0</v>
      </c>
      <c r="R49" s="47">
        <v>0</v>
      </c>
      <c r="S49" s="47">
        <v>0</v>
      </c>
      <c r="T49" s="47">
        <v>0</v>
      </c>
      <c r="V49" s="47">
        <v>0</v>
      </c>
      <c r="W49" s="47">
        <v>0</v>
      </c>
      <c r="X49" s="47">
        <v>0</v>
      </c>
      <c r="Y49" s="47">
        <v>0</v>
      </c>
      <c r="Z49" s="57"/>
      <c r="AA49" s="47">
        <v>0</v>
      </c>
      <c r="AB49" s="47">
        <v>0</v>
      </c>
      <c r="AC49" s="47">
        <v>0</v>
      </c>
      <c r="AD49" s="47">
        <v>0</v>
      </c>
      <c r="AE49" s="57"/>
      <c r="AF49" s="47">
        <v>0</v>
      </c>
      <c r="AG49" s="47">
        <v>6595</v>
      </c>
      <c r="AH49" s="47">
        <v>0</v>
      </c>
      <c r="AI49" s="47">
        <v>9956</v>
      </c>
      <c r="AJ49" s="47"/>
      <c r="AK49" s="295">
        <v>0</v>
      </c>
      <c r="AL49" s="53">
        <v>601</v>
      </c>
      <c r="AM49" s="295">
        <v>0</v>
      </c>
      <c r="AN49" s="151">
        <v>2488</v>
      </c>
      <c r="AO49" s="47"/>
      <c r="AP49" s="2">
        <v>29</v>
      </c>
      <c r="AQ49" s="89">
        <v>555</v>
      </c>
      <c r="AR49" s="89">
        <v>573</v>
      </c>
      <c r="AS49" s="89">
        <v>0</v>
      </c>
      <c r="AT49" s="47"/>
      <c r="AU49" s="89">
        <v>1157</v>
      </c>
      <c r="AV49" s="89">
        <v>0</v>
      </c>
      <c r="AW49" s="89">
        <v>1024</v>
      </c>
      <c r="AX49" s="89">
        <v>0</v>
      </c>
      <c r="AY49" s="47"/>
      <c r="AZ49" s="89">
        <v>0</v>
      </c>
    </row>
    <row r="50" spans="2:52" ht="9.75">
      <c r="B50" s="2" t="s">
        <v>129</v>
      </c>
      <c r="C50" s="47">
        <v>-73</v>
      </c>
      <c r="D50" s="47">
        <v>0</v>
      </c>
      <c r="E50" s="47">
        <v>0</v>
      </c>
      <c r="F50" s="47">
        <v>0</v>
      </c>
      <c r="G50" s="47">
        <v>0</v>
      </c>
      <c r="H50" s="47">
        <v>0</v>
      </c>
      <c r="I50" s="47">
        <v>0</v>
      </c>
      <c r="J50" s="47">
        <v>0</v>
      </c>
      <c r="K50" s="47"/>
      <c r="L50" s="47">
        <v>0</v>
      </c>
      <c r="M50" s="47">
        <v>0</v>
      </c>
      <c r="N50" s="47">
        <v>0</v>
      </c>
      <c r="O50" s="47">
        <v>0</v>
      </c>
      <c r="P50" s="47"/>
      <c r="Q50" s="47">
        <v>0</v>
      </c>
      <c r="R50" s="47">
        <v>0</v>
      </c>
      <c r="S50" s="47">
        <v>0</v>
      </c>
      <c r="T50" s="47">
        <v>0</v>
      </c>
      <c r="U50" s="47"/>
      <c r="V50" s="47">
        <v>0</v>
      </c>
      <c r="W50" s="47">
        <v>0</v>
      </c>
      <c r="X50" s="47">
        <v>0</v>
      </c>
      <c r="Y50" s="47">
        <v>0</v>
      </c>
      <c r="Z50" s="57"/>
      <c r="AA50" s="47">
        <v>0</v>
      </c>
      <c r="AB50" s="47">
        <v>0</v>
      </c>
      <c r="AC50" s="89">
        <v>0</v>
      </c>
      <c r="AD50" s="89">
        <v>0</v>
      </c>
      <c r="AE50" s="57"/>
      <c r="AF50" s="89">
        <v>0</v>
      </c>
      <c r="AG50" s="89">
        <v>0</v>
      </c>
      <c r="AH50" s="47">
        <v>0</v>
      </c>
      <c r="AI50" s="47">
        <v>0</v>
      </c>
      <c r="AJ50" s="47"/>
      <c r="AK50" s="295">
        <v>0</v>
      </c>
      <c r="AL50" s="53">
        <v>0</v>
      </c>
      <c r="AM50" s="295">
        <v>0</v>
      </c>
      <c r="AN50" s="53">
        <v>0</v>
      </c>
      <c r="AO50" s="47"/>
      <c r="AP50" s="53">
        <v>0</v>
      </c>
      <c r="AQ50" s="89">
        <v>0</v>
      </c>
      <c r="AR50" s="89">
        <v>0</v>
      </c>
      <c r="AS50" s="89">
        <v>0</v>
      </c>
      <c r="AT50" s="47"/>
      <c r="AU50" s="89">
        <v>0</v>
      </c>
      <c r="AV50" s="89">
        <v>0</v>
      </c>
      <c r="AW50" s="89">
        <v>0</v>
      </c>
      <c r="AX50" s="89">
        <v>0</v>
      </c>
      <c r="AY50" s="47"/>
      <c r="AZ50" s="151" t="s">
        <v>14</v>
      </c>
    </row>
    <row r="51" spans="2:52" ht="9.75">
      <c r="B51" s="57" t="s">
        <v>424</v>
      </c>
      <c r="C51" s="47">
        <v>0</v>
      </c>
      <c r="D51" s="47">
        <v>0</v>
      </c>
      <c r="E51" s="47">
        <v>0</v>
      </c>
      <c r="F51" s="47">
        <v>0</v>
      </c>
      <c r="G51" s="47">
        <v>0</v>
      </c>
      <c r="H51" s="47">
        <v>0</v>
      </c>
      <c r="I51" s="47">
        <v>0</v>
      </c>
      <c r="J51" s="47">
        <v>-146123</v>
      </c>
      <c r="K51" s="47"/>
      <c r="L51" s="47">
        <v>0</v>
      </c>
      <c r="M51" s="47">
        <v>0</v>
      </c>
      <c r="N51" s="47">
        <v>0</v>
      </c>
      <c r="O51" s="47">
        <v>0</v>
      </c>
      <c r="P51" s="47"/>
      <c r="Q51" s="47">
        <v>0</v>
      </c>
      <c r="R51" s="47">
        <v>0</v>
      </c>
      <c r="S51" s="47">
        <v>0</v>
      </c>
      <c r="T51" s="47">
        <v>0</v>
      </c>
      <c r="U51" s="47"/>
      <c r="V51" s="47">
        <v>0</v>
      </c>
      <c r="W51" s="47">
        <v>0</v>
      </c>
      <c r="X51" s="47">
        <v>0</v>
      </c>
      <c r="Y51" s="47">
        <v>0</v>
      </c>
      <c r="Z51" s="57"/>
      <c r="AA51" s="47">
        <v>0</v>
      </c>
      <c r="AB51" s="47">
        <v>0</v>
      </c>
      <c r="AC51" s="89">
        <v>0</v>
      </c>
      <c r="AD51" s="89">
        <v>0</v>
      </c>
      <c r="AE51" s="57"/>
      <c r="AF51" s="89">
        <v>0</v>
      </c>
      <c r="AG51" s="89">
        <v>0</v>
      </c>
      <c r="AH51" s="47">
        <v>0</v>
      </c>
      <c r="AI51" s="47">
        <v>0</v>
      </c>
      <c r="AJ51" s="47"/>
      <c r="AK51" s="295">
        <v>0</v>
      </c>
      <c r="AL51" s="53">
        <v>0</v>
      </c>
      <c r="AM51" s="295">
        <v>0</v>
      </c>
      <c r="AN51" s="53">
        <v>0</v>
      </c>
      <c r="AO51" s="47"/>
      <c r="AP51" s="53">
        <v>0</v>
      </c>
      <c r="AQ51" s="89">
        <v>-138539</v>
      </c>
      <c r="AR51" s="53">
        <v>-7584</v>
      </c>
      <c r="AS51" s="89">
        <v>0</v>
      </c>
      <c r="AT51" s="47"/>
      <c r="AU51" s="89">
        <v>0</v>
      </c>
      <c r="AV51" s="89">
        <v>-208859</v>
      </c>
      <c r="AW51" s="89">
        <v>0</v>
      </c>
      <c r="AX51" s="89">
        <v>0</v>
      </c>
      <c r="AY51" s="47"/>
      <c r="AZ51" s="89">
        <v>-6167</v>
      </c>
    </row>
    <row r="52" spans="1:52" ht="9.75">
      <c r="A52" s="57"/>
      <c r="B52" s="57" t="s">
        <v>277</v>
      </c>
      <c r="C52" s="47">
        <v>0</v>
      </c>
      <c r="D52" s="47">
        <v>0</v>
      </c>
      <c r="E52" s="47">
        <v>0</v>
      </c>
      <c r="F52" s="47">
        <v>0</v>
      </c>
      <c r="G52" s="47">
        <v>-49582</v>
      </c>
      <c r="H52" s="47">
        <v>-106814</v>
      </c>
      <c r="I52" s="47">
        <v>-144198</v>
      </c>
      <c r="J52" s="47">
        <v>0</v>
      </c>
      <c r="K52" s="47"/>
      <c r="L52" s="47">
        <v>0</v>
      </c>
      <c r="M52" s="47">
        <v>0</v>
      </c>
      <c r="N52" s="47">
        <v>0</v>
      </c>
      <c r="O52" s="47">
        <v>0</v>
      </c>
      <c r="P52" s="47"/>
      <c r="Q52" s="47">
        <v>0</v>
      </c>
      <c r="R52" s="47">
        <v>0</v>
      </c>
      <c r="S52" s="47">
        <v>0</v>
      </c>
      <c r="T52" s="47">
        <v>0</v>
      </c>
      <c r="U52" s="47"/>
      <c r="V52" s="47">
        <v>0</v>
      </c>
      <c r="W52" s="47">
        <v>0</v>
      </c>
      <c r="X52" s="47">
        <v>0</v>
      </c>
      <c r="Y52" s="47">
        <v>0</v>
      </c>
      <c r="Z52" s="47"/>
      <c r="AA52" s="47">
        <v>0</v>
      </c>
      <c r="AB52" s="47">
        <v>0</v>
      </c>
      <c r="AC52" s="89">
        <v>-22744</v>
      </c>
      <c r="AD52" s="47">
        <v>-26838</v>
      </c>
      <c r="AE52" s="47"/>
      <c r="AF52" s="89">
        <v>0</v>
      </c>
      <c r="AG52" s="89">
        <v>-24847</v>
      </c>
      <c r="AH52" s="210">
        <v>-45640</v>
      </c>
      <c r="AI52" s="210">
        <v>-36327</v>
      </c>
      <c r="AJ52" s="210"/>
      <c r="AK52" s="151">
        <v>-15888</v>
      </c>
      <c r="AL52" s="151">
        <v>-128310</v>
      </c>
      <c r="AM52" s="295">
        <v>0</v>
      </c>
      <c r="AN52" s="53">
        <v>0</v>
      </c>
      <c r="AO52" s="210"/>
      <c r="AP52" s="53">
        <v>0</v>
      </c>
      <c r="AQ52" s="53">
        <v>0</v>
      </c>
      <c r="AR52" s="53">
        <v>0</v>
      </c>
      <c r="AS52" s="53">
        <v>0</v>
      </c>
      <c r="AT52" s="210"/>
      <c r="AU52" s="53">
        <v>0</v>
      </c>
      <c r="AV52" s="89">
        <v>0</v>
      </c>
      <c r="AW52" s="53">
        <v>0</v>
      </c>
      <c r="AX52" s="53">
        <v>0</v>
      </c>
      <c r="AY52" s="210"/>
      <c r="AZ52" s="53">
        <v>0</v>
      </c>
    </row>
    <row r="53" spans="2:52" ht="9.75">
      <c r="B53" s="2" t="s">
        <v>130</v>
      </c>
      <c r="C53" s="47">
        <v>-626</v>
      </c>
      <c r="D53" s="47">
        <v>-2150</v>
      </c>
      <c r="E53" s="47">
        <v>-3392</v>
      </c>
      <c r="F53" s="47">
        <v>-5820</v>
      </c>
      <c r="G53" s="47">
        <v>-5203</v>
      </c>
      <c r="H53" s="47">
        <v>-4981</v>
      </c>
      <c r="I53" s="47">
        <v>-2024</v>
      </c>
      <c r="J53" s="47">
        <v>-581</v>
      </c>
      <c r="K53" s="47"/>
      <c r="L53" s="47">
        <v>-475</v>
      </c>
      <c r="M53" s="47">
        <v>-716</v>
      </c>
      <c r="N53" s="47">
        <v>-532</v>
      </c>
      <c r="O53" s="47">
        <v>-427</v>
      </c>
      <c r="P53" s="47"/>
      <c r="Q53" s="47">
        <v>-484</v>
      </c>
      <c r="R53" s="47">
        <v>-788</v>
      </c>
      <c r="S53" s="47">
        <v>-865</v>
      </c>
      <c r="T53" s="47">
        <v>-1255</v>
      </c>
      <c r="U53" s="47"/>
      <c r="V53" s="47">
        <v>-1414</v>
      </c>
      <c r="W53" s="47">
        <v>-1414</v>
      </c>
      <c r="X53" s="47">
        <v>-1534</v>
      </c>
      <c r="Y53" s="47">
        <v>-1458</v>
      </c>
      <c r="Z53" s="57"/>
      <c r="AA53" s="47">
        <v>-1249</v>
      </c>
      <c r="AB53" s="47">
        <v>-1266</v>
      </c>
      <c r="AC53" s="89">
        <v>-829</v>
      </c>
      <c r="AD53" s="89">
        <v>-1859</v>
      </c>
      <c r="AE53" s="57"/>
      <c r="AF53" s="89">
        <v>-2335</v>
      </c>
      <c r="AG53" s="89">
        <v>-909</v>
      </c>
      <c r="AH53" s="210">
        <v>-887</v>
      </c>
      <c r="AI53" s="210">
        <v>-850</v>
      </c>
      <c r="AJ53" s="210"/>
      <c r="AK53" s="151">
        <v>-747</v>
      </c>
      <c r="AL53" s="151">
        <v>-736</v>
      </c>
      <c r="AM53" s="151">
        <v>-332</v>
      </c>
      <c r="AN53" s="151">
        <v>-209</v>
      </c>
      <c r="AO53" s="210"/>
      <c r="AP53" s="151">
        <v>-132</v>
      </c>
      <c r="AQ53" s="89">
        <v>-128</v>
      </c>
      <c r="AR53" s="89">
        <v>-145</v>
      </c>
      <c r="AS53" s="89">
        <v>-176</v>
      </c>
      <c r="AT53" s="210"/>
      <c r="AU53" s="89">
        <v>-133</v>
      </c>
      <c r="AV53" s="89">
        <v>-133</v>
      </c>
      <c r="AW53" s="89">
        <v>-247</v>
      </c>
      <c r="AX53" s="89">
        <v>-120</v>
      </c>
      <c r="AY53" s="210"/>
      <c r="AZ53" s="89">
        <v>-115</v>
      </c>
    </row>
    <row r="54" spans="2:52" ht="9.75">
      <c r="B54" s="57" t="s">
        <v>365</v>
      </c>
      <c r="C54" s="47"/>
      <c r="D54" s="47"/>
      <c r="E54" s="47"/>
      <c r="F54" s="47"/>
      <c r="G54" s="47"/>
      <c r="H54" s="47">
        <v>18751</v>
      </c>
      <c r="I54" s="47">
        <v>-18751</v>
      </c>
      <c r="J54" s="47">
        <v>0</v>
      </c>
      <c r="K54" s="47"/>
      <c r="L54" s="47">
        <v>0</v>
      </c>
      <c r="M54" s="47">
        <v>0</v>
      </c>
      <c r="N54" s="47">
        <v>0</v>
      </c>
      <c r="O54" s="47">
        <v>0</v>
      </c>
      <c r="P54" s="47"/>
      <c r="Q54" s="47">
        <v>0</v>
      </c>
      <c r="R54" s="47">
        <v>0</v>
      </c>
      <c r="S54" s="47">
        <v>0</v>
      </c>
      <c r="T54" s="47">
        <v>0</v>
      </c>
      <c r="U54" s="47"/>
      <c r="V54" s="47">
        <v>0</v>
      </c>
      <c r="W54" s="47">
        <v>0</v>
      </c>
      <c r="X54" s="47">
        <v>0</v>
      </c>
      <c r="Y54" s="47">
        <v>0</v>
      </c>
      <c r="Z54" s="57"/>
      <c r="AA54" s="47">
        <v>0</v>
      </c>
      <c r="AB54" s="47">
        <v>0</v>
      </c>
      <c r="AC54" s="89">
        <v>0</v>
      </c>
      <c r="AD54" s="89">
        <v>0</v>
      </c>
      <c r="AE54" s="57"/>
      <c r="AF54" s="89">
        <v>0</v>
      </c>
      <c r="AG54" s="89">
        <v>0</v>
      </c>
      <c r="AH54" s="47">
        <v>0</v>
      </c>
      <c r="AI54" s="47">
        <v>18751</v>
      </c>
      <c r="AJ54" s="47"/>
      <c r="AK54" s="53">
        <v>-18751</v>
      </c>
      <c r="AL54" s="53">
        <v>25530</v>
      </c>
      <c r="AM54" s="53">
        <v>-25530</v>
      </c>
      <c r="AN54" s="53">
        <v>0</v>
      </c>
      <c r="AO54" s="47"/>
      <c r="AP54" s="2">
        <v>328</v>
      </c>
      <c r="AQ54" s="89">
        <v>43697</v>
      </c>
      <c r="AR54" s="89">
        <v>-44025</v>
      </c>
      <c r="AS54" s="53">
        <v>0</v>
      </c>
      <c r="AT54" s="47"/>
      <c r="AU54" s="53">
        <v>0</v>
      </c>
      <c r="AV54" s="89">
        <v>0</v>
      </c>
      <c r="AW54" s="89">
        <v>0</v>
      </c>
      <c r="AX54" s="89">
        <v>0</v>
      </c>
      <c r="AY54" s="47"/>
      <c r="AZ54" s="53" t="s">
        <v>14</v>
      </c>
    </row>
    <row r="55" spans="2:52" ht="9.75">
      <c r="B55" s="57" t="s">
        <v>131</v>
      </c>
      <c r="C55" s="47">
        <v>95000</v>
      </c>
      <c r="D55" s="47">
        <v>110000</v>
      </c>
      <c r="E55" s="47">
        <v>0</v>
      </c>
      <c r="F55" s="47">
        <v>0</v>
      </c>
      <c r="G55" s="47">
        <v>700000</v>
      </c>
      <c r="H55" s="47">
        <v>0</v>
      </c>
      <c r="I55" s="47">
        <v>50000</v>
      </c>
      <c r="J55" s="47">
        <v>350000</v>
      </c>
      <c r="K55" s="47"/>
      <c r="L55" s="47">
        <v>85000</v>
      </c>
      <c r="M55" s="47">
        <v>0</v>
      </c>
      <c r="N55" s="47">
        <v>0</v>
      </c>
      <c r="O55" s="47">
        <v>25000</v>
      </c>
      <c r="P55" s="47"/>
      <c r="Q55" s="47">
        <v>0</v>
      </c>
      <c r="R55" s="47">
        <v>0</v>
      </c>
      <c r="S55" s="47">
        <v>0</v>
      </c>
      <c r="T55" s="47">
        <v>0</v>
      </c>
      <c r="U55" s="47"/>
      <c r="V55" s="47">
        <v>0</v>
      </c>
      <c r="W55" s="47">
        <v>0</v>
      </c>
      <c r="X55" s="47">
        <v>0</v>
      </c>
      <c r="Y55" s="47">
        <v>0</v>
      </c>
      <c r="Z55" s="57"/>
      <c r="AA55" s="47">
        <v>0</v>
      </c>
      <c r="AB55" s="47">
        <v>0</v>
      </c>
      <c r="AC55" s="89">
        <v>0</v>
      </c>
      <c r="AD55" s="89">
        <v>700000</v>
      </c>
      <c r="AE55" s="57"/>
      <c r="AF55" s="89">
        <v>0</v>
      </c>
      <c r="AG55" s="89">
        <v>0</v>
      </c>
      <c r="AH55" s="210">
        <v>0</v>
      </c>
      <c r="AI55" s="210">
        <v>0</v>
      </c>
      <c r="AJ55" s="210"/>
      <c r="AK55" s="151">
        <v>50000</v>
      </c>
      <c r="AL55" s="295">
        <v>0</v>
      </c>
      <c r="AM55" s="295">
        <v>0</v>
      </c>
      <c r="AN55" s="295">
        <v>0</v>
      </c>
      <c r="AO55" s="210"/>
      <c r="AP55" s="53">
        <v>0</v>
      </c>
      <c r="AQ55" s="89">
        <v>50000</v>
      </c>
      <c r="AR55" s="89">
        <v>0</v>
      </c>
      <c r="AS55" s="89">
        <v>300000</v>
      </c>
      <c r="AT55" s="210"/>
      <c r="AU55" s="89">
        <v>0</v>
      </c>
      <c r="AV55" s="89">
        <v>0</v>
      </c>
      <c r="AW55" s="89">
        <v>400000</v>
      </c>
      <c r="AX55" s="89">
        <v>0</v>
      </c>
      <c r="AY55" s="210"/>
      <c r="AZ55" s="89">
        <v>0</v>
      </c>
    </row>
    <row r="56" spans="2:52" ht="9.75">
      <c r="B56" s="2" t="s">
        <v>132</v>
      </c>
      <c r="C56" s="47">
        <v>0</v>
      </c>
      <c r="D56" s="47">
        <v>-205502</v>
      </c>
      <c r="E56" s="47">
        <v>0</v>
      </c>
      <c r="F56" s="47">
        <v>-681</v>
      </c>
      <c r="G56" s="47">
        <v>-430</v>
      </c>
      <c r="H56" s="47">
        <v>-182049</v>
      </c>
      <c r="I56" s="47">
        <v>-180000</v>
      </c>
      <c r="J56" s="47">
        <v>-440000</v>
      </c>
      <c r="K56" s="47"/>
      <c r="L56" s="47">
        <v>0</v>
      </c>
      <c r="M56" s="47">
        <v>-180006</v>
      </c>
      <c r="N56" s="47">
        <v>-190</v>
      </c>
      <c r="O56" s="47">
        <v>-25306</v>
      </c>
      <c r="P56" s="47"/>
      <c r="Q56" s="47">
        <v>0</v>
      </c>
      <c r="R56" s="47">
        <v>0</v>
      </c>
      <c r="S56" s="47">
        <v>0</v>
      </c>
      <c r="T56" s="47">
        <v>0</v>
      </c>
      <c r="U56" s="47"/>
      <c r="V56" s="47">
        <v>-347</v>
      </c>
      <c r="W56" s="47">
        <v>0</v>
      </c>
      <c r="X56" s="47">
        <v>0</v>
      </c>
      <c r="Y56" s="47">
        <v>-334</v>
      </c>
      <c r="Z56" s="57"/>
      <c r="AA56" s="47">
        <v>-31</v>
      </c>
      <c r="AB56" s="47">
        <v>0</v>
      </c>
      <c r="AC56" s="89">
        <v>-107</v>
      </c>
      <c r="AD56" s="89">
        <v>-292</v>
      </c>
      <c r="AE56" s="57"/>
      <c r="AF56" s="89">
        <v>-51583</v>
      </c>
      <c r="AG56" s="89">
        <v>-65398</v>
      </c>
      <c r="AH56" s="210">
        <v>0</v>
      </c>
      <c r="AI56" s="210">
        <v>-65068</v>
      </c>
      <c r="AJ56" s="210"/>
      <c r="AK56" s="295">
        <v>0</v>
      </c>
      <c r="AL56" s="151">
        <v>-65000</v>
      </c>
      <c r="AM56" s="151">
        <v>-50000</v>
      </c>
      <c r="AN56" s="151">
        <v>-65000</v>
      </c>
      <c r="AO56" s="210"/>
      <c r="AP56" s="53">
        <v>0</v>
      </c>
      <c r="AQ56" s="89">
        <v>-65000</v>
      </c>
      <c r="AR56" s="89">
        <v>0</v>
      </c>
      <c r="AS56" s="89">
        <v>-375000</v>
      </c>
      <c r="AT56" s="210"/>
      <c r="AU56" s="89">
        <v>0</v>
      </c>
      <c r="AV56" s="89">
        <v>-50000</v>
      </c>
      <c r="AW56" s="89">
        <v>-250000</v>
      </c>
      <c r="AX56" s="89">
        <v>-66667</v>
      </c>
      <c r="AY56" s="210"/>
      <c r="AZ56" s="89">
        <v>0</v>
      </c>
    </row>
    <row r="57" spans="2:52" ht="9.75">
      <c r="B57" s="2" t="s">
        <v>133</v>
      </c>
      <c r="C57" s="47">
        <v>-477</v>
      </c>
      <c r="D57" s="47">
        <v>-5980</v>
      </c>
      <c r="E57" s="47">
        <v>0</v>
      </c>
      <c r="F57" s="47">
        <v>0</v>
      </c>
      <c r="G57" s="47">
        <v>0</v>
      </c>
      <c r="H57" s="47">
        <v>-24682</v>
      </c>
      <c r="I57" s="47">
        <v>-50948</v>
      </c>
      <c r="J57" s="47">
        <v>-27847</v>
      </c>
      <c r="K57" s="47"/>
      <c r="L57" s="47">
        <v>-1585</v>
      </c>
      <c r="M57" s="47">
        <v>-4229</v>
      </c>
      <c r="N57" s="47">
        <v>0</v>
      </c>
      <c r="O57" s="47">
        <v>-166</v>
      </c>
      <c r="P57" s="47"/>
      <c r="Q57" s="47">
        <v>0</v>
      </c>
      <c r="R57" s="47">
        <v>0</v>
      </c>
      <c r="S57" s="47">
        <v>0</v>
      </c>
      <c r="T57" s="47">
        <v>0</v>
      </c>
      <c r="U57" s="47"/>
      <c r="V57" s="47">
        <v>0</v>
      </c>
      <c r="W57" s="47">
        <v>0</v>
      </c>
      <c r="X57" s="47">
        <v>0</v>
      </c>
      <c r="Y57" s="47">
        <v>0</v>
      </c>
      <c r="Z57" s="57"/>
      <c r="AA57" s="47">
        <v>0</v>
      </c>
      <c r="AB57" s="47">
        <v>0</v>
      </c>
      <c r="AC57" s="89">
        <v>0</v>
      </c>
      <c r="AD57" s="89">
        <v>0</v>
      </c>
      <c r="AE57" s="57"/>
      <c r="AF57" s="89">
        <v>-12982</v>
      </c>
      <c r="AG57" s="89">
        <v>-11853</v>
      </c>
      <c r="AH57" s="210">
        <v>140</v>
      </c>
      <c r="AI57" s="210">
        <v>13</v>
      </c>
      <c r="AJ57" s="210"/>
      <c r="AK57" s="151">
        <v>-28677</v>
      </c>
      <c r="AL57" s="151">
        <v>-8694</v>
      </c>
      <c r="AM57" s="151">
        <v>-7011</v>
      </c>
      <c r="AN57" s="151">
        <v>-6566</v>
      </c>
      <c r="AO57" s="210"/>
      <c r="AP57" s="151">
        <v>-5576</v>
      </c>
      <c r="AQ57" s="89">
        <v>-5639</v>
      </c>
      <c r="AR57" s="89">
        <v>-4948</v>
      </c>
      <c r="AS57" s="89">
        <v>-11684</v>
      </c>
      <c r="AT57" s="210"/>
      <c r="AU57" s="89">
        <v>-1694</v>
      </c>
      <c r="AV57" s="89">
        <v>-1987</v>
      </c>
      <c r="AW57" s="89">
        <v>-1230</v>
      </c>
      <c r="AX57" s="89">
        <v>-2781</v>
      </c>
      <c r="AY57" s="210"/>
      <c r="AZ57" s="89">
        <v>-2684</v>
      </c>
    </row>
    <row r="58" spans="2:52" ht="9.75">
      <c r="B58" s="2" t="s">
        <v>134</v>
      </c>
      <c r="C58" s="47">
        <v>-1</v>
      </c>
      <c r="D58" s="47">
        <v>0</v>
      </c>
      <c r="E58" s="47">
        <v>0</v>
      </c>
      <c r="F58" s="47">
        <v>0</v>
      </c>
      <c r="G58" s="47">
        <v>0</v>
      </c>
      <c r="H58" s="47">
        <v>0</v>
      </c>
      <c r="I58" s="47">
        <v>0</v>
      </c>
      <c r="J58" s="47">
        <v>0</v>
      </c>
      <c r="K58" s="47"/>
      <c r="L58" s="47">
        <v>0</v>
      </c>
      <c r="M58" s="47">
        <v>0</v>
      </c>
      <c r="N58" s="47">
        <v>0</v>
      </c>
      <c r="O58" s="47">
        <v>0</v>
      </c>
      <c r="P58" s="47"/>
      <c r="Q58" s="47">
        <v>0</v>
      </c>
      <c r="R58" s="47">
        <v>0</v>
      </c>
      <c r="S58" s="47">
        <v>0</v>
      </c>
      <c r="T58" s="47">
        <v>0</v>
      </c>
      <c r="U58" s="47"/>
      <c r="V58" s="47">
        <v>0</v>
      </c>
      <c r="W58" s="47">
        <v>0</v>
      </c>
      <c r="X58" s="47">
        <v>0</v>
      </c>
      <c r="Y58" s="47">
        <v>0</v>
      </c>
      <c r="Z58" s="57"/>
      <c r="AA58" s="47">
        <v>0</v>
      </c>
      <c r="AB58" s="47">
        <v>0</v>
      </c>
      <c r="AC58" s="89"/>
      <c r="AD58" s="89">
        <v>0</v>
      </c>
      <c r="AE58" s="57"/>
      <c r="AF58" s="89">
        <v>0</v>
      </c>
      <c r="AG58" s="89">
        <v>0</v>
      </c>
      <c r="AH58" s="210">
        <v>0</v>
      </c>
      <c r="AI58" s="210">
        <v>0</v>
      </c>
      <c r="AJ58" s="210"/>
      <c r="AK58" s="151">
        <v>0</v>
      </c>
      <c r="AL58" s="151">
        <v>0</v>
      </c>
      <c r="AM58" s="151">
        <v>0</v>
      </c>
      <c r="AN58" s="151">
        <v>0</v>
      </c>
      <c r="AO58" s="210"/>
      <c r="AP58" s="89">
        <v>0</v>
      </c>
      <c r="AQ58" s="89">
        <v>0</v>
      </c>
      <c r="AR58" s="89">
        <v>0</v>
      </c>
      <c r="AS58" s="53">
        <v>0</v>
      </c>
      <c r="AT58" s="210"/>
      <c r="AU58" s="53">
        <v>0</v>
      </c>
      <c r="AV58" s="53">
        <v>0</v>
      </c>
      <c r="AW58" s="53">
        <v>0</v>
      </c>
      <c r="AX58" s="53">
        <v>0</v>
      </c>
      <c r="AY58" s="210"/>
      <c r="AZ58" s="53" t="s">
        <v>14</v>
      </c>
    </row>
    <row r="59" spans="2:52" ht="9.75">
      <c r="B59" s="2" t="s">
        <v>213</v>
      </c>
      <c r="C59" s="47">
        <v>0</v>
      </c>
      <c r="D59" s="47">
        <v>-4484</v>
      </c>
      <c r="E59" s="47">
        <v>-3645</v>
      </c>
      <c r="F59" s="47">
        <v>-1431</v>
      </c>
      <c r="G59" s="47">
        <v>-8963</v>
      </c>
      <c r="H59" s="47">
        <v>-1530</v>
      </c>
      <c r="I59" s="47">
        <v>-2969</v>
      </c>
      <c r="J59" s="47">
        <v>-1783</v>
      </c>
      <c r="K59" s="47"/>
      <c r="L59" s="47">
        <v>-374</v>
      </c>
      <c r="M59" s="47">
        <v>-2390</v>
      </c>
      <c r="N59" s="47">
        <v>-834</v>
      </c>
      <c r="O59" s="47">
        <v>-886</v>
      </c>
      <c r="P59" s="47"/>
      <c r="Q59" s="47">
        <v>-808</v>
      </c>
      <c r="R59" s="47">
        <v>-779</v>
      </c>
      <c r="S59" s="47">
        <v>-1499</v>
      </c>
      <c r="T59" s="47">
        <v>-559</v>
      </c>
      <c r="U59" s="47"/>
      <c r="V59" s="47">
        <v>-552</v>
      </c>
      <c r="W59" s="47">
        <v>-561</v>
      </c>
      <c r="X59" s="47">
        <v>0</v>
      </c>
      <c r="Y59" s="47">
        <v>-318</v>
      </c>
      <c r="Z59" s="57"/>
      <c r="AA59" s="47">
        <v>0</v>
      </c>
      <c r="AB59" s="47">
        <v>0</v>
      </c>
      <c r="AC59" s="89">
        <v>0</v>
      </c>
      <c r="AD59" s="89">
        <v>-8963</v>
      </c>
      <c r="AE59" s="57"/>
      <c r="AF59" s="89">
        <v>0</v>
      </c>
      <c r="AG59" s="89">
        <v>0</v>
      </c>
      <c r="AH59" s="210">
        <v>0</v>
      </c>
      <c r="AI59" s="210">
        <v>-1530</v>
      </c>
      <c r="AJ59" s="210"/>
      <c r="AK59" s="295">
        <v>0</v>
      </c>
      <c r="AL59" s="151">
        <v>-1713</v>
      </c>
      <c r="AM59" s="151">
        <v>-444</v>
      </c>
      <c r="AN59" s="151">
        <v>-812</v>
      </c>
      <c r="AO59" s="210"/>
      <c r="AP59" s="151">
        <v>-375</v>
      </c>
      <c r="AQ59" s="89">
        <v>-803</v>
      </c>
      <c r="AR59" s="89">
        <v>-339</v>
      </c>
      <c r="AS59" s="89">
        <v>-266</v>
      </c>
      <c r="AT59" s="210"/>
      <c r="AU59" s="89">
        <v>-280</v>
      </c>
      <c r="AV59" s="89">
        <v>-961</v>
      </c>
      <c r="AW59" s="89">
        <v>-313</v>
      </c>
      <c r="AX59" s="89">
        <v>-173</v>
      </c>
      <c r="AY59" s="210"/>
      <c r="AZ59" s="89">
        <v>0</v>
      </c>
    </row>
    <row r="60" spans="2:52" ht="9.75">
      <c r="B60" s="2" t="s">
        <v>371</v>
      </c>
      <c r="C60" s="47"/>
      <c r="D60" s="47"/>
      <c r="E60" s="47"/>
      <c r="F60" s="47"/>
      <c r="G60" s="47"/>
      <c r="H60" s="47"/>
      <c r="I60" s="47"/>
      <c r="J60" s="47">
        <v>0</v>
      </c>
      <c r="K60" s="47"/>
      <c r="L60" s="47">
        <v>0</v>
      </c>
      <c r="M60" s="47">
        <v>0</v>
      </c>
      <c r="N60" s="47">
        <v>0</v>
      </c>
      <c r="O60" s="47">
        <v>0</v>
      </c>
      <c r="P60" s="47"/>
      <c r="Q60" s="47">
        <v>0</v>
      </c>
      <c r="R60" s="47">
        <v>0</v>
      </c>
      <c r="S60" s="47">
        <v>0</v>
      </c>
      <c r="T60" s="47">
        <v>0</v>
      </c>
      <c r="U60" s="47"/>
      <c r="V60" s="47">
        <v>0</v>
      </c>
      <c r="W60" s="47">
        <v>0</v>
      </c>
      <c r="X60" s="47">
        <v>0</v>
      </c>
      <c r="Y60" s="47">
        <v>0</v>
      </c>
      <c r="Z60" s="57"/>
      <c r="AA60" s="47">
        <v>0</v>
      </c>
      <c r="AB60" s="47">
        <v>0</v>
      </c>
      <c r="AC60" s="47">
        <v>0</v>
      </c>
      <c r="AD60" s="89">
        <v>0</v>
      </c>
      <c r="AE60" s="57"/>
      <c r="AF60" s="89">
        <v>0</v>
      </c>
      <c r="AG60" s="89">
        <v>0</v>
      </c>
      <c r="AH60" s="210">
        <v>0</v>
      </c>
      <c r="AI60" s="210">
        <v>0</v>
      </c>
      <c r="AJ60" s="210"/>
      <c r="AK60" s="151">
        <v>-129000</v>
      </c>
      <c r="AL60" s="151">
        <v>129000</v>
      </c>
      <c r="AM60" s="151">
        <v>0</v>
      </c>
      <c r="AN60" s="151">
        <v>0</v>
      </c>
      <c r="AO60" s="210"/>
      <c r="AP60" s="89">
        <v>0</v>
      </c>
      <c r="AQ60" s="89">
        <v>0</v>
      </c>
      <c r="AR60" s="89">
        <v>0</v>
      </c>
      <c r="AS60" s="89">
        <v>0</v>
      </c>
      <c r="AT60" s="210"/>
      <c r="AU60" s="89">
        <v>0</v>
      </c>
      <c r="AV60" s="89">
        <v>0</v>
      </c>
      <c r="AW60" s="89">
        <v>0</v>
      </c>
      <c r="AX60" s="89">
        <v>0</v>
      </c>
      <c r="AY60" s="210"/>
      <c r="AZ60" s="151" t="s">
        <v>14</v>
      </c>
    </row>
    <row r="61" spans="2:52" ht="9.75">
      <c r="B61" s="74" t="s">
        <v>138</v>
      </c>
      <c r="C61" s="55">
        <v>93823</v>
      </c>
      <c r="D61" s="55">
        <v>-108116</v>
      </c>
      <c r="E61" s="55">
        <v>-7037</v>
      </c>
      <c r="F61" s="55">
        <v>-7932</v>
      </c>
      <c r="G61" s="55">
        <v>635822</v>
      </c>
      <c r="H61" s="55">
        <v>-284754</v>
      </c>
      <c r="I61" s="55">
        <v>-345801</v>
      </c>
      <c r="J61" s="55">
        <v>-265177</v>
      </c>
      <c r="K61" s="55"/>
      <c r="L61" s="55">
        <v>82566</v>
      </c>
      <c r="M61" s="55">
        <v>-187341</v>
      </c>
      <c r="N61" s="55">
        <v>-1556</v>
      </c>
      <c r="O61" s="55">
        <v>-1785</v>
      </c>
      <c r="P61" s="55"/>
      <c r="Q61" s="55">
        <v>-1292</v>
      </c>
      <c r="R61" s="55">
        <v>-1567</v>
      </c>
      <c r="S61" s="55">
        <v>-2364</v>
      </c>
      <c r="T61" s="55">
        <v>-1814</v>
      </c>
      <c r="U61" s="55"/>
      <c r="V61" s="55">
        <v>-2313</v>
      </c>
      <c r="W61" s="55">
        <v>-1975</v>
      </c>
      <c r="X61" s="55">
        <v>-1534</v>
      </c>
      <c r="Y61" s="55">
        <v>-2110</v>
      </c>
      <c r="Z61" s="57"/>
      <c r="AA61" s="55">
        <v>-1280</v>
      </c>
      <c r="AB61" s="62">
        <v>-1266</v>
      </c>
      <c r="AC61" s="145">
        <v>-23680</v>
      </c>
      <c r="AD61" s="145">
        <v>662048</v>
      </c>
      <c r="AE61" s="57"/>
      <c r="AF61" s="145">
        <v>-66900</v>
      </c>
      <c r="AG61" s="145">
        <v>-96412</v>
      </c>
      <c r="AH61" s="145">
        <v>-46387</v>
      </c>
      <c r="AI61" s="145">
        <v>-75055</v>
      </c>
      <c r="AJ61" s="145"/>
      <c r="AK61" s="152">
        <v>-143063</v>
      </c>
      <c r="AL61" s="152">
        <v>-49322</v>
      </c>
      <c r="AM61" s="152">
        <v>-83317</v>
      </c>
      <c r="AN61" s="152">
        <v>-70099</v>
      </c>
      <c r="AO61" s="145"/>
      <c r="AP61" s="145">
        <f>AP49+AP53+AP54+AP57+AP59</f>
        <v>-5726</v>
      </c>
      <c r="AQ61" s="145">
        <v>-115857</v>
      </c>
      <c r="AR61" s="145">
        <v>-56468</v>
      </c>
      <c r="AS61" s="145">
        <v>-87126</v>
      </c>
      <c r="AT61" s="145"/>
      <c r="AU61" s="145">
        <v>-950</v>
      </c>
      <c r="AV61" s="145">
        <v>-261940</v>
      </c>
      <c r="AW61" s="145">
        <v>149234</v>
      </c>
      <c r="AX61" s="145">
        <v>-69741</v>
      </c>
      <c r="AY61" s="145"/>
      <c r="AZ61" s="145">
        <v>-8966</v>
      </c>
    </row>
    <row r="62" spans="2:51" ht="9.75">
      <c r="B62" s="85"/>
      <c r="C62" s="55"/>
      <c r="D62" s="55"/>
      <c r="E62" s="37"/>
      <c r="F62" s="47"/>
      <c r="G62" s="47"/>
      <c r="H62" s="47"/>
      <c r="I62" s="47"/>
      <c r="J62" s="47">
        <v>0</v>
      </c>
      <c r="K62" s="55"/>
      <c r="L62" s="55"/>
      <c r="M62" s="55"/>
      <c r="N62" s="55"/>
      <c r="O62" s="55"/>
      <c r="P62" s="55"/>
      <c r="Q62" s="37"/>
      <c r="R62" s="37"/>
      <c r="S62" s="37"/>
      <c r="T62" s="37"/>
      <c r="V62" s="37"/>
      <c r="W62" s="37"/>
      <c r="X62" s="37"/>
      <c r="Y62" s="37"/>
      <c r="Z62" s="57"/>
      <c r="AA62" s="37"/>
      <c r="AB62" s="47"/>
      <c r="AC62" s="89"/>
      <c r="AD62" s="89"/>
      <c r="AE62" s="57"/>
      <c r="AF62" s="89"/>
      <c r="AG62" s="89"/>
      <c r="AH62" s="207"/>
      <c r="AI62" s="207"/>
      <c r="AJ62" s="207"/>
      <c r="AK62" s="294"/>
      <c r="AN62" s="308"/>
      <c r="AO62" s="207"/>
      <c r="AT62" s="207"/>
      <c r="AY62" s="207"/>
    </row>
    <row r="63" spans="2:52" ht="9.75">
      <c r="B63" s="86" t="s">
        <v>139</v>
      </c>
      <c r="C63" s="55">
        <v>-85311</v>
      </c>
      <c r="D63" s="55">
        <v>132066</v>
      </c>
      <c r="E63" s="81">
        <v>-10235</v>
      </c>
      <c r="F63" s="62">
        <v>-7505</v>
      </c>
      <c r="G63" s="55">
        <v>-18061</v>
      </c>
      <c r="H63" s="55">
        <v>-13372</v>
      </c>
      <c r="I63" s="55">
        <v>-49299</v>
      </c>
      <c r="J63" s="55">
        <v>113818</v>
      </c>
      <c r="K63" s="55"/>
      <c r="L63" s="55">
        <v>16459</v>
      </c>
      <c r="M63" s="55">
        <v>254112</v>
      </c>
      <c r="N63" s="55">
        <v>-92609</v>
      </c>
      <c r="O63" s="55">
        <v>-45896</v>
      </c>
      <c r="P63" s="55"/>
      <c r="Q63" s="81">
        <v>-23464</v>
      </c>
      <c r="R63" s="81">
        <v>-50859</v>
      </c>
      <c r="S63" s="81">
        <v>51124</v>
      </c>
      <c r="T63" s="81">
        <v>12964</v>
      </c>
      <c r="U63" s="55"/>
      <c r="V63" s="55">
        <v>-71674</v>
      </c>
      <c r="W63" s="55">
        <v>35958</v>
      </c>
      <c r="X63" s="55">
        <v>12755</v>
      </c>
      <c r="Y63" s="55">
        <v>15456</v>
      </c>
      <c r="Z63" s="57"/>
      <c r="AA63" s="55">
        <v>36771</v>
      </c>
      <c r="AB63" s="62">
        <v>9170</v>
      </c>
      <c r="AC63" s="145">
        <v>-2932</v>
      </c>
      <c r="AD63" s="145">
        <v>-61070</v>
      </c>
      <c r="AE63" s="57"/>
      <c r="AF63" s="145">
        <v>3221</v>
      </c>
      <c r="AG63" s="145">
        <v>-33831</v>
      </c>
      <c r="AH63" s="145">
        <v>5539</v>
      </c>
      <c r="AI63" s="145">
        <v>11699</v>
      </c>
      <c r="AJ63" s="145"/>
      <c r="AK63" s="152">
        <v>-44437</v>
      </c>
      <c r="AL63" s="152">
        <v>26029</v>
      </c>
      <c r="AM63" s="152">
        <v>6681</v>
      </c>
      <c r="AN63" s="152">
        <v>-37572</v>
      </c>
      <c r="AO63" s="145"/>
      <c r="AP63" s="76">
        <v>31315</v>
      </c>
      <c r="AQ63" s="145">
        <v>-76225</v>
      </c>
      <c r="AR63" s="145">
        <v>37856</v>
      </c>
      <c r="AS63" s="145">
        <v>120872</v>
      </c>
      <c r="AT63" s="145"/>
      <c r="AU63" s="145">
        <v>54804</v>
      </c>
      <c r="AV63" s="145">
        <v>-200118</v>
      </c>
      <c r="AW63" s="145">
        <v>20372</v>
      </c>
      <c r="AX63" s="145">
        <v>223</v>
      </c>
      <c r="AY63" s="145"/>
      <c r="AZ63" s="145">
        <v>40836</v>
      </c>
    </row>
    <row r="64" spans="2:51" ht="9.75">
      <c r="B64" s="84"/>
      <c r="C64" s="87"/>
      <c r="D64" s="87"/>
      <c r="E64" s="55"/>
      <c r="F64" s="47"/>
      <c r="G64" s="55"/>
      <c r="H64" s="55"/>
      <c r="I64" s="55"/>
      <c r="J64" s="55">
        <v>0</v>
      </c>
      <c r="K64" s="87"/>
      <c r="L64" s="87"/>
      <c r="M64" s="87"/>
      <c r="N64" s="87"/>
      <c r="O64" s="87"/>
      <c r="P64" s="87"/>
      <c r="Q64" s="55"/>
      <c r="R64" s="55"/>
      <c r="S64" s="55"/>
      <c r="T64" s="55"/>
      <c r="V64" s="55"/>
      <c r="W64" s="55"/>
      <c r="X64" s="55"/>
      <c r="Y64" s="55"/>
      <c r="Z64" s="57"/>
      <c r="AA64" s="55"/>
      <c r="AB64" s="47"/>
      <c r="AC64" s="89"/>
      <c r="AD64" s="145"/>
      <c r="AE64" s="57"/>
      <c r="AF64" s="145"/>
      <c r="AG64" s="145"/>
      <c r="AH64" s="145"/>
      <c r="AI64" s="145"/>
      <c r="AJ64" s="145"/>
      <c r="AK64" s="152"/>
      <c r="AL64" s="152"/>
      <c r="AM64" s="152"/>
      <c r="AN64" s="152"/>
      <c r="AO64" s="145"/>
      <c r="AT64" s="145"/>
      <c r="AY64" s="145"/>
    </row>
    <row r="65" spans="2:52" ht="9.75">
      <c r="B65" s="74" t="s">
        <v>141</v>
      </c>
      <c r="C65" s="55">
        <v>-578</v>
      </c>
      <c r="D65" s="55">
        <v>2922</v>
      </c>
      <c r="E65" s="55">
        <v>-1247</v>
      </c>
      <c r="F65" s="62">
        <v>-98</v>
      </c>
      <c r="G65" s="55">
        <v>970</v>
      </c>
      <c r="H65" s="55">
        <v>-435</v>
      </c>
      <c r="I65" s="55">
        <v>-47</v>
      </c>
      <c r="J65" s="55">
        <v>131</v>
      </c>
      <c r="K65" s="47"/>
      <c r="L65" s="55">
        <v>86</v>
      </c>
      <c r="M65" s="55">
        <v>-4337</v>
      </c>
      <c r="N65" s="55">
        <v>1328</v>
      </c>
      <c r="O65" s="55">
        <v>5845</v>
      </c>
      <c r="P65" s="47"/>
      <c r="Q65" s="55">
        <v>1575</v>
      </c>
      <c r="R65" s="55">
        <v>-6962</v>
      </c>
      <c r="S65" s="55">
        <v>-761</v>
      </c>
      <c r="T65" s="55">
        <v>4901</v>
      </c>
      <c r="U65" s="83"/>
      <c r="V65" s="55">
        <v>-826</v>
      </c>
      <c r="W65" s="55">
        <v>563</v>
      </c>
      <c r="X65" s="55">
        <v>-552</v>
      </c>
      <c r="Y65" s="55">
        <v>717</v>
      </c>
      <c r="Z65" s="57"/>
      <c r="AA65" s="55">
        <v>68</v>
      </c>
      <c r="AB65" s="83">
        <v>-221</v>
      </c>
      <c r="AC65" s="145">
        <v>943</v>
      </c>
      <c r="AD65" s="145">
        <v>180</v>
      </c>
      <c r="AE65" s="57"/>
      <c r="AF65" s="145">
        <v>-227</v>
      </c>
      <c r="AG65" s="145">
        <v>287</v>
      </c>
      <c r="AH65" s="145">
        <v>-376</v>
      </c>
      <c r="AI65" s="145">
        <v>-119</v>
      </c>
      <c r="AJ65" s="145"/>
      <c r="AK65" s="152">
        <v>39</v>
      </c>
      <c r="AL65" s="152">
        <v>68</v>
      </c>
      <c r="AM65" s="152">
        <v>-151</v>
      </c>
      <c r="AN65" s="152">
        <v>-3</v>
      </c>
      <c r="AO65" s="145"/>
      <c r="AP65" s="152">
        <v>-60</v>
      </c>
      <c r="AQ65" s="145">
        <v>-135</v>
      </c>
      <c r="AR65" s="145">
        <v>217</v>
      </c>
      <c r="AS65" s="145">
        <v>109</v>
      </c>
      <c r="AT65" s="145"/>
      <c r="AU65" s="145">
        <v>13</v>
      </c>
      <c r="AV65" s="145">
        <v>-277</v>
      </c>
      <c r="AW65" s="145">
        <v>156</v>
      </c>
      <c r="AX65" s="145">
        <v>155</v>
      </c>
      <c r="AY65" s="145"/>
      <c r="AZ65" s="145">
        <v>-39</v>
      </c>
    </row>
    <row r="66" spans="2:51" ht="9.75">
      <c r="B66" s="85"/>
      <c r="C66" s="47"/>
      <c r="D66" s="47"/>
      <c r="E66" s="37"/>
      <c r="F66" s="55"/>
      <c r="G66" s="47"/>
      <c r="H66" s="47"/>
      <c r="I66" s="47"/>
      <c r="J66" s="47"/>
      <c r="K66" s="47"/>
      <c r="L66" s="47"/>
      <c r="M66" s="47"/>
      <c r="N66" s="47"/>
      <c r="O66" s="47"/>
      <c r="P66" s="47"/>
      <c r="Q66" s="37"/>
      <c r="R66" s="37"/>
      <c r="S66" s="37"/>
      <c r="T66" s="37"/>
      <c r="V66" s="37"/>
      <c r="W66" s="37"/>
      <c r="X66" s="37"/>
      <c r="Y66" s="37"/>
      <c r="Z66" s="57"/>
      <c r="AA66" s="37"/>
      <c r="AB66" s="47"/>
      <c r="AC66" s="89"/>
      <c r="AD66" s="89"/>
      <c r="AE66" s="57"/>
      <c r="AF66" s="89"/>
      <c r="AG66" s="89"/>
      <c r="AH66" s="210"/>
      <c r="AI66" s="210"/>
      <c r="AJ66" s="210"/>
      <c r="AK66" s="151"/>
      <c r="AO66" s="210"/>
      <c r="AT66" s="210"/>
      <c r="AY66" s="210"/>
    </row>
    <row r="67" spans="2:52" ht="9.75">
      <c r="B67" s="2" t="s">
        <v>135</v>
      </c>
      <c r="C67" s="47">
        <v>143586</v>
      </c>
      <c r="D67" s="47">
        <v>57697</v>
      </c>
      <c r="E67" s="37">
        <v>192685</v>
      </c>
      <c r="F67" s="47">
        <v>181203</v>
      </c>
      <c r="G67" s="47">
        <v>173600</v>
      </c>
      <c r="H67" s="47">
        <v>156509</v>
      </c>
      <c r="I67" s="47">
        <v>142702</v>
      </c>
      <c r="J67" s="47">
        <v>93356</v>
      </c>
      <c r="K67" s="47"/>
      <c r="L67" s="47">
        <v>57697</v>
      </c>
      <c r="M67" s="47">
        <v>74242</v>
      </c>
      <c r="N67" s="47">
        <v>324017</v>
      </c>
      <c r="O67" s="47">
        <v>232736</v>
      </c>
      <c r="P67" s="47"/>
      <c r="Q67" s="37">
        <v>192685</v>
      </c>
      <c r="R67" s="37">
        <v>170796</v>
      </c>
      <c r="S67" s="37">
        <v>112975</v>
      </c>
      <c r="T67" s="37">
        <v>163338</v>
      </c>
      <c r="U67" s="37"/>
      <c r="V67" s="37">
        <v>181203</v>
      </c>
      <c r="W67" s="47">
        <v>108703</v>
      </c>
      <c r="X67" s="47">
        <v>145224</v>
      </c>
      <c r="Y67" s="47">
        <v>157427</v>
      </c>
      <c r="Z67" s="57"/>
      <c r="AA67" s="37">
        <v>173600</v>
      </c>
      <c r="AB67" s="47">
        <v>210439</v>
      </c>
      <c r="AC67" s="89">
        <v>219388</v>
      </c>
      <c r="AD67" s="89">
        <v>217399</v>
      </c>
      <c r="AE67" s="57"/>
      <c r="AF67" s="89">
        <v>156509</v>
      </c>
      <c r="AG67" s="89">
        <v>159503</v>
      </c>
      <c r="AH67" s="210">
        <v>125959</v>
      </c>
      <c r="AI67" s="210">
        <v>131122</v>
      </c>
      <c r="AJ67" s="210"/>
      <c r="AK67" s="151">
        <v>142702</v>
      </c>
      <c r="AL67" s="151">
        <v>98304</v>
      </c>
      <c r="AM67" s="151">
        <v>124401</v>
      </c>
      <c r="AN67" s="151">
        <v>130931</v>
      </c>
      <c r="AO67" s="210"/>
      <c r="AP67" s="77">
        <v>93356</v>
      </c>
      <c r="AQ67" s="89">
        <v>124611</v>
      </c>
      <c r="AR67" s="89">
        <v>48251</v>
      </c>
      <c r="AS67" s="89">
        <v>86324</v>
      </c>
      <c r="AT67" s="210"/>
      <c r="AU67" s="89">
        <v>207305</v>
      </c>
      <c r="AV67" s="89">
        <v>262123</v>
      </c>
      <c r="AW67" s="89">
        <v>61727</v>
      </c>
      <c r="AX67" s="89">
        <v>82255.31794</v>
      </c>
      <c r="AY67" s="210"/>
      <c r="AZ67" s="89">
        <v>82633</v>
      </c>
    </row>
    <row r="68" spans="2:51" ht="9.75">
      <c r="B68" s="84"/>
      <c r="C68" s="77"/>
      <c r="D68" s="77"/>
      <c r="E68" s="37"/>
      <c r="F68" s="87"/>
      <c r="G68" s="161"/>
      <c r="H68" s="161"/>
      <c r="I68" s="161"/>
      <c r="J68" s="161"/>
      <c r="K68" s="77"/>
      <c r="L68" s="77"/>
      <c r="M68" s="77"/>
      <c r="N68" s="77"/>
      <c r="O68" s="77"/>
      <c r="P68" s="77"/>
      <c r="Q68" s="37"/>
      <c r="R68" s="37"/>
      <c r="S68" s="37"/>
      <c r="T68" s="37"/>
      <c r="V68" s="37"/>
      <c r="W68" s="37"/>
      <c r="X68" s="37"/>
      <c r="Y68" s="37"/>
      <c r="Z68" s="57"/>
      <c r="AA68" s="37"/>
      <c r="AB68" s="47"/>
      <c r="AE68" s="57"/>
      <c r="AH68" s="57"/>
      <c r="AI68" s="57"/>
      <c r="AJ68" s="57"/>
      <c r="AK68" s="169"/>
      <c r="AL68" s="169"/>
      <c r="AM68" s="169"/>
      <c r="AN68" s="169"/>
      <c r="AO68" s="57"/>
      <c r="AT68" s="57"/>
      <c r="AY68" s="57"/>
    </row>
    <row r="69" spans="2:52" ht="9.75">
      <c r="B69" s="74" t="s">
        <v>140</v>
      </c>
      <c r="C69" s="88">
        <v>57697</v>
      </c>
      <c r="D69" s="88">
        <v>192685</v>
      </c>
      <c r="E69" s="60">
        <v>181203</v>
      </c>
      <c r="F69" s="55">
        <v>173600</v>
      </c>
      <c r="G69" s="55">
        <v>156509</v>
      </c>
      <c r="H69" s="55">
        <v>142702</v>
      </c>
      <c r="I69" s="55">
        <v>93356</v>
      </c>
      <c r="J69" s="55">
        <v>207305</v>
      </c>
      <c r="K69" s="88"/>
      <c r="L69" s="88">
        <v>74242</v>
      </c>
      <c r="M69" s="88">
        <v>324017</v>
      </c>
      <c r="N69" s="88">
        <v>232736</v>
      </c>
      <c r="O69" s="88">
        <v>192685</v>
      </c>
      <c r="P69" s="88"/>
      <c r="Q69" s="60">
        <v>170796</v>
      </c>
      <c r="R69" s="60">
        <v>112975</v>
      </c>
      <c r="S69" s="60">
        <v>163338</v>
      </c>
      <c r="T69" s="60">
        <v>181203</v>
      </c>
      <c r="U69" s="60"/>
      <c r="V69" s="60">
        <v>108703</v>
      </c>
      <c r="W69" s="60">
        <v>145224</v>
      </c>
      <c r="X69" s="60">
        <v>157427</v>
      </c>
      <c r="Y69" s="60">
        <v>173600</v>
      </c>
      <c r="Z69" s="57"/>
      <c r="AA69" s="60">
        <v>210439</v>
      </c>
      <c r="AB69" s="62">
        <v>219388</v>
      </c>
      <c r="AC69" s="145">
        <v>217399</v>
      </c>
      <c r="AD69" s="145">
        <v>156509</v>
      </c>
      <c r="AE69" s="57"/>
      <c r="AF69" s="145">
        <v>159503</v>
      </c>
      <c r="AG69" s="145">
        <v>125959</v>
      </c>
      <c r="AH69" s="145">
        <v>131122</v>
      </c>
      <c r="AI69" s="145">
        <v>142702</v>
      </c>
      <c r="AJ69" s="145"/>
      <c r="AK69" s="152">
        <v>98304</v>
      </c>
      <c r="AL69" s="152">
        <v>124401</v>
      </c>
      <c r="AM69" s="152">
        <v>130931</v>
      </c>
      <c r="AN69" s="152">
        <v>93356</v>
      </c>
      <c r="AO69" s="145"/>
      <c r="AP69" s="90">
        <v>124.611</v>
      </c>
      <c r="AQ69" s="145">
        <v>48251</v>
      </c>
      <c r="AR69" s="145">
        <v>86324</v>
      </c>
      <c r="AS69" s="145">
        <v>207305</v>
      </c>
      <c r="AT69" s="145"/>
      <c r="AU69" s="145">
        <v>262122</v>
      </c>
      <c r="AV69" s="145">
        <v>61728</v>
      </c>
      <c r="AW69" s="145">
        <v>82255.31794</v>
      </c>
      <c r="AX69" s="145">
        <v>82633</v>
      </c>
      <c r="AY69" s="145"/>
      <c r="AZ69" s="145">
        <v>123430</v>
      </c>
    </row>
    <row r="70" spans="6:48" ht="9.75">
      <c r="F70" s="47"/>
      <c r="G70" s="47"/>
      <c r="H70" s="47"/>
      <c r="I70" s="47"/>
      <c r="J70" s="47"/>
      <c r="Q70" s="88"/>
      <c r="R70" s="88"/>
      <c r="AM70" s="308"/>
      <c r="AN70" s="313"/>
      <c r="AV70" s="89"/>
    </row>
    <row r="71" spans="2:50" s="176" customFormat="1" ht="16.5" customHeight="1">
      <c r="B71" s="265" t="s">
        <v>62</v>
      </c>
      <c r="F71" s="266"/>
      <c r="G71" s="266"/>
      <c r="H71" s="266"/>
      <c r="I71" s="266"/>
      <c r="J71" s="266"/>
      <c r="Q71" s="267"/>
      <c r="R71" s="267"/>
      <c r="AM71" s="308"/>
      <c r="AN71" s="2"/>
      <c r="AP71" s="2"/>
      <c r="AQ71" s="2"/>
      <c r="AR71" s="2"/>
      <c r="AS71" s="2"/>
      <c r="AV71" s="89"/>
      <c r="AW71" s="2"/>
      <c r="AX71" s="2"/>
    </row>
    <row r="72" spans="2:52" s="176" customFormat="1" ht="18" customHeight="1">
      <c r="B72" s="203" t="s">
        <v>301</v>
      </c>
      <c r="F72" s="266"/>
      <c r="G72" s="266"/>
      <c r="H72" s="266"/>
      <c r="I72" s="266"/>
      <c r="J72" s="266"/>
      <c r="Q72" s="267"/>
      <c r="R72" s="267"/>
      <c r="AM72" s="308"/>
      <c r="AN72" s="2"/>
      <c r="AP72" s="2"/>
      <c r="AQ72" s="2"/>
      <c r="AR72" s="2"/>
      <c r="AS72" s="2"/>
      <c r="AU72" s="89"/>
      <c r="AV72" s="89"/>
      <c r="AW72" s="2"/>
      <c r="AX72" s="2"/>
      <c r="AZ72" s="89"/>
    </row>
    <row r="73" spans="2:52" s="176" customFormat="1" ht="18.75" customHeight="1">
      <c r="B73" s="203" t="s">
        <v>201</v>
      </c>
      <c r="F73" s="268"/>
      <c r="G73" s="266"/>
      <c r="H73" s="266"/>
      <c r="I73" s="266"/>
      <c r="J73" s="266"/>
      <c r="Q73" s="268"/>
      <c r="R73" s="268"/>
      <c r="AM73" s="313"/>
      <c r="AN73" s="313"/>
      <c r="AP73" s="2"/>
      <c r="AQ73" s="2"/>
      <c r="AR73" s="2"/>
      <c r="AS73" s="2"/>
      <c r="AU73" s="2"/>
      <c r="AV73" s="89"/>
      <c r="AW73" s="2"/>
      <c r="AX73" s="2"/>
      <c r="AZ73" s="2"/>
    </row>
    <row r="74" spans="2:52" s="176" customFormat="1" ht="20.25" customHeight="1">
      <c r="B74" s="203" t="s">
        <v>202</v>
      </c>
      <c r="F74" s="269"/>
      <c r="G74" s="270"/>
      <c r="H74" s="270"/>
      <c r="I74" s="270"/>
      <c r="J74" s="270"/>
      <c r="Q74" s="269"/>
      <c r="R74" s="269"/>
      <c r="AM74" s="308"/>
      <c r="AN74" s="313"/>
      <c r="AQ74" s="2"/>
      <c r="AR74" s="2"/>
      <c r="AS74" s="2"/>
      <c r="AU74" s="89"/>
      <c r="AV74" s="2"/>
      <c r="AW74" s="2"/>
      <c r="AX74" s="2"/>
      <c r="AZ74" s="89"/>
    </row>
    <row r="75" spans="7:48" ht="6" customHeight="1">
      <c r="G75" s="47"/>
      <c r="H75" s="47"/>
      <c r="I75" s="47"/>
      <c r="J75" s="47"/>
      <c r="AM75" s="313"/>
      <c r="AN75" s="313"/>
      <c r="AP75" s="176"/>
      <c r="AV75" s="89"/>
    </row>
    <row r="76" spans="7:48" ht="9.75">
      <c r="G76" s="62"/>
      <c r="H76" s="62"/>
      <c r="I76" s="62"/>
      <c r="J76" s="62"/>
      <c r="Q76" s="89"/>
      <c r="R76" s="89"/>
      <c r="AM76" s="308"/>
      <c r="AN76" s="313"/>
      <c r="AP76" s="176"/>
      <c r="AV76" s="89"/>
    </row>
    <row r="77" spans="7:48" ht="9.75">
      <c r="G77" s="55"/>
      <c r="H77" s="55"/>
      <c r="I77" s="55"/>
      <c r="J77" s="55"/>
      <c r="Q77" s="89"/>
      <c r="R77" s="89"/>
      <c r="S77" s="89"/>
      <c r="T77" s="89"/>
      <c r="U77" s="89"/>
      <c r="AM77" s="313"/>
      <c r="AN77" s="312"/>
      <c r="AP77" s="176"/>
      <c r="AV77" s="89"/>
    </row>
    <row r="78" spans="7:48" ht="12.75">
      <c r="G78" s="47"/>
      <c r="H78" s="47"/>
      <c r="I78" s="47"/>
      <c r="J78" s="47"/>
      <c r="AM78" s="308"/>
      <c r="AN78" s="311"/>
      <c r="AV78" s="89"/>
    </row>
    <row r="79" spans="7:48" ht="9.75">
      <c r="G79" s="87"/>
      <c r="H79" s="87"/>
      <c r="I79" s="87"/>
      <c r="J79" s="87"/>
      <c r="AM79" s="312"/>
      <c r="AN79" s="312"/>
      <c r="AV79" s="89"/>
    </row>
    <row r="80" spans="7:48" ht="12.75">
      <c r="G80" s="55"/>
      <c r="H80" s="55"/>
      <c r="I80" s="55"/>
      <c r="J80" s="55"/>
      <c r="AM80" s="311"/>
      <c r="AN80" s="311"/>
      <c r="AV80" s="89"/>
    </row>
    <row r="81" spans="7:48" ht="9.75">
      <c r="G81" s="47"/>
      <c r="H81" s="47"/>
      <c r="I81" s="47"/>
      <c r="J81" s="47"/>
      <c r="AM81" s="312"/>
      <c r="AN81" s="308"/>
      <c r="AV81" s="89"/>
    </row>
    <row r="82" spans="7:48" ht="12.75">
      <c r="G82" s="47"/>
      <c r="H82" s="47"/>
      <c r="I82" s="47"/>
      <c r="J82" s="47"/>
      <c r="AM82" s="311"/>
      <c r="AN82" s="311"/>
      <c r="AV82" s="89"/>
    </row>
    <row r="83" spans="7:48" ht="9.75">
      <c r="G83" s="47"/>
      <c r="H83" s="47"/>
      <c r="I83" s="47"/>
      <c r="J83" s="47"/>
      <c r="AM83" s="308"/>
      <c r="AN83" s="313"/>
      <c r="AV83" s="89"/>
    </row>
    <row r="84" spans="7:40" ht="12.75">
      <c r="G84" s="77"/>
      <c r="H84" s="77"/>
      <c r="I84" s="77"/>
      <c r="J84" s="77"/>
      <c r="AM84" s="311"/>
      <c r="AN84" s="311"/>
    </row>
    <row r="85" spans="7:48" ht="9.75">
      <c r="G85" s="88"/>
      <c r="H85" s="88"/>
      <c r="I85" s="88"/>
      <c r="J85" s="88"/>
      <c r="AM85" s="308"/>
      <c r="AN85" s="312"/>
      <c r="AV85" s="89"/>
    </row>
    <row r="86" spans="39:40" ht="12.75">
      <c r="AM86" s="311"/>
      <c r="AN86" s="308"/>
    </row>
    <row r="87" spans="39:48" ht="9.75">
      <c r="AM87" s="309"/>
      <c r="AV87" s="89"/>
    </row>
    <row r="89" ht="9.75">
      <c r="AV89" s="89"/>
    </row>
    <row r="91" ht="9.75">
      <c r="AV91" s="89"/>
    </row>
    <row r="92" spans="45:50" ht="9.75">
      <c r="AS92" s="176"/>
      <c r="AW92" s="176"/>
      <c r="AX92" s="176"/>
    </row>
    <row r="93" spans="45:50" ht="9.75">
      <c r="AS93" s="176"/>
      <c r="AV93" s="89"/>
      <c r="AW93" s="176"/>
      <c r="AX93" s="176"/>
    </row>
    <row r="94" spans="43:50" ht="9.75">
      <c r="AQ94" s="176"/>
      <c r="AR94" s="176"/>
      <c r="AS94" s="176"/>
      <c r="AW94" s="176"/>
      <c r="AX94" s="176"/>
    </row>
    <row r="95" spans="43:50" ht="9.75">
      <c r="AQ95" s="176"/>
      <c r="AR95" s="176"/>
      <c r="AS95" s="176"/>
      <c r="AV95" s="89"/>
      <c r="AW95" s="176"/>
      <c r="AX95" s="176"/>
    </row>
    <row r="96" spans="40:52" ht="12.75">
      <c r="AN96" s="311"/>
      <c r="AQ96" s="176"/>
      <c r="AR96" s="176"/>
      <c r="AU96" s="176"/>
      <c r="AZ96" s="176"/>
    </row>
    <row r="97" spans="43:52" ht="9.75">
      <c r="AQ97" s="176"/>
      <c r="AR97" s="176"/>
      <c r="AU97" s="176"/>
      <c r="AV97" s="176"/>
      <c r="AZ97" s="176"/>
    </row>
    <row r="98" spans="47:52" ht="9.75">
      <c r="AU98" s="176"/>
      <c r="AZ98" s="176"/>
    </row>
    <row r="99" spans="47:52" ht="9.75">
      <c r="AU99" s="176"/>
      <c r="AZ99" s="176"/>
    </row>
    <row r="100" ht="12.75">
      <c r="AN100" s="311"/>
    </row>
    <row r="107" ht="9.75">
      <c r="AM107" s="176"/>
    </row>
    <row r="108" ht="9.75">
      <c r="AM108" s="176"/>
    </row>
    <row r="109" ht="9.75">
      <c r="AM109" s="176"/>
    </row>
    <row r="110" ht="9.75">
      <c r="AM110" s="176"/>
    </row>
    <row r="122" ht="9.75">
      <c r="AV122" s="176"/>
    </row>
    <row r="123" spans="40:48" ht="9.75">
      <c r="AN123" s="176"/>
      <c r="AV123" s="176"/>
    </row>
    <row r="124" spans="40:48" ht="9.75">
      <c r="AN124" s="176"/>
      <c r="AV124" s="176"/>
    </row>
    <row r="125" spans="40:48" ht="9.75">
      <c r="AN125" s="176"/>
      <c r="AV125" s="176"/>
    </row>
    <row r="126" ht="9.75">
      <c r="AN126" s="176"/>
    </row>
  </sheetData>
  <sheetProtection/>
  <printOptions/>
  <pageMargins left="0.1968503937007874" right="0.1968503937007874" top="0.3937007874015748" bottom="0.1968503937007874" header="0.5118110236220472" footer="0.5118110236220472"/>
  <pageSetup fitToHeight="1" fitToWidth="1" horizontalDpi="600" verticalDpi="600" orientation="landscape" paperSize="9" scale="33" r:id="rId1"/>
</worksheet>
</file>

<file path=xl/worksheets/sheet9.xml><?xml version="1.0" encoding="utf-8"?>
<worksheet xmlns="http://schemas.openxmlformats.org/spreadsheetml/2006/main" xmlns:r="http://schemas.openxmlformats.org/officeDocument/2006/relationships">
  <sheetPr>
    <tabColor rgb="FF00B0F0"/>
  </sheetPr>
  <dimension ref="B2:AV66"/>
  <sheetViews>
    <sheetView showGridLines="0" view="pageBreakPreview" zoomScale="85" zoomScaleNormal="130" zoomScaleSheetLayoutView="85" zoomScalePageLayoutView="0" workbookViewId="0" topLeftCell="A1">
      <pane xSplit="2" ySplit="4" topLeftCell="AH5" activePane="bottomRight" state="frozen"/>
      <selection pane="topLeft" activeCell="AY42" sqref="AY42"/>
      <selection pane="topRight" activeCell="AY42" sqref="AY42"/>
      <selection pane="bottomLeft" activeCell="AY42" sqref="AY42"/>
      <selection pane="bottomRight" activeCell="AW12" sqref="AW12"/>
    </sheetView>
  </sheetViews>
  <sheetFormatPr defaultColWidth="9.140625" defaultRowHeight="12.75"/>
  <cols>
    <col min="1" max="1" width="2.140625" style="7" customWidth="1"/>
    <col min="2" max="2" width="27.7109375" style="7" customWidth="1"/>
    <col min="3" max="6" width="9.140625" style="7" customWidth="1"/>
    <col min="7" max="7" width="2.57421875" style="8" customWidth="1"/>
    <col min="8" max="10" width="9.140625" style="7" customWidth="1"/>
    <col min="11" max="11" width="10.421875" style="7" bestFit="1" customWidth="1"/>
    <col min="12" max="12" width="1.7109375" style="8" customWidth="1"/>
    <col min="13" max="16" width="9.140625" style="7" customWidth="1"/>
    <col min="17" max="17" width="1.8515625" style="7" customWidth="1"/>
    <col min="18" max="21" width="9.140625" style="7" customWidth="1"/>
    <col min="22" max="22" width="1.8515625" style="7" customWidth="1"/>
    <col min="23" max="26" width="9.140625" style="7" customWidth="1"/>
    <col min="27" max="27" width="1.8515625" style="112" customWidth="1"/>
    <col min="28" max="31" width="9.140625" style="7" customWidth="1"/>
    <col min="32" max="32" width="1.8515625" style="112" customWidth="1"/>
    <col min="33" max="36" width="9.140625" style="7" customWidth="1"/>
    <col min="37" max="37" width="1.8515625" style="112" customWidth="1"/>
    <col min="38" max="41" width="9.140625" style="7" customWidth="1"/>
    <col min="42" max="42" width="1.8515625" style="112" customWidth="1"/>
    <col min="43" max="16384" width="9.140625" style="7" customWidth="1"/>
  </cols>
  <sheetData>
    <row r="2" spans="2:21" ht="11.25" customHeight="1">
      <c r="B2" s="22" t="s">
        <v>185</v>
      </c>
      <c r="C2" s="23"/>
      <c r="D2" s="23"/>
      <c r="E2" s="23"/>
      <c r="F2" s="23"/>
      <c r="G2" s="9"/>
      <c r="H2" s="23"/>
      <c r="I2" s="23"/>
      <c r="J2" s="23"/>
      <c r="K2" s="23"/>
      <c r="L2" s="9"/>
      <c r="M2" s="9"/>
      <c r="N2" s="9"/>
      <c r="O2" s="9"/>
      <c r="P2" s="9"/>
      <c r="U2" s="11"/>
    </row>
    <row r="3" spans="2:12" ht="11.25" customHeight="1" thickBot="1">
      <c r="B3" s="22"/>
      <c r="C3" s="23"/>
      <c r="D3" s="23"/>
      <c r="E3" s="23"/>
      <c r="F3" s="23"/>
      <c r="G3" s="9"/>
      <c r="H3" s="23"/>
      <c r="L3" s="9"/>
    </row>
    <row r="4" spans="2:43" s="255" customFormat="1" ht="21" thickBot="1">
      <c r="B4" s="275" t="s">
        <v>28</v>
      </c>
      <c r="C4" s="274" t="s">
        <v>0</v>
      </c>
      <c r="D4" s="274" t="s">
        <v>1</v>
      </c>
      <c r="E4" s="274" t="s">
        <v>2</v>
      </c>
      <c r="F4" s="274" t="s">
        <v>3</v>
      </c>
      <c r="H4" s="274" t="s">
        <v>4</v>
      </c>
      <c r="I4" s="274" t="s">
        <v>208</v>
      </c>
      <c r="J4" s="274" t="s">
        <v>210</v>
      </c>
      <c r="K4" s="274" t="s">
        <v>212</v>
      </c>
      <c r="M4" s="274" t="s">
        <v>215</v>
      </c>
      <c r="N4" s="274" t="s">
        <v>262</v>
      </c>
      <c r="O4" s="274" t="s">
        <v>264</v>
      </c>
      <c r="P4" s="274" t="s">
        <v>265</v>
      </c>
      <c r="R4" s="274" t="s">
        <v>267</v>
      </c>
      <c r="S4" s="274" t="s">
        <v>270</v>
      </c>
      <c r="T4" s="274" t="s">
        <v>274</v>
      </c>
      <c r="U4" s="254" t="s">
        <v>283</v>
      </c>
      <c r="W4" s="254" t="s">
        <v>324</v>
      </c>
      <c r="X4" s="202" t="s">
        <v>325</v>
      </c>
      <c r="Y4" s="202" t="s">
        <v>350</v>
      </c>
      <c r="Z4" s="202" t="s">
        <v>359</v>
      </c>
      <c r="AA4" s="292"/>
      <c r="AB4" s="202" t="s">
        <v>370</v>
      </c>
      <c r="AC4" s="202" t="s">
        <v>373</v>
      </c>
      <c r="AD4" s="202" t="s">
        <v>376</v>
      </c>
      <c r="AE4" s="202" t="s">
        <v>394</v>
      </c>
      <c r="AF4" s="292"/>
      <c r="AG4" s="202" t="s">
        <v>403</v>
      </c>
      <c r="AH4" s="202" t="s">
        <v>422</v>
      </c>
      <c r="AI4" s="202" t="s">
        <v>425</v>
      </c>
      <c r="AJ4" s="202" t="s">
        <v>428</v>
      </c>
      <c r="AK4" s="292"/>
      <c r="AL4" s="410" t="s">
        <v>434</v>
      </c>
      <c r="AM4" s="410" t="s">
        <v>475</v>
      </c>
      <c r="AN4" s="410" t="s">
        <v>477</v>
      </c>
      <c r="AO4" s="410" t="s">
        <v>479</v>
      </c>
      <c r="AP4" s="292"/>
      <c r="AQ4" s="410" t="s">
        <v>493</v>
      </c>
    </row>
    <row r="5" spans="2:43" ht="9.75">
      <c r="B5" s="24" t="s">
        <v>5</v>
      </c>
      <c r="C5" s="11"/>
      <c r="D5" s="11"/>
      <c r="E5" s="11"/>
      <c r="F5" s="11"/>
      <c r="G5" s="16"/>
      <c r="L5" s="16"/>
      <c r="AH5" s="54"/>
      <c r="AL5" s="54"/>
      <c r="AM5" s="54"/>
      <c r="AN5" s="54"/>
      <c r="AO5" s="54"/>
      <c r="AQ5" s="54"/>
    </row>
    <row r="6" spans="2:48" ht="9.75">
      <c r="B6" s="25" t="s">
        <v>56</v>
      </c>
      <c r="C6" s="13">
        <v>88248</v>
      </c>
      <c r="D6" s="13">
        <v>84008</v>
      </c>
      <c r="E6" s="13">
        <v>82862</v>
      </c>
      <c r="F6" s="13">
        <v>78761</v>
      </c>
      <c r="G6" s="17"/>
      <c r="H6" s="13">
        <v>77940</v>
      </c>
      <c r="I6" s="13">
        <v>75341</v>
      </c>
      <c r="J6" s="13">
        <v>73535</v>
      </c>
      <c r="K6" s="13">
        <v>73638</v>
      </c>
      <c r="L6" s="17"/>
      <c r="M6" s="13">
        <v>72010</v>
      </c>
      <c r="N6" s="13">
        <v>69835</v>
      </c>
      <c r="O6" s="13">
        <v>68683</v>
      </c>
      <c r="P6" s="13">
        <v>65705</v>
      </c>
      <c r="Q6" s="11"/>
      <c r="R6" s="13">
        <v>65031</v>
      </c>
      <c r="S6" s="1">
        <v>63647</v>
      </c>
      <c r="T6" s="5">
        <v>62965</v>
      </c>
      <c r="U6" s="1">
        <v>61817</v>
      </c>
      <c r="V6" s="11"/>
      <c r="W6" s="5">
        <v>99877</v>
      </c>
      <c r="X6" s="5">
        <v>96723</v>
      </c>
      <c r="Y6" s="279">
        <v>92412</v>
      </c>
      <c r="Z6" s="279">
        <v>91267</v>
      </c>
      <c r="AA6" s="299"/>
      <c r="AB6" s="279">
        <v>85294</v>
      </c>
      <c r="AC6" s="1">
        <v>82049</v>
      </c>
      <c r="AD6" s="1">
        <v>78114</v>
      </c>
      <c r="AE6" s="1">
        <v>75329</v>
      </c>
      <c r="AF6" s="299"/>
      <c r="AG6" s="279">
        <v>72488</v>
      </c>
      <c r="AH6" s="1">
        <v>69406</v>
      </c>
      <c r="AI6" s="1">
        <v>66630</v>
      </c>
      <c r="AJ6" s="1">
        <v>63796</v>
      </c>
      <c r="AK6" s="299"/>
      <c r="AL6" s="1">
        <v>61189.47079999998</v>
      </c>
      <c r="AM6" s="1">
        <v>58258.250239999994</v>
      </c>
      <c r="AN6" s="1">
        <v>58817.163912903205</v>
      </c>
      <c r="AO6" s="1">
        <v>58524.30681999998</v>
      </c>
      <c r="AP6" s="299"/>
      <c r="AQ6" s="1">
        <v>56333.064300000005</v>
      </c>
      <c r="AU6" s="430"/>
      <c r="AV6" s="430"/>
    </row>
    <row r="7" spans="2:48" ht="9.75">
      <c r="B7" s="25" t="s">
        <v>57</v>
      </c>
      <c r="C7" s="13">
        <v>5107</v>
      </c>
      <c r="D7" s="13">
        <v>9961</v>
      </c>
      <c r="E7" s="13">
        <v>29892</v>
      </c>
      <c r="F7" s="13">
        <v>109542</v>
      </c>
      <c r="G7" s="14"/>
      <c r="H7" s="13">
        <v>106063</v>
      </c>
      <c r="I7" s="13">
        <v>108715</v>
      </c>
      <c r="J7" s="13">
        <v>112634</v>
      </c>
      <c r="K7" s="13">
        <v>115831</v>
      </c>
      <c r="L7" s="14"/>
      <c r="M7" s="13">
        <v>114379</v>
      </c>
      <c r="N7" s="13">
        <v>115754</v>
      </c>
      <c r="O7" s="13">
        <v>115912</v>
      </c>
      <c r="P7" s="13">
        <v>119081</v>
      </c>
      <c r="Q7" s="11"/>
      <c r="R7" s="13">
        <v>120032</v>
      </c>
      <c r="S7" s="1">
        <v>119731</v>
      </c>
      <c r="T7" s="5">
        <v>118317</v>
      </c>
      <c r="U7" s="1">
        <v>114767</v>
      </c>
      <c r="V7" s="11"/>
      <c r="W7" s="5">
        <v>147253</v>
      </c>
      <c r="X7" s="5">
        <v>145631</v>
      </c>
      <c r="Y7" s="279">
        <v>141104</v>
      </c>
      <c r="Z7" s="279">
        <v>136835</v>
      </c>
      <c r="AA7" s="299"/>
      <c r="AB7" s="279">
        <v>130579</v>
      </c>
      <c r="AC7" s="1">
        <v>124354</v>
      </c>
      <c r="AD7" s="1">
        <v>120148</v>
      </c>
      <c r="AE7" s="1">
        <v>114866</v>
      </c>
      <c r="AF7" s="299"/>
      <c r="AG7" s="279">
        <v>108375</v>
      </c>
      <c r="AH7" s="1">
        <v>102212</v>
      </c>
      <c r="AI7" s="1">
        <v>96722</v>
      </c>
      <c r="AJ7" s="1">
        <v>90521</v>
      </c>
      <c r="AK7" s="299"/>
      <c r="AL7" s="1">
        <v>84013.92033000001</v>
      </c>
      <c r="AM7" s="1">
        <v>79800.56310000001</v>
      </c>
      <c r="AN7" s="1">
        <v>76278.6511935484</v>
      </c>
      <c r="AO7" s="1">
        <v>73078.45772</v>
      </c>
      <c r="AP7" s="299"/>
      <c r="AQ7" s="1">
        <v>69002.76394</v>
      </c>
      <c r="AU7" s="430"/>
      <c r="AV7" s="430"/>
    </row>
    <row r="8" spans="2:48" ht="9.75">
      <c r="B8" s="25" t="s">
        <v>200</v>
      </c>
      <c r="C8" s="13">
        <v>12728</v>
      </c>
      <c r="D8" s="13">
        <v>11759</v>
      </c>
      <c r="E8" s="13">
        <v>12765</v>
      </c>
      <c r="F8" s="13">
        <v>22412</v>
      </c>
      <c r="G8" s="18"/>
      <c r="H8" s="13">
        <v>19843</v>
      </c>
      <c r="I8" s="13">
        <v>16974</v>
      </c>
      <c r="J8" s="13">
        <v>15778</v>
      </c>
      <c r="K8" s="13">
        <v>13060</v>
      </c>
      <c r="L8" s="18"/>
      <c r="M8" s="13">
        <v>11632</v>
      </c>
      <c r="N8" s="13">
        <v>9884</v>
      </c>
      <c r="O8" s="13">
        <v>8480</v>
      </c>
      <c r="P8" s="13">
        <v>7364</v>
      </c>
      <c r="Q8" s="11"/>
      <c r="R8" s="13">
        <v>6348</v>
      </c>
      <c r="S8" s="1">
        <v>5271</v>
      </c>
      <c r="T8" s="5">
        <v>5062</v>
      </c>
      <c r="U8" s="1">
        <v>4693</v>
      </c>
      <c r="V8" s="11"/>
      <c r="W8" s="5">
        <v>10276</v>
      </c>
      <c r="X8" s="5">
        <v>9164</v>
      </c>
      <c r="Y8" s="279">
        <v>8380</v>
      </c>
      <c r="Z8" s="279">
        <v>7156</v>
      </c>
      <c r="AA8" s="299"/>
      <c r="AB8" s="279">
        <v>5620</v>
      </c>
      <c r="AC8" s="1">
        <v>5022</v>
      </c>
      <c r="AD8" s="1">
        <v>4481</v>
      </c>
      <c r="AE8" s="1">
        <v>4080</v>
      </c>
      <c r="AF8" s="299"/>
      <c r="AG8" s="279">
        <v>3714</v>
      </c>
      <c r="AH8" s="1">
        <v>3195</v>
      </c>
      <c r="AI8" s="1">
        <v>3035</v>
      </c>
      <c r="AJ8" s="1">
        <v>2588</v>
      </c>
      <c r="AK8" s="299"/>
      <c r="AL8" s="1">
        <v>2496.68244</v>
      </c>
      <c r="AM8" s="1">
        <v>2329.2707199999995</v>
      </c>
      <c r="AN8" s="1">
        <v>2318.841248387097</v>
      </c>
      <c r="AO8" s="1">
        <v>2303.0396600000004</v>
      </c>
      <c r="AP8" s="299"/>
      <c r="AQ8" s="1">
        <v>2233.67429</v>
      </c>
      <c r="AU8" s="430"/>
      <c r="AV8" s="430"/>
    </row>
    <row r="9" spans="2:48" s="29" customFormat="1" ht="9.75">
      <c r="B9" s="26"/>
      <c r="C9" s="27"/>
      <c r="D9" s="27"/>
      <c r="E9" s="27"/>
      <c r="F9" s="27"/>
      <c r="G9" s="28"/>
      <c r="H9" s="27"/>
      <c r="I9" s="13"/>
      <c r="J9" s="13"/>
      <c r="K9" s="13"/>
      <c r="L9" s="28"/>
      <c r="M9" s="13"/>
      <c r="N9" s="13"/>
      <c r="O9" s="13"/>
      <c r="P9" s="13"/>
      <c r="Q9" s="61"/>
      <c r="R9" s="13"/>
      <c r="S9" s="1"/>
      <c r="T9" s="149"/>
      <c r="U9" s="1"/>
      <c r="V9" s="61"/>
      <c r="W9" s="149"/>
      <c r="X9" s="149"/>
      <c r="Y9" s="280"/>
      <c r="Z9" s="280"/>
      <c r="AA9" s="300"/>
      <c r="AB9" s="280"/>
      <c r="AC9" s="1"/>
      <c r="AD9" s="1"/>
      <c r="AE9" s="1"/>
      <c r="AF9" s="300"/>
      <c r="AG9" s="280"/>
      <c r="AH9" s="1"/>
      <c r="AI9" s="1"/>
      <c r="AJ9" s="1"/>
      <c r="AK9" s="300"/>
      <c r="AL9" s="1"/>
      <c r="AM9" s="1"/>
      <c r="AN9" s="1"/>
      <c r="AO9" s="1"/>
      <c r="AP9" s="300"/>
      <c r="AQ9" s="1"/>
      <c r="AU9" s="430"/>
      <c r="AV9" s="431"/>
    </row>
    <row r="10" spans="2:48" ht="9.75">
      <c r="B10" s="30" t="s">
        <v>58</v>
      </c>
      <c r="C10" s="13">
        <v>106083</v>
      </c>
      <c r="D10" s="13">
        <v>105728</v>
      </c>
      <c r="E10" s="13">
        <v>125519</v>
      </c>
      <c r="F10" s="13">
        <v>210715</v>
      </c>
      <c r="G10" s="6"/>
      <c r="H10" s="13">
        <v>203846</v>
      </c>
      <c r="I10" s="13">
        <v>201030</v>
      </c>
      <c r="J10" s="13">
        <v>201947</v>
      </c>
      <c r="K10" s="13">
        <v>202529</v>
      </c>
      <c r="L10" s="6"/>
      <c r="M10" s="13">
        <v>198021</v>
      </c>
      <c r="N10" s="13">
        <v>195473</v>
      </c>
      <c r="O10" s="13">
        <v>193074</v>
      </c>
      <c r="P10" s="13">
        <v>192150</v>
      </c>
      <c r="Q10" s="11"/>
      <c r="R10" s="13">
        <v>191411</v>
      </c>
      <c r="S10" s="1">
        <v>188649</v>
      </c>
      <c r="T10" s="5">
        <v>186344</v>
      </c>
      <c r="U10" s="1">
        <v>181278</v>
      </c>
      <c r="V10" s="11"/>
      <c r="W10" s="5">
        <v>257406</v>
      </c>
      <c r="X10" s="5">
        <v>251518</v>
      </c>
      <c r="Y10" s="279">
        <v>241896</v>
      </c>
      <c r="Z10" s="279">
        <v>235258</v>
      </c>
      <c r="AA10" s="299"/>
      <c r="AB10" s="279">
        <v>221492</v>
      </c>
      <c r="AC10" s="1">
        <v>211425</v>
      </c>
      <c r="AD10" s="1">
        <v>202743</v>
      </c>
      <c r="AE10" s="1">
        <v>194275</v>
      </c>
      <c r="AF10" s="299"/>
      <c r="AG10" s="279">
        <v>184577</v>
      </c>
      <c r="AH10" s="1">
        <v>174812</v>
      </c>
      <c r="AI10" s="1">
        <v>166387</v>
      </c>
      <c r="AJ10" s="1">
        <v>156905</v>
      </c>
      <c r="AK10" s="299"/>
      <c r="AL10" s="1">
        <v>147700.07357</v>
      </c>
      <c r="AM10" s="1">
        <v>140388.08406</v>
      </c>
      <c r="AN10" s="1">
        <v>137414.6563548387</v>
      </c>
      <c r="AO10" s="1">
        <v>133905.8042</v>
      </c>
      <c r="AP10" s="299"/>
      <c r="AQ10" s="1">
        <v>127569.50253</v>
      </c>
      <c r="AU10" s="430"/>
      <c r="AV10" s="430"/>
    </row>
    <row r="11" spans="2:48" s="29" customFormat="1" ht="9.75">
      <c r="B11" s="26"/>
      <c r="C11" s="27"/>
      <c r="D11" s="27"/>
      <c r="E11" s="27"/>
      <c r="F11" s="27"/>
      <c r="G11" s="28"/>
      <c r="H11" s="27"/>
      <c r="I11" s="13"/>
      <c r="L11" s="28"/>
      <c r="M11" s="61"/>
      <c r="N11" s="61"/>
      <c r="O11" s="61"/>
      <c r="P11" s="61"/>
      <c r="Q11" s="61"/>
      <c r="R11" s="61"/>
      <c r="S11" s="63"/>
      <c r="U11" s="63"/>
      <c r="V11" s="61"/>
      <c r="Y11" s="277"/>
      <c r="Z11" s="277"/>
      <c r="AA11" s="301"/>
      <c r="AB11" s="277"/>
      <c r="AC11" s="63"/>
      <c r="AD11" s="63"/>
      <c r="AE11" s="63"/>
      <c r="AF11" s="301"/>
      <c r="AG11" s="277"/>
      <c r="AH11" s="63"/>
      <c r="AI11" s="63"/>
      <c r="AJ11" s="63"/>
      <c r="AK11" s="301"/>
      <c r="AL11" s="63"/>
      <c r="AM11" s="63"/>
      <c r="AN11" s="63"/>
      <c r="AO11" s="63"/>
      <c r="AP11" s="301"/>
      <c r="AQ11" s="63"/>
      <c r="AU11" s="430"/>
      <c r="AV11" s="431"/>
    </row>
    <row r="12" spans="2:48" ht="9.75">
      <c r="B12" s="24" t="s">
        <v>6</v>
      </c>
      <c r="C12" s="31"/>
      <c r="D12" s="31"/>
      <c r="E12" s="31"/>
      <c r="F12" s="31"/>
      <c r="G12" s="6"/>
      <c r="H12" s="31"/>
      <c r="I12" s="13"/>
      <c r="L12" s="6"/>
      <c r="M12" s="11"/>
      <c r="N12" s="11"/>
      <c r="O12" s="11"/>
      <c r="P12" s="11"/>
      <c r="Q12" s="11"/>
      <c r="R12" s="11"/>
      <c r="S12" s="54"/>
      <c r="U12" s="54"/>
      <c r="V12" s="11"/>
      <c r="Y12" s="278"/>
      <c r="Z12" s="278"/>
      <c r="AA12" s="171"/>
      <c r="AB12" s="278"/>
      <c r="AC12" s="54"/>
      <c r="AD12" s="54"/>
      <c r="AE12" s="54"/>
      <c r="AF12" s="171"/>
      <c r="AG12" s="278"/>
      <c r="AH12" s="54"/>
      <c r="AI12" s="54"/>
      <c r="AJ12" s="54"/>
      <c r="AK12" s="171"/>
      <c r="AL12" s="54"/>
      <c r="AM12" s="54"/>
      <c r="AN12" s="54"/>
      <c r="AO12" s="54"/>
      <c r="AP12" s="171"/>
      <c r="AQ12" s="54"/>
      <c r="AU12" s="430"/>
      <c r="AV12" s="430"/>
    </row>
    <row r="13" spans="2:48" ht="9.75">
      <c r="B13" s="25" t="s">
        <v>192</v>
      </c>
      <c r="C13" s="13">
        <v>36360</v>
      </c>
      <c r="D13" s="13">
        <v>37043</v>
      </c>
      <c r="E13" s="13">
        <v>38494</v>
      </c>
      <c r="F13" s="13">
        <v>39493</v>
      </c>
      <c r="G13" s="6"/>
      <c r="H13" s="13">
        <v>44780</v>
      </c>
      <c r="I13" s="13">
        <v>44837</v>
      </c>
      <c r="J13" s="13">
        <v>44742</v>
      </c>
      <c r="K13" s="13">
        <v>46120</v>
      </c>
      <c r="L13" s="6"/>
      <c r="M13" s="13">
        <v>47005</v>
      </c>
      <c r="N13" s="13">
        <v>47062</v>
      </c>
      <c r="O13" s="13">
        <v>46786</v>
      </c>
      <c r="P13" s="13">
        <v>49569</v>
      </c>
      <c r="Q13" s="11"/>
      <c r="R13" s="13">
        <v>49131</v>
      </c>
      <c r="S13" s="1">
        <v>51169</v>
      </c>
      <c r="T13" s="5">
        <v>50192</v>
      </c>
      <c r="U13" s="1">
        <v>53226</v>
      </c>
      <c r="V13" s="11"/>
      <c r="W13" s="5">
        <v>87262</v>
      </c>
      <c r="X13" s="5">
        <v>87313</v>
      </c>
      <c r="Y13" s="279">
        <v>84777</v>
      </c>
      <c r="Z13" s="279">
        <v>85643</v>
      </c>
      <c r="AA13" s="299"/>
      <c r="AB13" s="279">
        <v>82650</v>
      </c>
      <c r="AC13" s="1">
        <v>81621</v>
      </c>
      <c r="AD13" s="1">
        <v>81040</v>
      </c>
      <c r="AE13" s="1">
        <v>80882</v>
      </c>
      <c r="AF13" s="299"/>
      <c r="AG13" s="279">
        <v>80328</v>
      </c>
      <c r="AH13" s="1">
        <v>80167</v>
      </c>
      <c r="AI13" s="1">
        <v>80138</v>
      </c>
      <c r="AJ13" s="1">
        <v>79821</v>
      </c>
      <c r="AK13" s="299"/>
      <c r="AL13" s="1">
        <v>79269.64658825292</v>
      </c>
      <c r="AM13" s="1">
        <v>78967.86322973731</v>
      </c>
      <c r="AN13" s="1">
        <v>81829.35333393115</v>
      </c>
      <c r="AO13" s="1">
        <v>83546.75913722746</v>
      </c>
      <c r="AP13" s="299"/>
      <c r="AQ13" s="1">
        <v>84972.58169931427</v>
      </c>
      <c r="AU13" s="430"/>
      <c r="AV13" s="430"/>
    </row>
    <row r="14" spans="2:48" ht="9.75">
      <c r="B14" s="25" t="s">
        <v>193</v>
      </c>
      <c r="C14" s="13">
        <v>14023</v>
      </c>
      <c r="D14" s="13">
        <v>17792</v>
      </c>
      <c r="E14" s="13">
        <v>20984</v>
      </c>
      <c r="F14" s="13">
        <v>28269</v>
      </c>
      <c r="G14" s="6"/>
      <c r="H14" s="13">
        <v>33369</v>
      </c>
      <c r="I14" s="13">
        <v>36735</v>
      </c>
      <c r="J14" s="13">
        <v>39526</v>
      </c>
      <c r="K14" s="13">
        <v>48520</v>
      </c>
      <c r="L14" s="6"/>
      <c r="M14" s="13">
        <v>51489</v>
      </c>
      <c r="N14" s="13">
        <v>54468</v>
      </c>
      <c r="O14" s="13">
        <v>55793</v>
      </c>
      <c r="P14" s="13">
        <v>58226</v>
      </c>
      <c r="Q14" s="11"/>
      <c r="R14" s="13">
        <v>59901</v>
      </c>
      <c r="S14" s="1">
        <v>61691</v>
      </c>
      <c r="T14" s="5">
        <v>62883</v>
      </c>
      <c r="U14" s="1">
        <v>65237</v>
      </c>
      <c r="V14" s="11"/>
      <c r="W14" s="5">
        <v>69794</v>
      </c>
      <c r="X14" s="5">
        <v>70620</v>
      </c>
      <c r="Y14" s="279">
        <v>69456</v>
      </c>
      <c r="Z14" s="279">
        <v>67750</v>
      </c>
      <c r="AA14" s="299"/>
      <c r="AB14" s="279">
        <v>66174</v>
      </c>
      <c r="AC14" s="1">
        <v>65072</v>
      </c>
      <c r="AD14" s="1">
        <v>63896</v>
      </c>
      <c r="AE14" s="1">
        <v>62959</v>
      </c>
      <c r="AF14" s="299"/>
      <c r="AG14" s="279">
        <v>61323</v>
      </c>
      <c r="AH14" s="1">
        <v>59673</v>
      </c>
      <c r="AI14" s="1">
        <v>56999</v>
      </c>
      <c r="AJ14" s="1">
        <v>54426</v>
      </c>
      <c r="AK14" s="299"/>
      <c r="AL14" s="1">
        <v>51785.132281747115</v>
      </c>
      <c r="AM14" s="1">
        <v>49606.33027026267</v>
      </c>
      <c r="AN14" s="1">
        <v>48439.373833810794</v>
      </c>
      <c r="AO14" s="1">
        <v>45834.31296277254</v>
      </c>
      <c r="AP14" s="299"/>
      <c r="AQ14" s="1">
        <v>43856.944780685706</v>
      </c>
      <c r="AU14" s="430"/>
      <c r="AV14" s="430"/>
    </row>
    <row r="15" spans="2:48" ht="9.75">
      <c r="B15" s="25" t="s">
        <v>194</v>
      </c>
      <c r="C15" s="13">
        <v>26237</v>
      </c>
      <c r="D15" s="13">
        <v>26271</v>
      </c>
      <c r="E15" s="13">
        <v>27759</v>
      </c>
      <c r="F15" s="13">
        <v>30487</v>
      </c>
      <c r="G15" s="6"/>
      <c r="H15" s="13">
        <v>31469</v>
      </c>
      <c r="I15" s="13">
        <v>33835</v>
      </c>
      <c r="J15" s="13">
        <v>34064</v>
      </c>
      <c r="K15" s="13">
        <v>34854</v>
      </c>
      <c r="L15" s="6"/>
      <c r="M15" s="13">
        <v>35965</v>
      </c>
      <c r="N15" s="13">
        <v>35168</v>
      </c>
      <c r="O15" s="13">
        <v>35109</v>
      </c>
      <c r="P15" s="13">
        <v>34744</v>
      </c>
      <c r="Q15" s="11"/>
      <c r="R15" s="13">
        <v>37710</v>
      </c>
      <c r="S15" s="1">
        <v>36286.597</v>
      </c>
      <c r="T15" s="5">
        <f>40332-T16</f>
        <v>36809</v>
      </c>
      <c r="U15" s="1">
        <v>36031</v>
      </c>
      <c r="V15" s="11"/>
      <c r="W15" s="5">
        <v>41067</v>
      </c>
      <c r="X15" s="5">
        <v>41537</v>
      </c>
      <c r="Y15" s="279">
        <v>41511</v>
      </c>
      <c r="Z15" s="279">
        <v>41404</v>
      </c>
      <c r="AA15" s="299"/>
      <c r="AB15" s="279">
        <v>41258</v>
      </c>
      <c r="AC15" s="1">
        <v>40581</v>
      </c>
      <c r="AD15" s="1">
        <v>40263</v>
      </c>
      <c r="AE15" s="1">
        <v>40607</v>
      </c>
      <c r="AF15" s="299"/>
      <c r="AG15" s="279">
        <v>39047</v>
      </c>
      <c r="AH15" s="1">
        <v>39195</v>
      </c>
      <c r="AI15" s="1">
        <v>39280</v>
      </c>
      <c r="AJ15" s="1">
        <v>38361</v>
      </c>
      <c r="AK15" s="299"/>
      <c r="AL15" s="1">
        <v>37342.20972</v>
      </c>
      <c r="AM15" s="1">
        <v>36635.33713</v>
      </c>
      <c r="AN15" s="1">
        <v>45286.842311290326</v>
      </c>
      <c r="AO15" s="1">
        <v>47319.05623</v>
      </c>
      <c r="AP15" s="299"/>
      <c r="AQ15" s="1">
        <v>46006.738880000004</v>
      </c>
      <c r="AU15" s="430"/>
      <c r="AV15" s="430"/>
    </row>
    <row r="16" spans="2:48" ht="9.75">
      <c r="B16" s="25" t="s">
        <v>197</v>
      </c>
      <c r="C16" s="13">
        <v>4264</v>
      </c>
      <c r="D16" s="13">
        <v>6101</v>
      </c>
      <c r="E16" s="13">
        <v>8046</v>
      </c>
      <c r="F16" s="13">
        <v>10709</v>
      </c>
      <c r="G16" s="13"/>
      <c r="H16" s="13">
        <v>12434</v>
      </c>
      <c r="I16" s="13">
        <v>13752</v>
      </c>
      <c r="J16" s="13">
        <v>11225</v>
      </c>
      <c r="K16" s="13">
        <v>10202</v>
      </c>
      <c r="L16" s="13"/>
      <c r="M16" s="13">
        <v>8361</v>
      </c>
      <c r="N16" s="13">
        <v>8790</v>
      </c>
      <c r="O16" s="1">
        <v>6117</v>
      </c>
      <c r="P16" s="13">
        <v>5207</v>
      </c>
      <c r="Q16" s="11"/>
      <c r="R16" s="13">
        <v>6092</v>
      </c>
      <c r="S16" s="13">
        <v>4543.202</v>
      </c>
      <c r="T16" s="13">
        <v>3523</v>
      </c>
      <c r="U16" s="100">
        <v>2638</v>
      </c>
      <c r="V16" s="11"/>
      <c r="W16" s="5">
        <v>1453</v>
      </c>
      <c r="X16" s="5">
        <v>1160</v>
      </c>
      <c r="Y16" s="281">
        <v>0</v>
      </c>
      <c r="Z16" s="281">
        <v>0</v>
      </c>
      <c r="AA16" s="302"/>
      <c r="AB16" s="281">
        <v>0</v>
      </c>
      <c r="AC16" s="281">
        <v>0</v>
      </c>
      <c r="AD16" s="281">
        <v>0</v>
      </c>
      <c r="AE16" s="281">
        <v>0</v>
      </c>
      <c r="AF16" s="281"/>
      <c r="AG16" s="281">
        <v>0</v>
      </c>
      <c r="AH16" s="281">
        <v>0</v>
      </c>
      <c r="AI16" s="281">
        <v>0</v>
      </c>
      <c r="AJ16" s="281">
        <v>0</v>
      </c>
      <c r="AK16" s="281"/>
      <c r="AL16" s="281">
        <v>0</v>
      </c>
      <c r="AM16" s="281">
        <v>0</v>
      </c>
      <c r="AN16" s="281">
        <v>0</v>
      </c>
      <c r="AO16" s="281">
        <v>0</v>
      </c>
      <c r="AP16" s="281"/>
      <c r="AQ16" s="429" t="s">
        <v>14</v>
      </c>
      <c r="AU16" s="430"/>
      <c r="AV16" s="430"/>
    </row>
    <row r="17" spans="2:48" s="29" customFormat="1" ht="9.75">
      <c r="B17" s="32"/>
      <c r="C17" s="27"/>
      <c r="D17" s="27"/>
      <c r="E17" s="27"/>
      <c r="F17" s="27"/>
      <c r="G17" s="33"/>
      <c r="H17" s="27"/>
      <c r="I17" s="13"/>
      <c r="K17" s="13"/>
      <c r="L17" s="33"/>
      <c r="M17" s="13"/>
      <c r="N17" s="61"/>
      <c r="O17" s="13"/>
      <c r="P17" s="61"/>
      <c r="Q17" s="61"/>
      <c r="R17" s="61"/>
      <c r="S17" s="1"/>
      <c r="T17" s="149"/>
      <c r="U17" s="1"/>
      <c r="V17" s="61"/>
      <c r="W17" s="149"/>
      <c r="X17" s="149"/>
      <c r="Y17" s="276"/>
      <c r="Z17" s="276"/>
      <c r="AA17" s="303"/>
      <c r="AB17" s="276"/>
      <c r="AC17" s="1"/>
      <c r="AD17" s="1"/>
      <c r="AE17" s="1"/>
      <c r="AF17" s="303"/>
      <c r="AG17" s="276"/>
      <c r="AH17" s="1"/>
      <c r="AI17" s="1"/>
      <c r="AK17" s="303"/>
      <c r="AL17" s="1"/>
      <c r="AM17" s="1"/>
      <c r="AN17" s="1"/>
      <c r="AO17" s="1"/>
      <c r="AP17" s="303"/>
      <c r="AQ17" s="1"/>
      <c r="AU17" s="430"/>
      <c r="AV17" s="431"/>
    </row>
    <row r="18" spans="2:48" ht="9.75">
      <c r="B18" s="30" t="s">
        <v>58</v>
      </c>
      <c r="C18" s="13">
        <v>80884</v>
      </c>
      <c r="D18" s="13">
        <v>87207</v>
      </c>
      <c r="E18" s="13">
        <v>95283</v>
      </c>
      <c r="F18" s="13">
        <v>108958</v>
      </c>
      <c r="G18" s="6"/>
      <c r="H18" s="13">
        <v>122052</v>
      </c>
      <c r="I18" s="13">
        <v>129159</v>
      </c>
      <c r="J18" s="13">
        <v>129557</v>
      </c>
      <c r="K18" s="13">
        <v>139696</v>
      </c>
      <c r="L18" s="6"/>
      <c r="M18" s="13">
        <v>142820</v>
      </c>
      <c r="N18" s="13">
        <v>145488</v>
      </c>
      <c r="O18" s="13">
        <v>143805</v>
      </c>
      <c r="P18" s="13">
        <v>147746</v>
      </c>
      <c r="Q18" s="11"/>
      <c r="R18" s="13">
        <v>152834</v>
      </c>
      <c r="S18" s="1">
        <v>153689</v>
      </c>
      <c r="T18" s="5">
        <v>153407</v>
      </c>
      <c r="U18" s="1">
        <v>157132</v>
      </c>
      <c r="V18" s="11"/>
      <c r="W18" s="5">
        <v>199577</v>
      </c>
      <c r="X18" s="5">
        <v>200630</v>
      </c>
      <c r="Y18" s="279">
        <v>195745</v>
      </c>
      <c r="Z18" s="279">
        <v>194798</v>
      </c>
      <c r="AA18" s="299"/>
      <c r="AB18" s="279">
        <v>190082</v>
      </c>
      <c r="AC18" s="1">
        <v>187273</v>
      </c>
      <c r="AD18" s="1">
        <v>185199</v>
      </c>
      <c r="AE18" s="1">
        <v>184448</v>
      </c>
      <c r="AF18" s="299"/>
      <c r="AG18" s="279">
        <v>180698</v>
      </c>
      <c r="AH18" s="1">
        <v>179034</v>
      </c>
      <c r="AI18" s="1">
        <v>176418</v>
      </c>
      <c r="AJ18" s="1">
        <v>172608</v>
      </c>
      <c r="AK18" s="299"/>
      <c r="AL18" s="1">
        <v>168396.98859000002</v>
      </c>
      <c r="AM18" s="1">
        <v>165209.53063</v>
      </c>
      <c r="AN18" s="1">
        <v>175555.56947903227</v>
      </c>
      <c r="AO18" s="1">
        <v>176700.12833</v>
      </c>
      <c r="AP18" s="299"/>
      <c r="AQ18" s="1">
        <v>174836.26535999996</v>
      </c>
      <c r="AU18" s="430"/>
      <c r="AV18" s="430"/>
    </row>
    <row r="19" spans="2:48" s="29" customFormat="1" ht="9.75">
      <c r="B19" s="26"/>
      <c r="C19" s="27"/>
      <c r="D19" s="27"/>
      <c r="E19" s="27"/>
      <c r="F19" s="27"/>
      <c r="G19" s="28"/>
      <c r="H19" s="27"/>
      <c r="I19" s="13"/>
      <c r="L19" s="28"/>
      <c r="M19" s="61"/>
      <c r="N19" s="61"/>
      <c r="O19" s="61"/>
      <c r="P19" s="61"/>
      <c r="Q19" s="61"/>
      <c r="R19" s="61"/>
      <c r="S19" s="63"/>
      <c r="U19" s="63"/>
      <c r="V19" s="61"/>
      <c r="Y19" s="282"/>
      <c r="Z19" s="282"/>
      <c r="AA19" s="304"/>
      <c r="AB19" s="282"/>
      <c r="AC19" s="63"/>
      <c r="AD19" s="63"/>
      <c r="AE19" s="63"/>
      <c r="AF19" s="304"/>
      <c r="AG19" s="282"/>
      <c r="AH19" s="63"/>
      <c r="AI19" s="63"/>
      <c r="AJ19" s="63"/>
      <c r="AK19" s="304"/>
      <c r="AL19" s="63"/>
      <c r="AM19" s="63"/>
      <c r="AN19" s="63"/>
      <c r="AO19" s="63"/>
      <c r="AP19" s="304"/>
      <c r="AQ19" s="63"/>
      <c r="AU19" s="430"/>
      <c r="AV19" s="431"/>
    </row>
    <row r="20" spans="2:48" ht="9.75">
      <c r="B20" s="24" t="s">
        <v>7</v>
      </c>
      <c r="C20" s="31"/>
      <c r="D20" s="31"/>
      <c r="E20" s="31"/>
      <c r="F20" s="31"/>
      <c r="G20" s="6"/>
      <c r="H20" s="31"/>
      <c r="I20" s="13"/>
      <c r="L20" s="6"/>
      <c r="M20" s="11"/>
      <c r="N20" s="11"/>
      <c r="O20" s="11"/>
      <c r="P20" s="11"/>
      <c r="Q20" s="11"/>
      <c r="R20" s="11"/>
      <c r="S20" s="54"/>
      <c r="U20" s="54"/>
      <c r="V20" s="11"/>
      <c r="Y20" s="283"/>
      <c r="Z20" s="283"/>
      <c r="AA20" s="305"/>
      <c r="AB20" s="283"/>
      <c r="AC20" s="54"/>
      <c r="AD20" s="54"/>
      <c r="AE20" s="54"/>
      <c r="AF20" s="305"/>
      <c r="AG20" s="283"/>
      <c r="AH20" s="54"/>
      <c r="AI20" s="54"/>
      <c r="AJ20" s="54"/>
      <c r="AK20" s="305"/>
      <c r="AL20" s="54"/>
      <c r="AM20" s="54"/>
      <c r="AN20" s="54"/>
      <c r="AO20" s="54"/>
      <c r="AP20" s="305"/>
      <c r="AQ20" s="54"/>
      <c r="AU20" s="430"/>
      <c r="AV20" s="430"/>
    </row>
    <row r="21" spans="2:48" ht="9.75">
      <c r="B21" s="25" t="s">
        <v>59</v>
      </c>
      <c r="C21" s="13">
        <v>14004</v>
      </c>
      <c r="D21" s="13">
        <v>26058</v>
      </c>
      <c r="E21" s="13">
        <v>25552</v>
      </c>
      <c r="F21" s="13">
        <v>23561</v>
      </c>
      <c r="G21" s="6"/>
      <c r="H21" s="13">
        <v>21326</v>
      </c>
      <c r="I21" s="13">
        <v>16611</v>
      </c>
      <c r="J21" s="13">
        <v>13729</v>
      </c>
      <c r="K21" s="13">
        <v>15261</v>
      </c>
      <c r="L21" s="6"/>
      <c r="M21" s="13">
        <v>16191</v>
      </c>
      <c r="N21" s="13">
        <v>16059</v>
      </c>
      <c r="O21" s="13">
        <v>17662</v>
      </c>
      <c r="P21" s="13">
        <v>18482</v>
      </c>
      <c r="Q21" s="11"/>
      <c r="R21" s="13">
        <v>21492</v>
      </c>
      <c r="S21" s="1">
        <v>17831</v>
      </c>
      <c r="T21" s="5">
        <v>17221</v>
      </c>
      <c r="U21" s="1">
        <v>19017</v>
      </c>
      <c r="V21" s="11"/>
      <c r="W21" s="5">
        <v>29837</v>
      </c>
      <c r="X21" s="5">
        <v>28747</v>
      </c>
      <c r="Y21" s="279">
        <v>26424</v>
      </c>
      <c r="Z21" s="279">
        <v>25042</v>
      </c>
      <c r="AA21" s="299"/>
      <c r="AB21" s="279">
        <v>24442</v>
      </c>
      <c r="AC21" s="1">
        <v>21472</v>
      </c>
      <c r="AD21" s="1">
        <v>19532</v>
      </c>
      <c r="AE21" s="1">
        <v>18878</v>
      </c>
      <c r="AF21" s="299"/>
      <c r="AG21" s="279">
        <v>17558</v>
      </c>
      <c r="AH21" s="1">
        <v>16544</v>
      </c>
      <c r="AI21" s="1">
        <v>16783</v>
      </c>
      <c r="AJ21" s="1">
        <v>17840</v>
      </c>
      <c r="AK21" s="299"/>
      <c r="AL21" s="1">
        <v>17393.29061</v>
      </c>
      <c r="AM21" s="1">
        <v>16161.252889999998</v>
      </c>
      <c r="AN21" s="1">
        <v>22226.002642903222</v>
      </c>
      <c r="AO21" s="1">
        <v>22771.78757</v>
      </c>
      <c r="AP21" s="299"/>
      <c r="AQ21" s="1">
        <v>22411.800970000004</v>
      </c>
      <c r="AU21" s="430"/>
      <c r="AV21" s="430"/>
    </row>
    <row r="22" spans="2:48" ht="9.75">
      <c r="B22" s="25" t="s">
        <v>199</v>
      </c>
      <c r="C22" s="13">
        <v>19100</v>
      </c>
      <c r="D22" s="13">
        <v>16594</v>
      </c>
      <c r="E22" s="13">
        <v>17820</v>
      </c>
      <c r="F22" s="13">
        <v>18391</v>
      </c>
      <c r="G22" s="6"/>
      <c r="H22" s="13">
        <v>20593</v>
      </c>
      <c r="I22" s="13">
        <v>20624</v>
      </c>
      <c r="J22" s="13">
        <v>18375</v>
      </c>
      <c r="K22" s="13">
        <v>21999</v>
      </c>
      <c r="L22" s="6"/>
      <c r="M22" s="13">
        <v>23217</v>
      </c>
      <c r="N22" s="13">
        <v>30163</v>
      </c>
      <c r="O22" s="13">
        <v>33228</v>
      </c>
      <c r="P22" s="13">
        <v>28952</v>
      </c>
      <c r="Q22" s="11"/>
      <c r="R22" s="13">
        <v>28682</v>
      </c>
      <c r="S22" s="1">
        <v>29232</v>
      </c>
      <c r="T22" s="5">
        <v>30546</v>
      </c>
      <c r="U22" s="1">
        <v>35898</v>
      </c>
      <c r="V22" s="11"/>
      <c r="W22" s="5">
        <v>34121</v>
      </c>
      <c r="X22" s="5">
        <v>32651</v>
      </c>
      <c r="Y22" s="279">
        <v>31718</v>
      </c>
      <c r="Z22" s="279">
        <v>35711</v>
      </c>
      <c r="AA22" s="299"/>
      <c r="AB22" s="279">
        <v>29870</v>
      </c>
      <c r="AC22" s="1">
        <v>30269</v>
      </c>
      <c r="AD22" s="1">
        <v>23056</v>
      </c>
      <c r="AE22" s="1">
        <v>24731</v>
      </c>
      <c r="AF22" s="299"/>
      <c r="AG22" s="279">
        <v>24729</v>
      </c>
      <c r="AH22" s="1">
        <v>25522</v>
      </c>
      <c r="AI22" s="1">
        <v>24362</v>
      </c>
      <c r="AJ22" s="1">
        <v>26469</v>
      </c>
      <c r="AK22" s="299"/>
      <c r="AL22" s="1">
        <v>26338.95888</v>
      </c>
      <c r="AM22" s="1">
        <v>27214.725350000004</v>
      </c>
      <c r="AN22" s="1">
        <v>30218.147104516127</v>
      </c>
      <c r="AO22" s="1">
        <v>30401.1352</v>
      </c>
      <c r="AP22" s="299"/>
      <c r="AQ22" s="1">
        <v>28672.201010000004</v>
      </c>
      <c r="AU22" s="430"/>
      <c r="AV22" s="430"/>
    </row>
    <row r="23" spans="2:48" ht="9.75">
      <c r="B23" s="25" t="s">
        <v>196</v>
      </c>
      <c r="C23" s="13">
        <v>8774</v>
      </c>
      <c r="D23" s="6">
        <v>0</v>
      </c>
      <c r="E23" s="6">
        <v>0</v>
      </c>
      <c r="F23" s="6">
        <v>0</v>
      </c>
      <c r="G23" s="6"/>
      <c r="H23" s="6">
        <v>0</v>
      </c>
      <c r="I23" s="6">
        <v>0</v>
      </c>
      <c r="J23" s="6">
        <v>0</v>
      </c>
      <c r="K23" s="6">
        <v>0</v>
      </c>
      <c r="L23" s="6"/>
      <c r="M23" s="6">
        <v>0</v>
      </c>
      <c r="N23" s="6">
        <v>0</v>
      </c>
      <c r="O23" s="6">
        <v>0</v>
      </c>
      <c r="P23" s="6">
        <v>0</v>
      </c>
      <c r="Q23" s="11"/>
      <c r="R23" s="6">
        <v>0</v>
      </c>
      <c r="S23" s="47">
        <v>0</v>
      </c>
      <c r="T23" s="15">
        <v>0</v>
      </c>
      <c r="U23" s="47">
        <v>0</v>
      </c>
      <c r="V23" s="11"/>
      <c r="W23" s="15">
        <v>0</v>
      </c>
      <c r="X23" s="15">
        <v>0</v>
      </c>
      <c r="Y23" s="281">
        <v>0</v>
      </c>
      <c r="Z23" s="281">
        <v>0</v>
      </c>
      <c r="AA23" s="302"/>
      <c r="AB23" s="281">
        <v>0</v>
      </c>
      <c r="AC23" s="281">
        <v>0</v>
      </c>
      <c r="AD23" s="281">
        <v>0</v>
      </c>
      <c r="AE23" s="281">
        <v>0</v>
      </c>
      <c r="AF23" s="281"/>
      <c r="AG23" s="281">
        <v>0</v>
      </c>
      <c r="AH23" s="47">
        <v>0</v>
      </c>
      <c r="AI23" s="47">
        <v>0</v>
      </c>
      <c r="AJ23" s="47">
        <v>0</v>
      </c>
      <c r="AK23" s="281"/>
      <c r="AL23" s="47"/>
      <c r="AM23" s="47"/>
      <c r="AN23" s="47"/>
      <c r="AO23" s="47"/>
      <c r="AP23" s="281"/>
      <c r="AQ23" s="47"/>
      <c r="AU23" s="430"/>
      <c r="AV23" s="430"/>
    </row>
    <row r="24" spans="2:48" ht="9.75">
      <c r="B24" s="25" t="s">
        <v>26</v>
      </c>
      <c r="C24" s="13">
        <v>8625</v>
      </c>
      <c r="D24" s="13">
        <v>7896</v>
      </c>
      <c r="E24" s="13">
        <v>6985</v>
      </c>
      <c r="F24" s="13">
        <v>7431</v>
      </c>
      <c r="G24" s="13"/>
      <c r="H24" s="13">
        <v>7848</v>
      </c>
      <c r="I24" s="13">
        <v>6255</v>
      </c>
      <c r="J24" s="13">
        <v>6673</v>
      </c>
      <c r="K24" s="13">
        <v>6761</v>
      </c>
      <c r="L24" s="13"/>
      <c r="M24" s="13">
        <v>6729</v>
      </c>
      <c r="N24" s="13">
        <v>6515</v>
      </c>
      <c r="O24" s="13">
        <v>6695</v>
      </c>
      <c r="P24" s="13">
        <v>6824</v>
      </c>
      <c r="Q24" s="11"/>
      <c r="R24" s="13">
        <v>6769</v>
      </c>
      <c r="S24" s="1">
        <v>6879</v>
      </c>
      <c r="T24" s="5">
        <v>7098</v>
      </c>
      <c r="U24" s="1">
        <v>7815</v>
      </c>
      <c r="V24" s="11"/>
      <c r="W24" s="5">
        <v>23338</v>
      </c>
      <c r="X24" s="5">
        <v>22926</v>
      </c>
      <c r="Y24" s="279">
        <v>24976</v>
      </c>
      <c r="Z24" s="279">
        <v>28722</v>
      </c>
      <c r="AA24" s="299"/>
      <c r="AB24" s="279">
        <v>24803</v>
      </c>
      <c r="AC24" s="1">
        <v>27053</v>
      </c>
      <c r="AD24" s="1">
        <v>26546</v>
      </c>
      <c r="AE24" s="1">
        <v>28426</v>
      </c>
      <c r="AF24" s="299"/>
      <c r="AG24" s="279">
        <v>26808</v>
      </c>
      <c r="AH24" s="1">
        <v>26248</v>
      </c>
      <c r="AI24" s="1">
        <v>29457</v>
      </c>
      <c r="AJ24" s="1">
        <v>30278</v>
      </c>
      <c r="AK24" s="299"/>
      <c r="AL24" s="1">
        <v>28888.48477</v>
      </c>
      <c r="AM24" s="1">
        <v>31366.407069999947</v>
      </c>
      <c r="AN24" s="1">
        <v>35011.62441870975</v>
      </c>
      <c r="AO24" s="1">
        <v>38909.14470000004</v>
      </c>
      <c r="AP24" s="299"/>
      <c r="AQ24" s="1">
        <v>37005.1671</v>
      </c>
      <c r="AU24" s="430"/>
      <c r="AV24" s="430"/>
    </row>
    <row r="25" spans="2:48" s="29" customFormat="1" ht="9.75">
      <c r="B25" s="26"/>
      <c r="C25" s="27"/>
      <c r="D25" s="27"/>
      <c r="E25" s="27"/>
      <c r="F25" s="27"/>
      <c r="G25" s="33"/>
      <c r="H25" s="27"/>
      <c r="I25" s="13"/>
      <c r="J25" s="13"/>
      <c r="K25" s="13"/>
      <c r="L25" s="33"/>
      <c r="M25" s="13"/>
      <c r="N25" s="13"/>
      <c r="O25" s="13"/>
      <c r="P25" s="61"/>
      <c r="Q25" s="61"/>
      <c r="R25" s="61"/>
      <c r="S25" s="64"/>
      <c r="T25" s="149"/>
      <c r="U25" s="64"/>
      <c r="V25" s="61"/>
      <c r="W25" s="149"/>
      <c r="X25" s="149"/>
      <c r="Y25" s="280"/>
      <c r="Z25" s="280"/>
      <c r="AA25" s="300"/>
      <c r="AB25" s="280"/>
      <c r="AC25" s="64"/>
      <c r="AD25" s="64"/>
      <c r="AE25" s="64"/>
      <c r="AF25" s="300"/>
      <c r="AG25" s="280"/>
      <c r="AH25" s="64"/>
      <c r="AI25" s="64"/>
      <c r="AJ25" s="64"/>
      <c r="AK25" s="300"/>
      <c r="AL25" s="64"/>
      <c r="AM25" s="64"/>
      <c r="AN25" s="64"/>
      <c r="AO25" s="64"/>
      <c r="AP25" s="300"/>
      <c r="AQ25" s="64"/>
      <c r="AU25" s="430"/>
      <c r="AV25" s="431"/>
    </row>
    <row r="26" spans="2:48" ht="9.75">
      <c r="B26" s="30" t="s">
        <v>58</v>
      </c>
      <c r="C26" s="34">
        <v>50503</v>
      </c>
      <c r="D26" s="34">
        <v>50548</v>
      </c>
      <c r="E26" s="34">
        <v>50357</v>
      </c>
      <c r="F26" s="34">
        <v>49383</v>
      </c>
      <c r="G26" s="6"/>
      <c r="H26" s="34">
        <v>49767</v>
      </c>
      <c r="I26" s="34">
        <v>43490</v>
      </c>
      <c r="J26" s="34">
        <v>38777</v>
      </c>
      <c r="K26" s="34">
        <v>44021</v>
      </c>
      <c r="L26" s="6"/>
      <c r="M26" s="34">
        <v>46137</v>
      </c>
      <c r="N26" s="34">
        <v>52737</v>
      </c>
      <c r="O26" s="34">
        <v>57586</v>
      </c>
      <c r="P26" s="34">
        <v>54258</v>
      </c>
      <c r="Q26" s="11"/>
      <c r="R26" s="34">
        <v>56943</v>
      </c>
      <c r="S26" s="65">
        <v>53942</v>
      </c>
      <c r="T26" s="65">
        <v>54865</v>
      </c>
      <c r="U26" s="65">
        <v>62730</v>
      </c>
      <c r="V26" s="11"/>
      <c r="W26" s="65">
        <v>87296</v>
      </c>
      <c r="X26" s="65">
        <v>84324</v>
      </c>
      <c r="Y26" s="284">
        <v>83118</v>
      </c>
      <c r="Z26" s="5">
        <v>89476</v>
      </c>
      <c r="AA26" s="306"/>
      <c r="AB26" s="284">
        <v>79116</v>
      </c>
      <c r="AC26" s="65">
        <v>78794</v>
      </c>
      <c r="AD26" s="65">
        <v>69134</v>
      </c>
      <c r="AE26" s="65">
        <v>72035</v>
      </c>
      <c r="AF26" s="306"/>
      <c r="AG26" s="284">
        <v>69096</v>
      </c>
      <c r="AH26" s="65">
        <v>68314</v>
      </c>
      <c r="AI26" s="65">
        <v>70602</v>
      </c>
      <c r="AJ26" s="65">
        <v>74587</v>
      </c>
      <c r="AK26" s="306"/>
      <c r="AL26" s="65">
        <v>72620.73426</v>
      </c>
      <c r="AM26" s="65">
        <v>74742.38530999995</v>
      </c>
      <c r="AN26" s="65">
        <v>87455.7741661291</v>
      </c>
      <c r="AO26" s="65">
        <v>92082.06747000004</v>
      </c>
      <c r="AP26" s="306"/>
      <c r="AQ26" s="65">
        <v>88089.16908</v>
      </c>
      <c r="AU26" s="430"/>
      <c r="AV26" s="430"/>
    </row>
    <row r="27" spans="2:48" s="29" customFormat="1" ht="9.75">
      <c r="B27" s="35" t="s">
        <v>8</v>
      </c>
      <c r="C27" s="36">
        <v>237470</v>
      </c>
      <c r="D27" s="36">
        <v>243483</v>
      </c>
      <c r="E27" s="36">
        <v>271159</v>
      </c>
      <c r="F27" s="36">
        <v>369056</v>
      </c>
      <c r="G27" s="6"/>
      <c r="H27" s="36">
        <v>375665</v>
      </c>
      <c r="I27" s="36">
        <v>373679</v>
      </c>
      <c r="J27" s="36">
        <v>370281</v>
      </c>
      <c r="K27" s="36">
        <v>386246</v>
      </c>
      <c r="L27" s="6"/>
      <c r="M27" s="36">
        <v>386979</v>
      </c>
      <c r="N27" s="36">
        <v>393698</v>
      </c>
      <c r="O27" s="36">
        <v>394465</v>
      </c>
      <c r="P27" s="36">
        <v>394153.99942999997</v>
      </c>
      <c r="Q27" s="61"/>
      <c r="R27" s="36">
        <v>401189</v>
      </c>
      <c r="S27" s="66">
        <v>396280</v>
      </c>
      <c r="T27" s="66">
        <v>394616</v>
      </c>
      <c r="U27" s="66">
        <v>401139.9999999999</v>
      </c>
      <c r="V27" s="61"/>
      <c r="W27" s="66">
        <v>544279</v>
      </c>
      <c r="X27" s="66">
        <v>536472</v>
      </c>
      <c r="Y27" s="285">
        <v>520759</v>
      </c>
      <c r="Z27" s="298">
        <v>519531.9999999999</v>
      </c>
      <c r="AA27" s="307"/>
      <c r="AB27" s="285">
        <v>490690</v>
      </c>
      <c r="AC27" s="66">
        <v>477492</v>
      </c>
      <c r="AD27" s="66">
        <v>457076</v>
      </c>
      <c r="AE27" s="66">
        <v>450758.0000000001</v>
      </c>
      <c r="AF27" s="66"/>
      <c r="AG27" s="66">
        <v>434371</v>
      </c>
      <c r="AH27" s="66">
        <v>422161</v>
      </c>
      <c r="AI27" s="66">
        <v>413407</v>
      </c>
      <c r="AJ27" s="66">
        <v>404100</v>
      </c>
      <c r="AK27" s="66"/>
      <c r="AL27" s="66">
        <v>388717.79642</v>
      </c>
      <c r="AM27" s="66">
        <v>380339.9999999999</v>
      </c>
      <c r="AN27" s="66">
        <v>400426</v>
      </c>
      <c r="AO27" s="66">
        <v>402688</v>
      </c>
      <c r="AP27" s="66"/>
      <c r="AQ27" s="66">
        <v>390494.93697</v>
      </c>
      <c r="AU27" s="430"/>
      <c r="AV27" s="431"/>
    </row>
    <row r="28" spans="3:43" ht="9.75">
      <c r="C28" s="11"/>
      <c r="D28" s="11"/>
      <c r="E28" s="11"/>
      <c r="G28" s="6"/>
      <c r="I28" s="5"/>
      <c r="J28" s="5"/>
      <c r="K28" s="5"/>
      <c r="L28" s="6"/>
      <c r="M28" s="5"/>
      <c r="Z28" s="283"/>
      <c r="AA28" s="305"/>
      <c r="AB28" s="283"/>
      <c r="AF28" s="305"/>
      <c r="AG28" s="283"/>
      <c r="AH28" s="283"/>
      <c r="AK28" s="305"/>
      <c r="AL28" s="283"/>
      <c r="AP28" s="305"/>
      <c r="AQ28" s="283"/>
    </row>
    <row r="29" spans="2:13" ht="9.75">
      <c r="B29" s="11"/>
      <c r="C29" s="11"/>
      <c r="D29" s="11"/>
      <c r="E29" s="11"/>
      <c r="G29" s="6"/>
      <c r="I29" s="5"/>
      <c r="J29" s="5"/>
      <c r="K29" s="5"/>
      <c r="L29" s="6"/>
      <c r="M29" s="5"/>
    </row>
    <row r="30" spans="2:43" ht="24" customHeight="1">
      <c r="B30" s="434" t="s">
        <v>302</v>
      </c>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F30" s="7"/>
      <c r="AK30" s="7"/>
      <c r="AL30" s="5"/>
      <c r="AM30" s="5"/>
      <c r="AN30" s="5"/>
      <c r="AO30" s="5"/>
      <c r="AP30" s="7"/>
      <c r="AQ30" s="5"/>
    </row>
    <row r="31" spans="2:43" ht="16.5" customHeight="1">
      <c r="B31" s="10" t="s">
        <v>209</v>
      </c>
      <c r="C31" s="11"/>
      <c r="D31" s="11"/>
      <c r="E31" s="11"/>
      <c r="G31" s="6"/>
      <c r="L31" s="6"/>
      <c r="AL31" s="5"/>
      <c r="AQ31" s="5"/>
    </row>
    <row r="32" spans="2:12" ht="16.5" customHeight="1">
      <c r="B32" s="10" t="s">
        <v>60</v>
      </c>
      <c r="C32" s="11"/>
      <c r="D32" s="11"/>
      <c r="E32" s="11"/>
      <c r="G32" s="6"/>
      <c r="L32" s="6"/>
    </row>
    <row r="33" spans="2:12" ht="16.5" customHeight="1">
      <c r="B33" s="10" t="s">
        <v>195</v>
      </c>
      <c r="C33" s="11"/>
      <c r="D33" s="11"/>
      <c r="E33" s="11"/>
      <c r="G33" s="6"/>
      <c r="L33" s="6"/>
    </row>
    <row r="34" spans="2:12" ht="16.5" customHeight="1">
      <c r="B34" s="10" t="s">
        <v>62</v>
      </c>
      <c r="C34" s="11"/>
      <c r="D34" s="11"/>
      <c r="E34" s="11"/>
      <c r="G34" s="6"/>
      <c r="L34" s="6"/>
    </row>
    <row r="35" spans="2:12" ht="16.5" customHeight="1">
      <c r="B35" s="12" t="s">
        <v>201</v>
      </c>
      <c r="C35" s="11"/>
      <c r="D35" s="11"/>
      <c r="E35" s="11"/>
      <c r="G35" s="6"/>
      <c r="L35" s="6"/>
    </row>
    <row r="36" spans="2:12" ht="16.5" customHeight="1">
      <c r="B36" s="10" t="s">
        <v>202</v>
      </c>
      <c r="G36" s="6"/>
      <c r="L36" s="6"/>
    </row>
    <row r="37" spans="7:12" ht="9.75">
      <c r="G37" s="14"/>
      <c r="L37" s="14"/>
    </row>
    <row r="38" spans="7:12" ht="9.75">
      <c r="G38" s="19"/>
      <c r="L38" s="19"/>
    </row>
    <row r="39" spans="7:12" ht="9.75">
      <c r="G39" s="6"/>
      <c r="L39" s="6"/>
    </row>
    <row r="40" spans="7:12" ht="9.75">
      <c r="G40" s="6"/>
      <c r="L40" s="6"/>
    </row>
    <row r="41" spans="7:12" ht="9.75">
      <c r="G41" s="6"/>
      <c r="L41" s="6"/>
    </row>
    <row r="42" spans="7:12" ht="9.75">
      <c r="G42" s="6"/>
      <c r="L42" s="6"/>
    </row>
    <row r="43" spans="7:12" ht="9.75">
      <c r="G43" s="6"/>
      <c r="L43" s="6"/>
    </row>
    <row r="44" spans="7:12" ht="9.75">
      <c r="G44" s="6"/>
      <c r="L44" s="6"/>
    </row>
    <row r="45" spans="7:12" ht="9.75">
      <c r="G45" s="6"/>
      <c r="L45" s="6"/>
    </row>
    <row r="46" spans="7:12" ht="9.75">
      <c r="G46" s="6"/>
      <c r="L46" s="6"/>
    </row>
    <row r="47" spans="7:12" ht="9.75">
      <c r="G47" s="6"/>
      <c r="L47" s="6"/>
    </row>
    <row r="48" spans="7:12" ht="9.75">
      <c r="G48" s="6"/>
      <c r="L48" s="6"/>
    </row>
    <row r="49" spans="7:12" ht="9.75">
      <c r="G49" s="6"/>
      <c r="L49" s="6"/>
    </row>
    <row r="50" spans="7:12" ht="9.75">
      <c r="G50" s="14"/>
      <c r="L50" s="14"/>
    </row>
    <row r="51" spans="7:12" ht="9.75">
      <c r="G51" s="18"/>
      <c r="L51" s="18"/>
    </row>
    <row r="52" spans="7:12" ht="9.75">
      <c r="G52" s="6"/>
      <c r="L52" s="6"/>
    </row>
    <row r="53" spans="7:12" ht="9.75">
      <c r="G53" s="6"/>
      <c r="L53" s="6"/>
    </row>
    <row r="54" spans="7:12" ht="9.75">
      <c r="G54" s="6"/>
      <c r="L54" s="6"/>
    </row>
    <row r="55" spans="7:12" ht="9.75">
      <c r="G55" s="6"/>
      <c r="L55" s="6"/>
    </row>
    <row r="56" spans="7:12" ht="9.75">
      <c r="G56" s="6"/>
      <c r="L56" s="6"/>
    </row>
    <row r="57" spans="7:12" ht="9.75">
      <c r="G57" s="6"/>
      <c r="L57" s="6"/>
    </row>
    <row r="58" spans="7:12" ht="9.75">
      <c r="G58" s="14"/>
      <c r="L58" s="14"/>
    </row>
    <row r="59" spans="7:12" ht="9.75">
      <c r="G59" s="14"/>
      <c r="L59" s="14"/>
    </row>
    <row r="60" spans="7:12" ht="9.75">
      <c r="G60" s="14"/>
      <c r="L60" s="14"/>
    </row>
    <row r="61" spans="7:12" ht="9.75">
      <c r="G61" s="20"/>
      <c r="L61" s="20"/>
    </row>
    <row r="62" spans="7:12" ht="9.75">
      <c r="G62" s="6"/>
      <c r="L62" s="6"/>
    </row>
    <row r="63" spans="7:12" ht="9.75">
      <c r="G63" s="6"/>
      <c r="L63" s="6"/>
    </row>
    <row r="64" spans="7:12" ht="9.75">
      <c r="G64" s="6"/>
      <c r="L64" s="6"/>
    </row>
    <row r="65" spans="7:12" ht="9.75">
      <c r="G65" s="18"/>
      <c r="L65" s="18"/>
    </row>
    <row r="66" spans="7:12" ht="9.75">
      <c r="G66" s="21"/>
      <c r="L66" s="21"/>
    </row>
  </sheetData>
  <sheetProtection/>
  <mergeCells count="1">
    <mergeCell ref="B30:AB30"/>
  </mergeCells>
  <printOptions/>
  <pageMargins left="0.75" right="0.75" top="1" bottom="1" header="0.5" footer="0.5"/>
  <pageSetup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Netia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kondrac</dc:creator>
  <cp:keywords/>
  <dc:description/>
  <cp:lastModifiedBy>Dabrowski Bartlomiej Jan</cp:lastModifiedBy>
  <cp:lastPrinted>2014-02-19T15:07:25Z</cp:lastPrinted>
  <dcterms:created xsi:type="dcterms:W3CDTF">2009-04-23T13:13:35Z</dcterms:created>
  <dcterms:modified xsi:type="dcterms:W3CDTF">2016-05-12T09:27:29Z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