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15" windowHeight="9780" tabRatio="893" activeTab="0"/>
  </bookViews>
  <sheets>
    <sheet name="Group - conso accounts P&amp;L" sheetId="1" r:id="rId1"/>
    <sheet name="Group - conso accounts BS" sheetId="2" r:id="rId2"/>
    <sheet name="Group - conso accounts CF" sheetId="3" r:id="rId3"/>
    <sheet name="Debt" sheetId="4" r:id="rId4"/>
    <sheet name="KPI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BQ4.1" hidden="1">'[23]#REF'!$A$1:$D$722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xlfn.RTD" hidden="1">#NAME?</definedName>
    <definedName name="1995">#REF!</definedName>
    <definedName name="AccountNumber">#REF!</definedName>
    <definedName name="Actual_Accrued_Interests_Swap">#REF!</definedName>
    <definedName name="ana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'[47]ster'!$B$4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'[49]ster'!$B$3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'[63]Faktury'!$A$1:$S$107</definedName>
    <definedName name="DATA">'[55]REFERENTIEL'!$G$3:$G$5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M7">#REF!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'[48]zestawienie laczne'!#REF!</definedName>
    <definedName name="eliminacjeMSR">'[48]zestawienie laczne'!#REF!</definedName>
    <definedName name="End_of_Period">#REF!</definedName>
    <definedName name="EUR">'[66]Input data'!$B$4</definedName>
    <definedName name="EUR7">#REF!</definedName>
    <definedName name="euro">#REF!</definedName>
    <definedName name="EXN">'[55]REFERENTIEL'!$D$3:$D$8</definedName>
    <definedName name="EXN_1">'[55]REFERENTIEL'!$E$3:$E$8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RF7">#REF!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as">'[2]ster'!$B$12</definedName>
    <definedName name="IFS_18">'[64]zIFS'!$A$1:$L$180</definedName>
    <definedName name="ifs16">'[60]faktury zakupowe dla dostawcy w'!$A$1:$J$152</definedName>
    <definedName name="ifs23">#REF!</definedName>
    <definedName name="II">'[33]CAPEX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'[43]Costs'!#REF!</definedName>
    <definedName name="initialview_pick">'[9]Control'!$R$3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1">'[28]Assumptions'!$C$9</definedName>
    <definedName name="jan2">'[28]Assumptions'!$C$13</definedName>
    <definedName name="jan3">'[28]Assumptions'!$C$17</definedName>
    <definedName name="jan4">'[28]Assumptions'!$C$21</definedName>
    <definedName name="jan7">'[28]Assumptions'!$C$29</definedName>
    <definedName name="jan8">'[28]Assumptions'!$C$32</definedName>
    <definedName name="janemail">'[28]Assumptions'!$C$33</definedName>
    <definedName name="janlease">'[28]Assumptions'!$C$18</definedName>
    <definedName name="jansol">'[28]Assumptions'!$C$30</definedName>
    <definedName name="januucp">'[28]Assumptions'!$C$22</definedName>
    <definedName name="janweb1">'[28]Assumptions'!$C$10</definedName>
    <definedName name="janweb2">'[28]Assumptions'!$C$14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CUMUL">'[22]Macro'!$D$1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MENS">'[22]Macro'!$C$1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'[65]Kolommen_balans'!#REF!</definedName>
    <definedName name="KOL_TOT_D">'[65]Kolommen_balans'!#REF!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'[9]Control'!$O$2</definedName>
    <definedName name="Libellés">'[12]Accueil'!#REF!</definedName>
    <definedName name="LIBUSD3M">#REF!</definedName>
    <definedName name="LIBUSD6M">#REF!</definedName>
    <definedName name="Linint">#REF!</definedName>
    <definedName name="ListaNazw">#REF!</definedName>
    <definedName name="Liste_CA_Carat">'[18]Liste'!$O$3:$O$18</definedName>
    <definedName name="Liste_charges">'[19]Liste'!$A$3:$A$71</definedName>
    <definedName name="Liste_Cobdet">'[18]Liste'!$K$3:$K$27</definedName>
    <definedName name="Liste_codeCarat">'[18]Liste'!$I$3:$I$41</definedName>
    <definedName name="Liste_departement">'[34]param'!$F$2:$F$9</definedName>
    <definedName name="Liste_destination">'[18]Liste'!$C$3:$C$8</definedName>
    <definedName name="Liste_domaines">'[34]param'!$B$2:$B$23</definedName>
    <definedName name="Liste_EDG">'[18]Liste'!$E$3:$E$9</definedName>
    <definedName name="Liste_Etat">'[34]param'!$D$2:$D$9</definedName>
    <definedName name="Liste_LB">'[19]Liste'!$S$4:$S$31</definedName>
    <definedName name="Liste_libellé_cobdet">'[18]Liste'!$M$3:$M$27</definedName>
    <definedName name="liste_nature">'[34]param'!$J$2:$J$4</definedName>
    <definedName name="liste_phase_TBR">'[34]param'!$L$2:$L$4</definedName>
    <definedName name="Liste_Prest">'[18]Liste'!$G$3:$G$6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'[51]Arkusz4'!$A$1:$C$83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'[9]Control'!$E$8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'[28]Assumptions'!$E$6</definedName>
    <definedName name="mrt1">'[28]Assumptions'!$E$9</definedName>
    <definedName name="mrt2">'[28]Assumptions'!$E$13</definedName>
    <definedName name="mrt3">'[28]Assumptions'!$E$17</definedName>
    <definedName name="mrt4">'[28]Assumptions'!$E$21</definedName>
    <definedName name="mrt7">'[28]Assumptions'!$E$29</definedName>
    <definedName name="mrt8">'[28]Assumptions'!$E$32</definedName>
    <definedName name="mrtemail">'[28]Assumptions'!$E$33</definedName>
    <definedName name="mrtlease">'[28]Assumptions'!$E$18</definedName>
    <definedName name="mrtsol">'[28]Assumptions'!$E$30</definedName>
    <definedName name="mrtuucp">'[28]Assumptions'!$E$22</definedName>
    <definedName name="mrtweb1">'[28]Assumptions'!$E$10</definedName>
    <definedName name="mrtweb2">'[28]Assumptions'!$E$14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'[10]Lookup'!$AR$3:$AW$35</definedName>
    <definedName name="Nature_table_offset">'[10]Control'!$U$26</definedName>
    <definedName name="nbezhdydnghavgwbhaatjntthbeab5y">#REF!</definedName>
    <definedName name="NBR_DE_POSTE">'[45]synthèse'!#REF!</definedName>
    <definedName name="nhgf">#REF!</definedName>
    <definedName name="nokia">'[62]dane Basi'!$A$1:$T$184</definedName>
    <definedName name="nokia17">'[61]dane_od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'[30]Données'!$B$2</definedName>
    <definedName name="_xlnm.Print_Area" localSheetId="3">'Debt'!$A$1:$P$32</definedName>
    <definedName name="_xlnm.Print_Area" localSheetId="1">'Group - conso accounts BS'!$A$1:$L$62</definedName>
    <definedName name="_xlnm.Print_Area" localSheetId="2">'Group - conso accounts CF'!$A$1:$O$26</definedName>
    <definedName name="_xlnm.Print_Area" localSheetId="0">'Group - conso accounts P&amp;L'!$A$1:$S$55</definedName>
    <definedName name="_xlnm.Print_Area" localSheetId="4">'KPIs'!$A$1:$K$119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'[44]Resid. Portal rev'!$A$1:$H$32</definedName>
    <definedName name="Other_income_2">'[42]Portal Revenues'!#REF!</definedName>
    <definedName name="OtherComms">#REF!</definedName>
    <definedName name="Owner_pick">'[9]Control'!$S$3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'[6]TOP 15'!#REF!</definedName>
    <definedName name="PADRMrag">'[6]TOP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'[6]TOP 15'!#REF!</definedName>
    <definedName name="PAGroupContentrag">'[6]TOP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'[6]TOP 15'!#REF!</definedName>
    <definedName name="PALocalContentrag">'[6]TOP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'[6]TOP 15'!#REF!</definedName>
    <definedName name="PAPersonalContentrag">'[6]TOP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'[9]Lookup'!$G$2</definedName>
    <definedName name="pas">'[2]ster'!$B$10</definedName>
    <definedName name="paskorekty">'[2]ster'!$B$11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'[40]parameter'!$B$6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'[34]param'!$H$2:$H$4</definedName>
    <definedName name="phase_pick">'[9]Control'!$I$24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1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'[35]SYNTHES DRP '!$A$65:$K$124</definedName>
    <definedName name="price1">'[28]Assumptions'!$B$7</definedName>
    <definedName name="price2">'[28]Assumptions'!$B$10</definedName>
    <definedName name="price3">'[28]Assumptions'!$B$14</definedName>
    <definedName name="price4">'[28]Assumptions'!$B$18</definedName>
    <definedName name="price5">'[28]Assumptions'!$B$22</definedName>
    <definedName name="price8">'[28]Assumptions'!$B$29</definedName>
    <definedName name="price9">'[28]Assumptions'!$B$32</definedName>
    <definedName name="prior">'[5]Titles'!$G$16</definedName>
    <definedName name="prior_s">'[5]Titles'!$H$16</definedName>
    <definedName name="próbny">#REF!</definedName>
    <definedName name="Process_cost_1">#REF!</definedName>
    <definedName name="Process_cost_2">#REF!</definedName>
    <definedName name="Process_cost_3">#REF!</definedName>
    <definedName name="proforma">'[5]Titles'!$G$15</definedName>
    <definedName name="proforma_s">'[5]Titles'!$H$15</definedName>
    <definedName name="Project_Valuation">#REF!</definedName>
    <definedName name="q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{#N/A,#N/A,FALSE,"Cr?ances";#N/A,#N/A,FALSE,"Effectifs";#N/A,#N/A,FALSE,"SI"}</definedName>
    <definedName name="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duction">#REF!</definedName>
    <definedName name="ref">#REF!</definedName>
    <definedName name="Refresh_progress">'[9]Control'!$F$29</definedName>
    <definedName name="refresh_progress2">'[9]Data'!$D$4</definedName>
    <definedName name="reklas">#REF!</definedName>
    <definedName name="Report_Heading">'[9]Data'!$D$11</definedName>
    <definedName name="Report_title">'[9]Data'!$G$12</definedName>
    <definedName name="Reported_Month">'[9]Control'!$F$3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'[65]Kolommen_balans'!#REF!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{#N/A,#N/A,FALSE,"Cr?ances";#N/A,#N/A,FALSE,"Effectifs";#N/A,#N/A,FALSE,"SI"}</definedName>
    <definedName name="s">{#N/A,#N/A,FALSE,"Cr?ances";#N/A,#N/A,FALSE,"Effectifs";#N/A,#N/A,FALSE,"SI"}</definedName>
    <definedName name="Saisie">#REF!</definedName>
    <definedName name="Save_Current_Month_UK">'[24]Macro'!$A$1</definedName>
    <definedName name="ScenarioPY">'[9]Control'!$G$16</definedName>
    <definedName name="ScenarioX">'[9]Control'!$C$16</definedName>
    <definedName name="ScenarioY">'[9]Control'!$E$16</definedName>
    <definedName name="scope">'[9]Control'!$AO$3</definedName>
    <definedName name="scope_pick">'[9]Control'!$S$17</definedName>
    <definedName name="sd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ddd">{#N/A,#N/A,FALSE,"Cr?ances";#N/A,#N/A,FALSE,"Effectifs";#N/A,#N/A,FALSE,"SI"}</definedName>
    <definedName name="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dsfsdfsdfsdfsdf">{"' calendrier 2000'!$A$1:$Q$38"}</definedName>
    <definedName name="sdfsddsf">{#N/A,#N/A,FALSE,"Cr?ances";#N/A,#N/A,FALSE,"Effectifs";#N/A,#N/A,FALSE,"SI"}</definedName>
    <definedName name="sdfsdf">{#N/A,#N/A,FALSE,"Cr?ances";#N/A,#N/A,FALSE,"Effectifs";#N/A,#N/A,FALSE,"SI"}</definedName>
    <definedName name="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qsdq">{"' calendrier 2000'!$A$1:$Q$38"}</definedName>
    <definedName name="sdsdfsdfsdf">{#N/A,#N/A,FALSE,"Cr?ances";#N/A,#N/A,FALSE,"Effectifs";#N/A,#N/A,FALSE,"SI"}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dsdfdf">{#N/A,#N/A,FALSE,"Cr?ances";#N/A,#N/A,FALSE,"Effectifs";#N/A,#N/A,FALSE,"SI"}</definedName>
    <definedName name="s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MS">#REF!</definedName>
    <definedName name="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vdvd">#REF!</definedName>
    <definedName name="start">'[28]Assumptions'!$C$6</definedName>
    <definedName name="startbis">#REF!</definedName>
    <definedName name="startemail">'[29]Assumptions'!$B$33</definedName>
    <definedName name="startisdn">'[28]Assumptions'!$B$11</definedName>
    <definedName name="startlease">'[28]Assumptions'!$B$19</definedName>
    <definedName name="startsol">'[28]Assumptions'!$B$30</definedName>
    <definedName name="startuucp">'[28]Assumptions'!$B$23</definedName>
    <definedName name="startweb2">'[28]Assumptions'!$B$15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'[2]TABLES 1 &amp; 2 ANNEX BCC'!$A$148:$I$155</definedName>
    <definedName name="sv">#REF!</definedName>
    <definedName name="svs">#REF!</definedName>
    <definedName name="Synthèse">#REF!</definedName>
    <definedName name="Synthèse_des_effectifs">'[36]SYNTHESE DES EFFECTIFS'!$A$1:$Z$81</definedName>
    <definedName name="t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'[51]Arkusz4'!$A$1:$C$83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'[9]Control'!$AN$5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_B03_C">'[16]Mens. TT'!$B$69:$M$75</definedName>
    <definedName name="TT_B03_M">'[16]Mens. TT'!$B$27:$M$33</definedName>
    <definedName name="TT_R02_C">'[16]Mens. TT'!$B$78:$M$84</definedName>
    <definedName name="TT_R02_M">'[16]Mens. TT'!$B$43:$M$49</definedName>
    <definedName name="TT_R03_C">'[16]Mens. TT'!$B$60:$M$66</definedName>
    <definedName name="TT_R03_M">'[16]Mens.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'[26]5- Fin'!#REF!</definedName>
    <definedName name="Update_Pd2">'[9]Lookup'!$U$21:$W$36</definedName>
    <definedName name="USD">'[66]Input data'!$B$3</definedName>
    <definedName name="USD7">#REF!</definedName>
    <definedName name="usługi">#REF!</definedName>
    <definedName name="uuu">{#N/A,#N/A,FALSE,"Cr?ances";#N/A,#N/A,FALSE,"Effectifs";#N/A,#N/A,FALSE,"SI"}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'[44]Value'!$A$1:$J$66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'[9]Control'!$Q$6:$Q$11</definedName>
    <definedName name="Variant_pick">'[9]Control'!$Q$3</definedName>
    <definedName name="vcsds">{#N/A,#N/A,FALSE,"Cr?ances";#N/A,#N/A,FALSE,"Effectifs";#N/A,#N/A,FALSE,"SI"}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gfv" hidden="1">{"PRODUKCJA",#N/A,FALSE,"KOSZTY PRODUKCYJNE";"ROBOCIZNA",#N/A,FALSE,"KOSZTY PRODUKCYJNE"}</definedName>
    <definedName name="View">'[9]Control'!$AN$3</definedName>
    <definedName name="View_2">'[9]Control'!$AN$4</definedName>
    <definedName name="View_Type">'[9]Control'!$AO$2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v">'[3]#ADR'!$D$8:$D$28</definedName>
    <definedName name="VV_SALDI">#REF!</definedName>
    <definedName name="w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anadoocable">'[39]Budget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BOR3M">#REF!</definedName>
    <definedName name="WIBOR6M">#REF!</definedName>
    <definedName name="WIN">{"' calendrier 2000'!$A$1:$Q$38"}</definedName>
    <definedName name="wk2">{#N/A,#N/A,FALSE,"INVOICED P-M";#N/A,#N/A,FALSE,"98 GESPREID"}</definedName>
    <definedName name="Working_Capital">#REF!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EDNIE_ZAŁOŻENIA." hidden="1">{"ZAŁOŻENIA BEZPOŚREDNIE",#N/A,FALSE,"KOSZTY PRODUKCYJNE"}</definedName>
    <definedName name="wrn.BUDŻET_ZASADNICZY." hidden="1">{"PLAN_RACHUNKU_ZYSK?W",#N/A,FALSE,"SPRAWOZD";"PLAN_BILANSU",#N/A,FALSE,"SPRAWOZD";"ZMIANY_STANU_BILANSU",#N/A,FALSE,"SPRAWOZD";"PLAN_PRZEPŁYWÓW",#N/A,FALSE,"SPRAWOZD"}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{"RACHUNEK_ZYSK?W_I_STRAT",#N/A,FALSE,"DANE - POZOSTAŁE";"BILANS",#N/A,FALSE,"DANE - POZOSTAŁE"}</definedName>
    <definedName name="wrn.DC.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ebt." hidden="1">{"Debt_floating",#N/A,FALSE,"BudgetIII";"Debt_fixed",#N/A,FALSE,"BudgetIII";"Debt_hedge_I",#N/A,FALSE,"BudgetIII"}</definedName>
    <definedName name="wrn.ET_SG.">{#N/A,#N/A,FALSE,"Cr?ances";#N/A,#N/A,FALSE,"Effectifs";#N/A,#N/A,FALSE,"SI"}</definedName>
    <definedName name="wrn.GRUPY_WYROBÓW_MARŻE.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OUT_imprimer.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{"PLAN_RACHUNKU_ZYSK?W",#N/A,FALSE,"SPRAWOZD";"PLAN_BILANSU",#N/A,FALSE,"SPRAWOZD";"ZMIANY_STANU_BILANSU",#N/A,FALSE,"SPRAWOZD";"PLAN_PRZEPŁYWÓW",#N/A,FALSE,"SPRAWOZD"}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{#N/A,#N/A,FALSE,"Cr?ances";#N/A,#N/A,FALSE,"Effectifs";#N/A,#N/A,FALSE,"SI"}</definedName>
    <definedName name="xxx">{#N/A,#N/A,FALSE,"Cr?ances";#N/A,#N/A,FALSE,"Effectifs";#N/A,#N/A,FALSE,"SI"}</definedName>
    <definedName name="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xx">{#N/A,#N/A,FALSE,"Cr?ances";#N/A,#N/A,FALSE,"Effectifs";#N/A,#N/A,FALSE,"SI"}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'[14]Start'!$B$7</definedName>
    <definedName name="YCurrent_Period">'[14]Start'!$F$16</definedName>
    <definedName name="YCurrent_Period_YTD">'[25]Start'!$H$16</definedName>
    <definedName name="YCurrent_Phase">'[14]Start'!$G$14</definedName>
    <definedName name="YCurrent_Rate">'[14]Rates'!$B$11</definedName>
    <definedName name="year">'[9]Control'!$C$8</definedName>
    <definedName name="year_toggle">#REF!</definedName>
    <definedName name="YEntity">'[21]Start'!$B$3</definedName>
    <definedName name="YEntity_name">'[21]Start'!$B$5</definedName>
    <definedName name="YPrevious_Period">'[14]Start'!$F$17</definedName>
    <definedName name="YPrevious_Phase">'[14]Start'!$G$15</definedName>
    <definedName name="YPrevious_Rate">'[14]Rates'!$B$10</definedName>
    <definedName name="YTable">#REF!</definedName>
    <definedName name="ytr">{#N/A,#N/A,FALSE,"Cr?ances";#N/A,#N/A,FALSE,"Effectifs";#N/A,#N/A,FALSE,"SI"}</definedName>
    <definedName name="YYeF_Period">'[15]Start'!$B$9</definedName>
    <definedName name="yyy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y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z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_123DF8A1_E664_48AC_ADDE_7725562A5E9F_.wvu.Cols" localSheetId="1" hidden="1">'Group - conso accounts BS'!#REF!,'Group - conso accounts BS'!#REF!,'Group - conso accounts BS'!#REF!,'Group - conso accounts BS'!#REF!,'Group - conso accounts BS'!#REF!</definedName>
    <definedName name="Z_123DF8A1_E664_48AC_ADDE_7725562A5E9F_.wvu.Cols" localSheetId="2" hidden="1">'Group - conso accounts CF'!#REF!,'Group - conso accounts CF'!#REF!,'Group - conso accounts CF'!#REF!,'Group - conso accounts CF'!#REF!</definedName>
    <definedName name="Z_198DC44A_A776_4CE4_87CF_85E9D1CD4B2F_.wvu.Cols" localSheetId="1" hidden="1">'Group - conso accounts BS'!#REF!,'Group - conso accounts BS'!#REF!,'Group - conso accounts BS'!#REF!</definedName>
    <definedName name="Z_198DC44A_A776_4CE4_87CF_85E9D1CD4B2F_.wvu.Cols" localSheetId="2" hidden="1">'Group - conso accounts CF'!#REF!,'Group - conso accounts CF'!#REF!,'Group - conso accounts CF'!#REF!,'Group - conso accounts CF'!#REF!</definedName>
    <definedName name="Z_688CB717_C283_432A_8DC7_9F63D5E7FF4F_.wvu.Cols" localSheetId="1" hidden="1">'Group - conso accounts BS'!#REF!,'Group - conso accounts BS'!#REF!</definedName>
    <definedName name="Z_6BE55E1E_7039_4F7A_A14D_DE12AD8C42CD_.wvu.Cols" localSheetId="2" hidden="1">'Group - conso accounts CF'!#REF!,'Group - conso accounts CF'!#REF!,'Group - conso accounts CF'!#REF!,'Group - conso accounts CF'!#REF!</definedName>
    <definedName name="Z_9A7B040E_366A_4347_A6AD_370AB4D96666_.wvu.Cols" localSheetId="1" hidden="1">'Group - conso accounts BS'!#REF!,'Group - conso accounts BS'!#REF!,'Group - conso accounts BS'!#REF!,'Group - conso accounts BS'!#REF!,'Group - conso accounts BS'!#REF!</definedName>
    <definedName name="Z_9A7B040E_366A_4347_A6AD_370AB4D96666_.wvu.Cols" localSheetId="2" hidden="1">'Group - conso accounts CF'!#REF!,'Group - conso accounts CF'!#REF!,'Group - conso accounts CF'!#REF!,'Group - conso accounts CF'!#REF!,'Group - conso accounts CF'!#REF!,'Group - conso accounts CF'!#REF!</definedName>
    <definedName name="Z_9A7B040E_366A_4347_A6AD_370AB4D96666_.wvu.PrintArea" localSheetId="1" hidden="1">'Group - conso accounts BS'!$A$1:$B$58</definedName>
    <definedName name="Z_9A7B040E_366A_4347_A6AD_370AB4D96666_.wvu.PrintArea" localSheetId="2" hidden="1">'Group - conso accounts CF'!$A$1:$B$16</definedName>
    <definedName name="Z_9A7B040E_366A_4347_A6AD_370AB4D96666_.wvu.Rows" localSheetId="2" hidden="1">'Group - conso accounts CF'!#REF!,'Group - conso accounts CF'!#REF!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fullCalcOnLoad="1" fullPrecision="0"/>
</workbook>
</file>

<file path=xl/sharedStrings.xml><?xml version="1.0" encoding="utf-8"?>
<sst xmlns="http://schemas.openxmlformats.org/spreadsheetml/2006/main" count="298" uniqueCount="190">
  <si>
    <t>EBITDA</t>
  </si>
  <si>
    <t>Post-paid</t>
  </si>
  <si>
    <t>Pre-paid</t>
  </si>
  <si>
    <t>EBIT</t>
  </si>
  <si>
    <t>PLN</t>
  </si>
  <si>
    <t>EUR</t>
  </si>
  <si>
    <t>USD</t>
  </si>
  <si>
    <t>LLU</t>
  </si>
  <si>
    <t>post-paid</t>
  </si>
  <si>
    <t>pre-paid</t>
  </si>
  <si>
    <t xml:space="preserve">IPTV </t>
  </si>
  <si>
    <t>net cash flow from operating activities before income tax paid  and change in working capital</t>
  </si>
  <si>
    <t>VDSL</t>
  </si>
  <si>
    <t>CDMA</t>
  </si>
  <si>
    <t>POTS &amp; ISDN</t>
  </si>
  <si>
    <t>ADSL</t>
  </si>
  <si>
    <r>
      <t>Orange Open</t>
    </r>
    <r>
      <rPr>
        <b/>
        <vertAlign val="superscript"/>
        <sz val="8.5"/>
        <color indexed="8"/>
        <rFont val="Arial (W1)"/>
        <family val="0"/>
      </rPr>
      <t>1</t>
    </r>
  </si>
  <si>
    <t>2012**</t>
  </si>
  <si>
    <t>2012*</t>
  </si>
  <si>
    <t>Orange Polska</t>
  </si>
  <si>
    <t>w milionach złotych</t>
  </si>
  <si>
    <t>Rachunek zysków i strat</t>
  </si>
  <si>
    <t xml:space="preserve">Przychody </t>
  </si>
  <si>
    <t>Usługi telefonii komórkowej</t>
  </si>
  <si>
    <t xml:space="preserve">połączenia głosowe </t>
  </si>
  <si>
    <t>usługi przesyłu danych, wiadomości, treści oraz M2M</t>
  </si>
  <si>
    <t>usługi hurtowe</t>
  </si>
  <si>
    <t>Sprzedaż sprzętu do telefonii komórkowej</t>
  </si>
  <si>
    <t>Usługi telefonii stacjonarnej</t>
  </si>
  <si>
    <t>dostęp wąskopasmowy</t>
  </si>
  <si>
    <t>dostęp szerokopasmowy, TV i VoIP</t>
  </si>
  <si>
    <t>rozwiązania teleinformatyczne dla przedsiębiorstw</t>
  </si>
  <si>
    <t>Pozostałe przychody</t>
  </si>
  <si>
    <t>Przychody razem</t>
  </si>
  <si>
    <t>Wzrost rok do roku**</t>
  </si>
  <si>
    <t>Koszty świadczeń pracowniczych</t>
  </si>
  <si>
    <t>Usługi obce</t>
  </si>
  <si>
    <t>- Koszty rozliczeń z innymi operatorami</t>
  </si>
  <si>
    <t>- Koszty dotyczące sieci i systemów informatycznych</t>
  </si>
  <si>
    <t>- Koszty sprzedaży</t>
  </si>
  <si>
    <t>- Usługi związane z ofertą programową</t>
  </si>
  <si>
    <t>- Inne usługi obce</t>
  </si>
  <si>
    <t>Pozostałe przychody i koszty operacyjne</t>
  </si>
  <si>
    <t>Zyski (straty) z tytułu sprzedaży aktywów</t>
  </si>
  <si>
    <t>% przychodów</t>
  </si>
  <si>
    <t>Amortyzacja</t>
  </si>
  <si>
    <t>Odpisy aktualizujące wartość aktywów trwałych</t>
  </si>
  <si>
    <t>Koszty finansowe, netto</t>
  </si>
  <si>
    <t>Podatek dochodowy</t>
  </si>
  <si>
    <t>Skonsolidowany zysk netto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</si>
  <si>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</si>
  <si>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</si>
  <si>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</si>
  <si>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</si>
  <si>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</si>
  <si>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</si>
  <si>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Pozostałe aktywa finansowe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</si>
  <si>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</si>
  <si>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</si>
  <si>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</si>
  <si>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</si>
  <si>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</si>
  <si>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</si>
  <si>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</si>
  <si>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</si>
  <si>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</si>
  <si>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</si>
  <si>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</si>
  <si>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Akcje własne</t>
  </si>
  <si>
    <t>Pozostałe kapitały rezerwowe</t>
  </si>
  <si>
    <t>Różnice kursowe z przeliczenia jednostek podporządkowanych</t>
  </si>
  <si>
    <t>Zyski zatrzymane</t>
  </si>
  <si>
    <t>Kapitał własny przypisany właścicielom TP S.A.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</si>
  <si>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</si>
  <si>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</si>
  <si>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</si>
  <si>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</si>
  <si>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</si>
  <si>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</si>
  <si>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</si>
  <si>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</si>
  <si>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</si>
  <si>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</si>
  <si>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</si>
  <si>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excluding DPTG*</t>
  </si>
  <si>
    <t>ORGANICZNE PRZEPŁYWY PIENIEŻNE</t>
  </si>
  <si>
    <t>Zakup środków trwałych i wartości niematerialnych</t>
  </si>
  <si>
    <t>Zmiana stanu zobowiązań wobec dostawców środków trwałych</t>
  </si>
  <si>
    <t>Różnice kursowe z instrumentów pochodnych ekonomicznie zabezpieczających
nakłady inwestycyjne, netto</t>
  </si>
  <si>
    <t>Przychody ze sprzedaży środków trwałych i wartości niematerialnych</t>
  </si>
  <si>
    <t>Środki pieniężne netto z działalności operacyjnej przed opodatkowaniem i zmianą kapitału obrotowego</t>
  </si>
  <si>
    <t>w tym zapłacone różnice kursowe z instrumentów pochodnych, netto</t>
  </si>
  <si>
    <t>Zmiana kapitału obrotowego</t>
  </si>
  <si>
    <t>Podatek dochodowy zapłacony</t>
  </si>
  <si>
    <t>Środki pieniężne netto z działalności operacyjnej</t>
  </si>
  <si>
    <t>Rachunek Przepływów Pieniężnych</t>
  </si>
  <si>
    <t>1 kw.</t>
  </si>
  <si>
    <t>2 kw.</t>
  </si>
  <si>
    <t>3 kw.</t>
  </si>
  <si>
    <t>4 kw.</t>
  </si>
  <si>
    <t>Struktura zadłużenia netto</t>
  </si>
  <si>
    <t>Obligacje</t>
  </si>
  <si>
    <t>Kredyty bankowe</t>
  </si>
  <si>
    <t>Zobowiązania z tytułu leasingu finansowego</t>
  </si>
  <si>
    <t>Linie kredytowe</t>
  </si>
  <si>
    <t>Zobowiązania finansowe wyceniane według zamortyzowanego kosztu</t>
  </si>
  <si>
    <t xml:space="preserve">Instrumenty pochodne - netto </t>
  </si>
  <si>
    <t>Dług finansowy brutto po uwzględnieniu instrumentów pochodnych</t>
  </si>
  <si>
    <t>Zbywalne papiery wartościowe</t>
  </si>
  <si>
    <t>Środki pieniężne i inne aktywa finansowe wykazywane jako aktywa przeznaczone do sprzedaży</t>
  </si>
  <si>
    <t>Środki pieniężne i ich ekwiwalenty</t>
  </si>
  <si>
    <t>Suma częściowa</t>
  </si>
  <si>
    <t>Efektywna część zabezpieczeń przepływów pieniężnych</t>
  </si>
  <si>
    <t>DŁUG NETTO</t>
  </si>
  <si>
    <t>Wskaźnik zadłużenia netto w % (po uwzgl. zabezpieczeń)</t>
  </si>
  <si>
    <t>Struktura zadłużenia po uwzgl. zabezpieczeń (w %)</t>
  </si>
  <si>
    <t>Wskaźnik płynności*</t>
  </si>
  <si>
    <t>* Stosunek środków pieniężnych i niewykorzystanych linii kredytowych do zadłużenia przypadającego do spłaty w ciągu najbliższych 18 miesięcy 
(z pominięciem instrumentów zabezpieczeń)</t>
  </si>
  <si>
    <t>Kluczowe wskaźniki operacyjne Grupy</t>
  </si>
  <si>
    <t>baza klientów (w tys.)</t>
  </si>
  <si>
    <t>VoIP jako linia główna</t>
  </si>
  <si>
    <t>Razem łącza główne – rynek detaliczny</t>
  </si>
  <si>
    <t>Dostępy szerokopasmowe</t>
  </si>
  <si>
    <t>Stacjonarne usługi głosowe</t>
  </si>
  <si>
    <t>Rynek detaliczny – Grupa łącznie</t>
  </si>
  <si>
    <t>DTH (telewizja satelitarna)</t>
  </si>
  <si>
    <t xml:space="preserve"> Baza klientów usług TV </t>
  </si>
  <si>
    <t>3P usługi (TV+BB+VoIP)</t>
  </si>
  <si>
    <t>Liczba klientów telefonii komórkowej</t>
  </si>
  <si>
    <t>- w tym klienci biznesowi</t>
  </si>
  <si>
    <t>Razem</t>
  </si>
  <si>
    <t>- w tym abonenci dedykowanych usług mobilnego dostępu szerokopasmowego</t>
  </si>
  <si>
    <t>Liczba klientów usług hurtowych</t>
  </si>
  <si>
    <t>WLR (poza Grupę)</t>
  </si>
  <si>
    <t>BSA (poza Grupą)</t>
  </si>
  <si>
    <r>
      <t>1</t>
    </r>
    <r>
      <rPr>
        <sz val="8"/>
        <color indexed="8"/>
        <rFont val="Arial (W1)"/>
        <family val="0"/>
      </rPr>
      <t xml:space="preserve"> Orange Open zawiera się w usługach stacjonarnego głosu, dostępu szerokopasmowego oraz usług telefonii komórkowej</t>
    </r>
  </si>
  <si>
    <t>kwartalne ARPU z zł na miesiąc</t>
  </si>
  <si>
    <t xml:space="preserve">detaliczne ARPU z usług głosowych telefonii stacjonarnej Orange Polska </t>
  </si>
  <si>
    <t>ARPU z usług Orange Polska dostępu szerokopasmowego, telewizji i VoIP</t>
  </si>
  <si>
    <t>Liczba klientów usług TV</t>
  </si>
  <si>
    <t>Zagregowane</t>
  </si>
  <si>
    <t>ARPU z usług detalicznych</t>
  </si>
  <si>
    <t>ARPU z usług hurtowych</t>
  </si>
  <si>
    <t>ARPU z usług głosowych</t>
  </si>
  <si>
    <t>ARPU z usług przesyłu danych</t>
  </si>
  <si>
    <t>ARPU z SMS/MMS i innych usług</t>
  </si>
  <si>
    <t>Statystiki rynkowe</t>
  </si>
  <si>
    <r>
      <t>1</t>
    </r>
    <r>
      <rPr>
        <sz val="8"/>
        <color indexed="8"/>
        <rFont val="Arial"/>
        <family val="2"/>
      </rPr>
      <t xml:space="preserve"> Szacunki Spółki
</t>
    </r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Dostęp lokalny z wyłączeniem hurtowej odsprzedaży abonamentu, lecz z uwzględnieniem Orange WLR</t>
    </r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</si>
  <si>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</si>
  <si>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</rPr>
      <t>1</t>
    </r>
  </si>
  <si>
    <t>Rynek dostępu lokalnego w Polsce – dane szacunkowe (w mln)</t>
  </si>
  <si>
    <r>
      <t>Dostęp lokalny – rynek detaliczny (Grupa)</t>
    </r>
    <r>
      <rPr>
        <vertAlign val="superscript"/>
        <sz val="8.5"/>
        <color indexed="8"/>
        <rFont val="Arial (W1)"/>
        <family val="0"/>
      </rPr>
      <t>1,2</t>
    </r>
  </si>
  <si>
    <r>
      <t>Wartościowy udział w rynku</t>
    </r>
    <r>
      <rPr>
        <vertAlign val="superscript"/>
        <sz val="8.5"/>
        <color indexed="8"/>
        <rFont val="Arial (W1)"/>
        <family val="0"/>
      </rPr>
      <t>1</t>
    </r>
  </si>
  <si>
    <r>
      <t>Rynek dostępu szerokopasmowego</t>
    </r>
    <r>
      <rPr>
        <b/>
        <vertAlign val="superscript"/>
        <sz val="10"/>
        <rFont val="Arial (W1)"/>
        <family val="0"/>
      </rPr>
      <t>1</t>
    </r>
  </si>
  <si>
    <r>
      <t>Penetracja (w % gospodarstw domowych)</t>
    </r>
    <r>
      <rPr>
        <vertAlign val="superscript"/>
        <sz val="8.5"/>
        <color indexed="8"/>
        <rFont val="Arial (W1)"/>
        <family val="0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</si>
  <si>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  <family val="0"/>
      </rPr>
      <t>1</t>
    </r>
  </si>
  <si>
    <r>
      <t>Udział Grupy w przyłączeniach netto</t>
    </r>
    <r>
      <rPr>
        <vertAlign val="superscript"/>
        <sz val="8.5"/>
        <color indexed="8"/>
        <rFont val="Arial (W1)"/>
        <family val="0"/>
      </rPr>
      <t>1</t>
    </r>
  </si>
  <si>
    <r>
      <t>Ilościowy udział Grupy w rynku (w %)</t>
    </r>
    <r>
      <rPr>
        <vertAlign val="superscript"/>
        <sz val="8.5"/>
        <color indexed="8"/>
        <rFont val="Arial (W1)"/>
        <family val="0"/>
      </rPr>
      <t>1</t>
    </r>
  </si>
  <si>
    <r>
      <t>Wartościowy udział Grupy w rynku (w %)</t>
    </r>
    <r>
      <rPr>
        <vertAlign val="superscript"/>
        <sz val="8.5"/>
        <color indexed="8"/>
        <rFont val="Arial (W1)"/>
        <family val="0"/>
      </rPr>
      <t>1</t>
    </r>
  </si>
  <si>
    <t>Rynek telefonii komórkowej</t>
  </si>
  <si>
    <t xml:space="preserve">Wskaźnik penetracji dla usług komórkowych </t>
  </si>
  <si>
    <t>Ilościowy udział Grupy w rynku telefonii komórkowej</t>
  </si>
  <si>
    <t>Klienci operatorów wirtualnych (MVNO) (w tys.)</t>
  </si>
  <si>
    <t>Liczba smartfonów (w tys.)</t>
  </si>
  <si>
    <t>Ruch i wskaźnik odejść</t>
  </si>
  <si>
    <t>AUPU (w min.)</t>
  </si>
  <si>
    <t>pozostałe statystiki operacyjne telefonii komórkowej</t>
  </si>
  <si>
    <t>Wskaźnik odejść klientów telefonii komórkowej w danym kwartale (w %)</t>
  </si>
  <si>
    <t>Subsydia</t>
  </si>
  <si>
    <t>SAC post-paid (zł)</t>
  </si>
  <si>
    <t>SRC post-paid (zł)</t>
  </si>
  <si>
    <t>Pokrycie dla sieci 3G Grupy (w % ludności)</t>
  </si>
  <si>
    <t>Pokrycie</t>
  </si>
  <si>
    <t>50% pracowników  Networks</t>
  </si>
  <si>
    <t>koszty rozwiązania stosunku pracy</t>
  </si>
  <si>
    <t>WLL</t>
  </si>
  <si>
    <t>ARPU z usług telefonii komórkowej (poza Grupę)</t>
  </si>
  <si>
    <t xml:space="preserve">Struktura zatrudnienia w Grupie TP - dane raportowane
(w przeliczeniu na pełne aktywne etaty, na koniec okresu) </t>
  </si>
  <si>
    <t>Kapitał zakładowy</t>
  </si>
  <si>
    <t>Pożyczki od jednostki powiązanej</t>
  </si>
  <si>
    <t>(692)***</t>
  </si>
  <si>
    <t>129***</t>
  </si>
  <si>
    <t>W tym pakiety telewizyjne 'n'</t>
  </si>
  <si>
    <t>cały rok</t>
  </si>
  <si>
    <t>skoregowana EBITDA***</t>
  </si>
  <si>
    <t>Aktywa przeznaczone do sprzedaży</t>
  </si>
  <si>
    <t>Pozostałe zobowiązania finansowe wyceniane według zamortyzowanego kosztu</t>
  </si>
  <si>
    <t>Zobowiązania powiązane z aktywami przeznaczonymi do sprzedaży</t>
  </si>
  <si>
    <t>(2180)***</t>
  </si>
  <si>
    <t>(74)***</t>
  </si>
</sst>
</file>

<file path=xl/styles.xml><?xml version="1.0" encoding="utf-8"?>
<styleSheet xmlns="http://schemas.openxmlformats.org/spreadsheetml/2006/main">
  <numFmts count="8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z_ł_-;\-* #,##0\ _z_ł_-;_-* &quot;-&quot;\ _z_ł_-;_-@_-"/>
    <numFmt numFmtId="165" formatCode="_-* #,##0.00\ _z_ł_-;\-* #,##0.00\ _z_ł_-;_-* &quot;-&quot;??\ _z_ł_-;_-@_-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_-* #,##0\ _z_l_-;\-* #,##0\ _z_l_-;_-* &quot;-&quot;\ _z_l_-;_-@_-"/>
    <numFmt numFmtId="171" formatCode="_-* #,##0.00\ _z_l_-;\-* #,##0.00\ _z_l_-;_-* &quot;-&quot;??\ _z_l_-;_-@_-"/>
    <numFmt numFmtId="172" formatCode="0.0"/>
    <numFmt numFmtId="173" formatCode="0.0%"/>
    <numFmt numFmtId="174" formatCode="#,##0.0"/>
    <numFmt numFmtId="175" formatCode="0.000"/>
    <numFmt numFmtId="176" formatCode="#,##0.0000"/>
    <numFmt numFmtId="177" formatCode="#,##0.00000"/>
    <numFmt numFmtId="178" formatCode="mmmm\-yy"/>
    <numFmt numFmtId="179" formatCode="0.0%;\(0.0%\)"/>
    <numFmt numFmtId="180" formatCode="0.000000000"/>
    <numFmt numFmtId="181" formatCode="0.0000000000"/>
    <numFmt numFmtId="182" formatCode="\+#,##0;\-#,##0"/>
    <numFmt numFmtId="183" formatCode="#,##0.00\ &quot;FB&quot;;[Red]\-#,##0.00\ &quot;FB&quot;"/>
    <numFmt numFmtId="184" formatCode="#,##0.00&quot;F&quot;;[Red]\-#,##0.00&quot;F&quot;"/>
    <numFmt numFmtId="185" formatCode="_-* #,##0_F_-;\-* #,##0_F_-;_-* &quot;-&quot;_F_-;_-@_-"/>
    <numFmt numFmtId="186" formatCode="#,##0.00&quot;F&quot;;\-#,##0.00&quot;F&quot;"/>
    <numFmt numFmtId="187" formatCode="_-* #,##0.00&quot;F&quot;_-;\-* #,##0.00&quot;F&quot;_-;_-* &quot;-&quot;??&quot;F&quot;_-;_-@_-"/>
    <numFmt numFmtId="188" formatCode="#,##0\ &quot;FB&quot;;[Red]\-#,##0\ &quot;FB&quot;"/>
    <numFmt numFmtId="189" formatCode="_-* #,##0\ _p_t_a_-;\-* #,##0\ _p_t_a_-;_-* &quot;-&quot;\ _p_t_a_-;_-@_-"/>
    <numFmt numFmtId="190" formatCode="mmm"/>
    <numFmt numFmtId="191" formatCode="mmm\ yyyy"/>
    <numFmt numFmtId="192" formatCode="000##0"/>
    <numFmt numFmtId="193" formatCode="dd\-mm\-yyyy"/>
    <numFmt numFmtId="194" formatCode="_-* #,##0.00\ &quot;FB&quot;_-;\-* #,##0.00\ &quot;FB&quot;_-;_-* &quot;-&quot;??\ &quot;FB&quot;_-;_-@_-"/>
    <numFmt numFmtId="195" formatCode="#,##0.0\ ;\(#,##0.0\)"/>
    <numFmt numFmtId="196" formatCode="#,##0&quot;F&quot;;\-#,##0&quot;F&quot;"/>
    <numFmt numFmtId="197" formatCode="&quot;$&quot;#,##0\ \ \ ;\(&quot;$&quot;#,##0\)\ \ "/>
    <numFmt numFmtId="198" formatCode="#,##0\ \ \ ;\(#,##0\)\ \ "/>
    <numFmt numFmtId="199" formatCode="_-* #,##0.00\ _p_t_a_-;\-* #,##0.00\ _p_t_a_-;_-* &quot;-&quot;??\ _p_t_a_-;_-@_-"/>
    <numFmt numFmtId="200" formatCode="#,##0&quot;F&quot;"/>
    <numFmt numFmtId="201" formatCode="#,##0\ ;\(#,##0\)"/>
    <numFmt numFmtId="202" formatCode="_-* #,##0.00\ _F_B_-;\-* #,##0.00\ _F_B_-;_-* &quot;-&quot;??\ _F_B_-;_-@_-"/>
    <numFmt numFmtId="203" formatCode="_-* #,##0\ &quot;FB&quot;_-;\-* #,##0\ &quot;FB&quot;_-;_-* &quot;-&quot;\ &quot;FB&quot;_-;_-@_-"/>
    <numFmt numFmtId="204" formatCode="_-* #,##0&quot;F&quot;_-;\-* #,##0&quot;F&quot;_-;_-* &quot;-&quot;&quot;F&quot;_-;_-@_-"/>
    <numFmt numFmtId="205" formatCode="#,##0.00\ &quot;FB&quot;;\-#,##0.00\ &quot;FB&quot;"/>
    <numFmt numFmtId="206" formatCode="_-* #,##0.00\ &quot;pta&quot;_-;\-* #,##0.00\ &quot;pta&quot;_-;_-* &quot;-&quot;??\ &quot;pta&quot;_-;_-@_-"/>
    <numFmt numFmtId="207" formatCode="00"/>
    <numFmt numFmtId="208" formatCode="&quot;+ &quot;0.0%"/>
    <numFmt numFmtId="209" formatCode="mmmm\ yy"/>
    <numFmt numFmtId="210" formatCode="&quot;var. &quot;#,##0;[Red]&quot;var. &quot;\(#,##0\)"/>
    <numFmt numFmtId="211" formatCode="#,##0.0,"/>
    <numFmt numFmtId="212" formatCode="000"/>
    <numFmt numFmtId="213" formatCode="#,##0;[Red]\(#,##0\)"/>
    <numFmt numFmtId="214" formatCode="0.00\ %"/>
    <numFmt numFmtId="215" formatCode="_(&quot;MT&quot;* #,##0.00_);\(&quot;MT&quot;* #,##0.00\)"/>
    <numFmt numFmtId="216" formatCode="_(* #,##0_);\(* #,##0\)"/>
    <numFmt numFmtId="217" formatCode="#,##0.000;\(#,##0.000\)"/>
    <numFmt numFmtId="218" formatCode="&quot;Rs&quot;\ #\ &quot;millions&quot;"/>
    <numFmt numFmtId="219" formatCode="General_)"/>
    <numFmt numFmtId="220" formatCode="0_)"/>
    <numFmt numFmtId="221" formatCode="#,##0&quot;PLN&quot;;[Red]\-#,##0&quot;PLN&quot;"/>
    <numFmt numFmtId="222" formatCode="#,##0.00&quot;PLN&quot;;[Red]\-#,##0.00&quot;PLN&quot;"/>
    <numFmt numFmtId="223" formatCode="#,##0&quot;PLN&quot;;\-#,##0&quot;PLN&quot;"/>
    <numFmt numFmtId="224" formatCode="#,##0.00&quot;PLN&quot;;\-#,##0.00&quot;PLN&quot;"/>
    <numFmt numFmtId="225" formatCode="#,##0.0_);\(#,##0.0\)"/>
    <numFmt numFmtId="226" formatCode="#,##0_%_);\(#,##0\)_%;#,##0_%_);@_%_)"/>
    <numFmt numFmtId="227" formatCode="#,##0.00_%_);\(#,##0.00\)_%;#,##0.00_%_);@_%_)"/>
    <numFmt numFmtId="228" formatCode="0_%_);\(0\)_%;0_%_);@_%_)"/>
    <numFmt numFmtId="229" formatCode="m/d/yy_%_)"/>
    <numFmt numFmtId="230" formatCode="0.0\%_);\(0.0\%\);0.0\%_);@_%_)"/>
    <numFmt numFmtId="231" formatCode="&quot;$&quot;#,##0_%_);\(&quot;$&quot;#,##0\)_%;&quot;$&quot;#,##0_%_);@_%_)"/>
    <numFmt numFmtId="232" formatCode="#,##0_%_);\(#,##0\)_%;**;@_%_)"/>
    <numFmt numFmtId="233" formatCode="#,##0.0_);[Red]\(#,##0.0\)"/>
    <numFmt numFmtId="234" formatCode="_ &quot;SFr.&quot;\ * #,##0_ ;_ &quot;SFr.&quot;\ * \-#,##0_ ;_ &quot;SFr.&quot;\ * &quot;-&quot;_ ;_ @_ "/>
    <numFmt numFmtId="235" formatCode="_ * #,##0_ ;_ * \(#,##0\)_ ;_ * &quot;-&quot;??_ ;_ @_ "/>
    <numFmt numFmtId="236" formatCode="#,##0.000_);\(#,##0.000\)"/>
    <numFmt numFmtId="237" formatCode="_ * #,##0_)_P_L_N_ ;_ * \(#,##0\)_P_L_N_ ;_ * &quot;-&quot;_)_P_L_N_ ;_ @_ "/>
    <numFmt numFmtId="238" formatCode="_ * #,##0.00_)_P_L_N_ ;_ * \(#,##0.00\)_P_L_N_ ;_ * &quot;-&quot;??_)_P_L_N_ ;_ @_ "/>
    <numFmt numFmtId="239" formatCode="0&quot; min&quot;"/>
    <numFmt numFmtId="240" formatCode="0%%"/>
    <numFmt numFmtId="241" formatCode="#,##0_);\(#,##0\);0_)"/>
    <numFmt numFmtId="242" formatCode="_-* #,##0\ _z_ł_-;\-* #,##0\ _z_ł_-;_-* &quot;-&quot;??\ _z_ł_-;_-@_-"/>
    <numFmt numFmtId="243" formatCode="_(* #,##0_);_(* \(#,##0\);_(* &quot;-&quot;??_);_(@_)"/>
  </numFmts>
  <fonts count="156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16"/>
      <name val="Palatino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 CE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b/>
      <sz val="11"/>
      <color indexed="9"/>
      <name val="Calibri"/>
      <family val="2"/>
    </font>
    <font>
      <b/>
      <sz val="10"/>
      <name val="Tms Rmn PL"/>
      <family val="0"/>
    </font>
    <font>
      <b/>
      <u val="single"/>
      <sz val="8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  <family val="0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  <family val="0"/>
    </font>
    <font>
      <sz val="8"/>
      <name val="Helv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8"/>
      <color indexed="18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11"/>
      <color indexed="17"/>
      <name val="Czcionka tekstu podstawowego"/>
      <family val="2"/>
    </font>
    <font>
      <u val="doubleAccounting"/>
      <sz val="10"/>
      <name val="Arial"/>
      <family val="2"/>
    </font>
    <font>
      <sz val="10"/>
      <name val="Times New Roman PL"/>
      <family val="0"/>
    </font>
    <font>
      <sz val="10"/>
      <name val="Arial PL"/>
      <family val="0"/>
    </font>
    <font>
      <sz val="8"/>
      <name val="Times New Roman PL"/>
      <family val="0"/>
    </font>
    <font>
      <b/>
      <u val="single"/>
      <sz val="12"/>
      <name val="Arial Narrow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9"/>
      <name val="Verdana"/>
      <family val="2"/>
    </font>
    <font>
      <b/>
      <sz val="8"/>
      <name val="MS Sans Serif"/>
      <family val="2"/>
    </font>
    <font>
      <sz val="11"/>
      <color indexed="17"/>
      <name val="Calibri"/>
      <family val="2"/>
    </font>
    <font>
      <sz val="10"/>
      <name val="Book Antiqua CE"/>
      <family val="1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sz val="28"/>
      <name val="Helvetica-Black"/>
      <family val="0"/>
    </font>
    <font>
      <sz val="10"/>
      <name val="Helvetica-Black"/>
      <family val="0"/>
    </font>
    <font>
      <sz val="18"/>
      <name val="Helvetica-Black"/>
      <family val="0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sz val="1"/>
      <color indexed="10"/>
      <name val="Arial"/>
      <family val="2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8"/>
      <color indexed="12"/>
      <name val="Helv"/>
      <family val="0"/>
    </font>
    <font>
      <b/>
      <sz val="12"/>
      <color indexed="16"/>
      <name val="Arial MT"/>
      <family val="0"/>
    </font>
    <font>
      <b/>
      <sz val="10"/>
      <color indexed="16"/>
      <name val="Arial MT"/>
      <family val="0"/>
    </font>
    <font>
      <sz val="10"/>
      <color indexed="8"/>
      <name val="Helv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8"/>
      <color indexed="10"/>
      <name val="Helv"/>
      <family val="0"/>
    </font>
    <font>
      <b/>
      <i/>
      <sz val="2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7"/>
      <color indexed="12"/>
      <name val="Arial"/>
      <family val="2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b/>
      <sz val="10"/>
      <color indexed="12"/>
      <name val="Arial"/>
      <family val="2"/>
    </font>
    <font>
      <sz val="8"/>
      <name val="MS Sans Serif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7"/>
      <name val="Small Fonts"/>
      <family val="2"/>
    </font>
    <font>
      <sz val="12"/>
      <name val="Helv"/>
      <family val="0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  <family val="0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0"/>
      <name val="MS Sans Serif"/>
      <family val="2"/>
    </font>
    <font>
      <sz val="10"/>
      <name val="Times New Roman CE"/>
      <family val="0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COUR"/>
      <family val="0"/>
    </font>
    <font>
      <sz val="10"/>
      <color indexed="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1"/>
      <color indexed="8"/>
      <name val="Czcionka tekstu podstawowego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Times New Roman"/>
      <family val="1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2"/>
      <name val="Palatino"/>
      <family val="1"/>
    </font>
    <font>
      <sz val="11"/>
      <name val="Helvetica-Black"/>
      <family val="0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8"/>
      <color indexed="8"/>
      <name val="Arial"/>
      <family val="2"/>
    </font>
    <font>
      <sz val="10"/>
      <name val="ACaslon Regular"/>
      <family val="0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3"/>
      <name val="Arial (W1)"/>
      <family val="0"/>
    </font>
    <font>
      <sz val="10"/>
      <color indexed="8"/>
      <name val="Arial (W1)"/>
      <family val="0"/>
    </font>
    <font>
      <b/>
      <sz val="10"/>
      <color indexed="8"/>
      <name val="Arial (W1)"/>
      <family val="0"/>
    </font>
    <font>
      <i/>
      <sz val="10"/>
      <color indexed="8"/>
      <name val="Arial (W1)"/>
      <family val="0"/>
    </font>
    <font>
      <b/>
      <i/>
      <sz val="10"/>
      <color indexed="53"/>
      <name val="Arial (W1)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.5"/>
      <color indexed="8"/>
      <name val="Arial (W1)"/>
      <family val="0"/>
    </font>
    <font>
      <vertAlign val="superscript"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sz val="10"/>
      <name val="Arial (W1)"/>
      <family val="0"/>
    </font>
    <font>
      <b/>
      <sz val="10"/>
      <name val="Arial (W1)"/>
      <family val="0"/>
    </font>
    <font>
      <i/>
      <sz val="10"/>
      <name val="Arial (W1)"/>
      <family val="0"/>
    </font>
    <font>
      <b/>
      <vertAlign val="superscript"/>
      <sz val="10"/>
      <name val="Arial (W1)"/>
      <family val="0"/>
    </font>
    <font>
      <vertAlign val="superscript"/>
      <sz val="8"/>
      <color indexed="8"/>
      <name val="Arial (W1)"/>
      <family val="0"/>
    </font>
    <font>
      <sz val="8"/>
      <color indexed="8"/>
      <name val="Arial (W1)"/>
      <family val="0"/>
    </font>
    <font>
      <b/>
      <vertAlign val="superscript"/>
      <sz val="8.5"/>
      <color indexed="8"/>
      <name val="Arial (W1)"/>
      <family val="0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5" fontId="0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225" fontId="6" fillId="0" borderId="1">
      <alignment horizontal="center"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Font="0" applyFill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180" fontId="0" fillId="8" borderId="2">
      <alignment horizontal="center" vertical="center"/>
      <protection/>
    </xf>
    <xf numFmtId="235" fontId="0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Fill="0" applyBorder="0" applyAlignment="0" applyProtection="0"/>
    <xf numFmtId="7" fontId="16" fillId="0" borderId="0" applyNumberFormat="0" applyFont="0" applyAlignment="0">
      <protection/>
    </xf>
    <xf numFmtId="14" fontId="17" fillId="0" borderId="0" applyNumberFormat="0" applyFill="0" applyBorder="0" applyAlignment="0" applyProtection="0"/>
    <xf numFmtId="0" fontId="18" fillId="21" borderId="3" applyNumberFormat="0" applyFill="0" applyBorder="0" applyAlignment="0" applyProtection="0"/>
    <xf numFmtId="0" fontId="19" fillId="0" borderId="4" applyNumberFormat="0" applyFont="0" applyFill="0" applyAlignment="0" applyProtection="0"/>
    <xf numFmtId="183" fontId="0" fillId="0" borderId="5" applyNumberFormat="0" applyFill="0" applyAlignment="0" applyProtection="0"/>
    <xf numFmtId="176" fontId="0" fillId="0" borderId="0" applyFont="0" applyFill="0" applyBorder="0" applyAlignment="0" applyProtection="0"/>
    <xf numFmtId="0" fontId="20" fillId="22" borderId="6" applyNumberFormat="0" applyAlignment="0" applyProtection="0"/>
    <xf numFmtId="37" fontId="21" fillId="23" borderId="0" applyNumberFormat="0" applyFont="0" applyBorder="0" applyAlignment="0">
      <protection/>
    </xf>
    <xf numFmtId="0" fontId="22" fillId="24" borderId="7" applyNumberFormat="0" applyAlignment="0" applyProtection="0"/>
    <xf numFmtId="0" fontId="24" fillId="0" borderId="0" applyNumberFormat="0" applyFill="0" applyBorder="0" applyProtection="0">
      <alignment horizontal="right"/>
    </xf>
    <xf numFmtId="174" fontId="25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185" fontId="0" fillId="0" borderId="0" applyFont="0" applyFill="0" applyBorder="0" applyAlignment="0" applyProtection="0"/>
    <xf numFmtId="226" fontId="27" fillId="0" borderId="0" applyFont="0" applyFill="0" applyBorder="0" applyAlignment="0" applyProtection="0"/>
    <xf numFmtId="232" fontId="27" fillId="0" borderId="0" applyFont="0" applyFill="0" applyBorder="0" applyAlignment="0" applyProtection="0"/>
    <xf numFmtId="227" fontId="27" fillId="0" borderId="0" applyFont="0" applyFill="0" applyBorder="0" applyAlignment="0" applyProtection="0"/>
    <xf numFmtId="182" fontId="0" fillId="0" borderId="0">
      <alignment/>
      <protection/>
    </xf>
    <xf numFmtId="165" fontId="0" fillId="0" borderId="0" applyFont="0" applyFill="0" applyBorder="0" applyAlignment="0" applyProtection="0"/>
    <xf numFmtId="3" fontId="28" fillId="0" borderId="0" applyFont="0" applyFill="0" applyBorder="0" applyAlignment="0" applyProtection="0"/>
    <xf numFmtId="212" fontId="29" fillId="16" borderId="0">
      <alignment horizontal="left"/>
      <protection/>
    </xf>
    <xf numFmtId="182" fontId="0" fillId="0" borderId="0">
      <alignment/>
      <protection/>
    </xf>
    <xf numFmtId="37" fontId="30" fillId="10" borderId="1">
      <alignment horizontal="right"/>
      <protection/>
    </xf>
    <xf numFmtId="2" fontId="0" fillId="2" borderId="0">
      <alignment/>
      <protection/>
    </xf>
    <xf numFmtId="0" fontId="31" fillId="0" borderId="0">
      <alignment horizontal="left"/>
      <protection/>
    </xf>
    <xf numFmtId="0" fontId="3" fillId="0" borderId="0">
      <alignment/>
      <protection/>
    </xf>
    <xf numFmtId="0" fontId="32" fillId="0" borderId="0">
      <alignment horizontal="left"/>
      <protection/>
    </xf>
    <xf numFmtId="186" fontId="0" fillId="0" borderId="0" applyFont="0" applyFill="0" applyBorder="0" applyAlignment="0" applyProtection="0"/>
    <xf numFmtId="42" fontId="19" fillId="0" borderId="0" applyFont="0" applyFill="0" applyBorder="0" applyAlignment="0" applyProtection="0"/>
    <xf numFmtId="187" fontId="0" fillId="0" borderId="0" applyFont="0" applyFill="0" applyBorder="0" applyAlignment="0" applyProtection="0"/>
    <xf numFmtId="231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33" fillId="0" borderId="0" applyFill="0" applyBorder="0">
      <alignment horizontal="right"/>
      <protection/>
    </xf>
    <xf numFmtId="0" fontId="10" fillId="0" borderId="8" applyNumberFormat="0">
      <alignment vertical="center"/>
      <protection/>
    </xf>
    <xf numFmtId="0" fontId="34" fillId="7" borderId="6" applyNumberFormat="0" applyAlignment="0" applyProtection="0"/>
    <xf numFmtId="0" fontId="35" fillId="22" borderId="9" applyNumberFormat="0" applyAlignment="0" applyProtection="0"/>
    <xf numFmtId="42" fontId="36" fillId="0" borderId="0" applyNumberFormat="0" applyFill="0" applyBorder="0" applyAlignment="0">
      <protection/>
    </xf>
    <xf numFmtId="0" fontId="16" fillId="25" borderId="0" applyNumberFormat="0" applyFont="0" applyBorder="0" applyAlignment="0" applyProtection="0"/>
    <xf numFmtId="183" fontId="0" fillId="0" borderId="0" applyFont="0" applyFill="0" applyBorder="0" applyProtection="0">
      <alignment horizontal="right"/>
    </xf>
    <xf numFmtId="17" fontId="37" fillId="0" borderId="0" applyFill="0" applyBorder="0">
      <alignment horizontal="right"/>
      <protection/>
    </xf>
    <xf numFmtId="229" fontId="27" fillId="0" borderId="0" applyFont="0" applyFill="0" applyBorder="0" applyAlignment="0" applyProtection="0"/>
    <xf numFmtId="188" fontId="0" fillId="0" borderId="0" applyFont="0" applyFill="0" applyBorder="0" applyProtection="0">
      <alignment horizontal="right"/>
    </xf>
    <xf numFmtId="14" fontId="38" fillId="0" borderId="0">
      <alignment/>
      <protection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>
      <alignment/>
      <protection locked="0"/>
    </xf>
    <xf numFmtId="0" fontId="40" fillId="4" borderId="0" applyNumberFormat="0" applyBorder="0" applyAlignment="0" applyProtection="0"/>
    <xf numFmtId="173" fontId="16" fillId="0" borderId="0">
      <alignment/>
      <protection/>
    </xf>
    <xf numFmtId="42" fontId="0" fillId="0" borderId="0" applyFill="0" applyBorder="0" applyAlignment="0" applyProtection="0"/>
    <xf numFmtId="228" fontId="27" fillId="0" borderId="10" applyNumberFormat="0" applyFont="0" applyFill="0" applyAlignment="0" applyProtection="0"/>
    <xf numFmtId="44" fontId="41" fillId="0" borderId="0" applyFill="0" applyBorder="0" applyAlignment="0" applyProtection="0"/>
    <xf numFmtId="3" fontId="16" fillId="0" borderId="11" applyNumberFormat="0" applyBorder="0">
      <alignment/>
      <protection/>
    </xf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164" fontId="4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37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0" fontId="44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38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1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91" fontId="0" fillId="0" borderId="0">
      <alignment/>
      <protection locked="0"/>
    </xf>
    <xf numFmtId="191" fontId="0" fillId="0" borderId="0">
      <alignment/>
      <protection locked="0"/>
    </xf>
    <xf numFmtId="42" fontId="0" fillId="0" borderId="0">
      <alignment horizontal="center"/>
      <protection locked="0"/>
    </xf>
    <xf numFmtId="0" fontId="45" fillId="0" borderId="0">
      <alignment/>
      <protection/>
    </xf>
    <xf numFmtId="173" fontId="45" fillId="0" borderId="0">
      <alignment/>
      <protection/>
    </xf>
    <xf numFmtId="225" fontId="45" fillId="0" borderId="0">
      <alignment/>
      <protection/>
    </xf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48" fillId="0" borderId="0" applyNumberFormat="0" applyFont="0" applyFill="0" applyBorder="0" applyAlignment="0" applyProtection="0"/>
    <xf numFmtId="193" fontId="0" fillId="0" borderId="0">
      <alignment/>
      <protection locked="0"/>
    </xf>
    <xf numFmtId="194" fontId="0" fillId="0" borderId="0">
      <alignment/>
      <protection locked="0"/>
    </xf>
    <xf numFmtId="6" fontId="49" fillId="0" borderId="0">
      <alignment/>
      <protection locked="0"/>
    </xf>
    <xf numFmtId="195" fontId="0" fillId="0" borderId="0" applyFill="0" applyBorder="0">
      <alignment horizontal="right"/>
      <protection/>
    </xf>
    <xf numFmtId="0" fontId="51" fillId="0" borderId="0">
      <alignment horizontal="left"/>
      <protection/>
    </xf>
    <xf numFmtId="0" fontId="52" fillId="0" borderId="0">
      <alignment horizontal="left"/>
      <protection/>
    </xf>
    <xf numFmtId="0" fontId="53" fillId="0" borderId="0">
      <alignment horizontal="left"/>
      <protection/>
    </xf>
    <xf numFmtId="0" fontId="53" fillId="0" borderId="0" applyNumberFormat="0" applyFill="0" applyBorder="0" applyProtection="0">
      <alignment horizontal="left"/>
    </xf>
    <xf numFmtId="0" fontId="53" fillId="0" borderId="0">
      <alignment horizontal="left"/>
      <protection/>
    </xf>
    <xf numFmtId="184" fontId="0" fillId="21" borderId="1" applyFont="0" applyBorder="0" applyAlignment="0" applyProtection="0"/>
    <xf numFmtId="0" fontId="54" fillId="5" borderId="0">
      <alignment/>
      <protection/>
    </xf>
    <xf numFmtId="3" fontId="55" fillId="26" borderId="1">
      <alignment horizontal="right" vertical="center"/>
      <protection/>
    </xf>
    <xf numFmtId="1" fontId="0" fillId="27" borderId="1">
      <alignment/>
      <protection/>
    </xf>
    <xf numFmtId="0" fontId="56" fillId="4" borderId="0" applyNumberFormat="0" applyBorder="0" applyAlignment="0" applyProtection="0"/>
    <xf numFmtId="213" fontId="57" fillId="0" borderId="0">
      <alignment/>
      <protection/>
    </xf>
    <xf numFmtId="38" fontId="16" fillId="22" borderId="0" applyNumberFormat="0" applyBorder="0" applyAlignment="0" applyProtection="0"/>
    <xf numFmtId="0" fontId="58" fillId="0" borderId="0" applyBorder="0">
      <alignment horizontal="left"/>
      <protection/>
    </xf>
    <xf numFmtId="188" fontId="0" fillId="28" borderId="1" applyNumberFormat="0" applyFont="0" applyAlignment="0">
      <protection/>
    </xf>
    <xf numFmtId="230" fontId="27" fillId="0" borderId="0" applyFont="0" applyFill="0" applyBorder="0" applyAlignment="0" applyProtection="0"/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60" fillId="0" borderId="0" applyProtection="0">
      <alignment horizontal="right" vertical="top"/>
    </xf>
    <xf numFmtId="0" fontId="61" fillId="0" borderId="12" applyNumberFormat="0" applyAlignment="0" applyProtection="0"/>
    <xf numFmtId="0" fontId="61" fillId="0" borderId="13">
      <alignment horizontal="left" vertical="center"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14">
      <alignment horizontal="left" vertical="top"/>
      <protection/>
    </xf>
    <xf numFmtId="0" fontId="63" fillId="0" borderId="0">
      <alignment horizontal="left"/>
      <protection/>
    </xf>
    <xf numFmtId="0" fontId="62" fillId="0" borderId="14">
      <alignment horizontal="left" vertical="top"/>
      <protection/>
    </xf>
    <xf numFmtId="0" fontId="62" fillId="0" borderId="14">
      <alignment horizontal="left" vertical="top"/>
      <protection/>
    </xf>
    <xf numFmtId="0" fontId="64" fillId="0" borderId="14">
      <alignment horizontal="left" vertical="top"/>
      <protection/>
    </xf>
    <xf numFmtId="0" fontId="65" fillId="0" borderId="0">
      <alignment horizontal="left"/>
      <protection/>
    </xf>
    <xf numFmtId="0" fontId="64" fillId="0" borderId="14">
      <alignment horizontal="left" vertical="top"/>
      <protection/>
    </xf>
    <xf numFmtId="0" fontId="66" fillId="0" borderId="14">
      <alignment horizontal="left" vertical="top"/>
      <protection/>
    </xf>
    <xf numFmtId="0" fontId="67" fillId="0" borderId="0">
      <alignment horizontal="left"/>
      <protection/>
    </xf>
    <xf numFmtId="0" fontId="67" fillId="0" borderId="0">
      <alignment horizontal="left"/>
      <protection/>
    </xf>
    <xf numFmtId="0" fontId="68" fillId="0" borderId="0" applyNumberFormat="0" applyFill="0" applyBorder="0" applyAlignment="0" applyProtection="0"/>
    <xf numFmtId="196" fontId="0" fillId="0" borderId="0">
      <alignment/>
      <protection locked="0"/>
    </xf>
    <xf numFmtId="0" fontId="58" fillId="0" borderId="0">
      <alignment/>
      <protection/>
    </xf>
    <xf numFmtId="0" fontId="69" fillId="17" borderId="0" applyNumberFormat="0" applyBorder="0" applyAlignment="0" applyProtection="0"/>
    <xf numFmtId="0" fontId="71" fillId="0" borderId="0" applyNumberFormat="0" applyFill="0" applyBorder="0" applyAlignment="0" applyProtection="0"/>
    <xf numFmtId="49" fontId="58" fillId="0" borderId="0">
      <alignment horizontal="left"/>
      <protection/>
    </xf>
    <xf numFmtId="49" fontId="70" fillId="0" borderId="0">
      <alignment horizontal="left"/>
      <protection/>
    </xf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9" fontId="58" fillId="0" borderId="0">
      <alignment/>
      <protection/>
    </xf>
    <xf numFmtId="172" fontId="0" fillId="0" borderId="0" applyFont="0" applyFill="0" applyBorder="0" applyAlignment="0" applyProtection="0"/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 vertical="top"/>
      <protection/>
    </xf>
    <xf numFmtId="0" fontId="72" fillId="0" borderId="15" applyNumberFormat="0" applyFill="0" applyAlignment="0" applyProtection="0"/>
    <xf numFmtId="10" fontId="16" fillId="28" borderId="1" applyNumberFormat="0" applyBorder="0" applyAlignment="0" applyProtection="0"/>
    <xf numFmtId="0" fontId="73" fillId="0" borderId="15">
      <alignment/>
      <protection/>
    </xf>
    <xf numFmtId="9" fontId="74" fillId="0" borderId="15" applyFill="0" applyAlignment="0" applyProtection="0"/>
    <xf numFmtId="0" fontId="75" fillId="0" borderId="15">
      <alignment/>
      <protection/>
    </xf>
    <xf numFmtId="182" fontId="0" fillId="0" borderId="0" applyNumberFormat="0" applyFill="0" applyBorder="0" applyAlignment="0" applyProtection="0"/>
    <xf numFmtId="188" fontId="0" fillId="28" borderId="0" applyNumberFormat="0" applyFont="0" applyBorder="0" applyAlignment="0" applyProtection="0"/>
    <xf numFmtId="172" fontId="16" fillId="28" borderId="16" applyNumberFormat="0" applyFont="0" applyAlignment="0" applyProtection="0"/>
    <xf numFmtId="197" fontId="76" fillId="0" borderId="0">
      <alignment/>
      <protection/>
    </xf>
    <xf numFmtId="198" fontId="76" fillId="0" borderId="0">
      <alignment/>
      <protection/>
    </xf>
    <xf numFmtId="0" fontId="77" fillId="29" borderId="0" applyNumberFormat="0" applyBorder="0" applyProtection="0">
      <alignment/>
    </xf>
    <xf numFmtId="0" fontId="78" fillId="30" borderId="0" applyNumberFormat="0">
      <alignment/>
      <protection/>
    </xf>
    <xf numFmtId="214" fontId="79" fillId="0" borderId="17">
      <alignment horizontal="center"/>
      <protection/>
    </xf>
    <xf numFmtId="18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0" borderId="18" applyNumberFormat="0" applyFill="0" applyAlignment="0" applyProtection="0"/>
    <xf numFmtId="0" fontId="81" fillId="24" borderId="7" applyNumberFormat="0" applyAlignment="0" applyProtection="0"/>
    <xf numFmtId="1" fontId="82" fillId="1" borderId="19">
      <alignment/>
      <protection locked="0"/>
    </xf>
    <xf numFmtId="233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3" fontId="0" fillId="31" borderId="0" applyFont="0" applyBorder="0" applyAlignment="0">
      <protection/>
    </xf>
    <xf numFmtId="37" fontId="86" fillId="0" borderId="0" applyNumberFormat="0" applyFill="0" applyBorder="0" applyAlignment="0" applyProtection="0"/>
    <xf numFmtId="0" fontId="87" fillId="0" borderId="18" applyNumberFormat="0" applyFill="0" applyAlignment="0" applyProtection="0"/>
    <xf numFmtId="3" fontId="0" fillId="0" borderId="0">
      <alignment/>
      <protection/>
    </xf>
    <xf numFmtId="14" fontId="79" fillId="0" borderId="17">
      <alignment horizontal="center"/>
      <protection/>
    </xf>
    <xf numFmtId="215" fontId="79" fillId="0" borderId="17">
      <alignment/>
      <protection/>
    </xf>
    <xf numFmtId="2" fontId="88" fillId="0" borderId="0" applyFont="0">
      <alignment/>
      <protection/>
    </xf>
    <xf numFmtId="199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3" fontId="47" fillId="0" borderId="0">
      <alignment/>
      <protection/>
    </xf>
    <xf numFmtId="2" fontId="89" fillId="25" borderId="0" applyNumberFormat="0" applyFont="0" applyBorder="0" applyAlignment="0" applyProtection="0"/>
    <xf numFmtId="3" fontId="47" fillId="0" borderId="0">
      <alignment/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02" fontId="0" fillId="0" borderId="0">
      <alignment/>
      <protection locked="0"/>
    </xf>
    <xf numFmtId="203" fontId="0" fillId="0" borderId="0" applyFont="0" applyFill="0" applyBorder="0" applyProtection="0">
      <alignment horizontal="right"/>
    </xf>
    <xf numFmtId="204" fontId="0" fillId="0" borderId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06" fontId="0" fillId="0" borderId="0">
      <alignment/>
      <protection/>
    </xf>
    <xf numFmtId="211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06" fontId="0" fillId="0" borderId="0">
      <alignment/>
      <protection/>
    </xf>
    <xf numFmtId="211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0" fontId="90" fillId="0" borderId="20" applyNumberFormat="0" applyFill="0" applyAlignment="0" applyProtection="0"/>
    <xf numFmtId="0" fontId="91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16" borderId="0" applyNumberFormat="0" applyBorder="0" applyAlignment="0" applyProtection="0"/>
    <xf numFmtId="0" fontId="95" fillId="16" borderId="0" applyNumberFormat="0" applyBorder="0" applyAlignment="0" applyProtection="0"/>
    <xf numFmtId="3" fontId="55" fillId="26" borderId="23" applyNumberFormat="0">
      <alignment horizontal="right" vertical="center"/>
      <protection/>
    </xf>
    <xf numFmtId="37" fontId="96" fillId="0" borderId="0">
      <alignment/>
      <protection/>
    </xf>
    <xf numFmtId="1" fontId="47" fillId="0" borderId="0">
      <alignment/>
      <protection/>
    </xf>
    <xf numFmtId="177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98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37" fontId="99" fillId="0" borderId="0" applyNumberFormat="0" applyFont="0" applyFill="0" applyBorder="0" applyAlignment="0" applyProtection="0"/>
    <xf numFmtId="0" fontId="0" fillId="28" borderId="24" applyNumberFormat="0" applyFont="0" applyAlignment="0" applyProtection="0"/>
    <xf numFmtId="0" fontId="100" fillId="0" borderId="25">
      <alignment/>
      <protection/>
    </xf>
    <xf numFmtId="1" fontId="37" fillId="0" borderId="0" applyFont="0" applyFill="0" applyBorder="0" applyAlignment="0" applyProtection="0"/>
    <xf numFmtId="216" fontId="29" fillId="0" borderId="17">
      <alignment/>
      <protection/>
    </xf>
    <xf numFmtId="216" fontId="79" fillId="0" borderId="17">
      <alignment/>
      <protection/>
    </xf>
    <xf numFmtId="0" fontId="0" fillId="0" borderId="0">
      <alignment/>
      <protection/>
    </xf>
    <xf numFmtId="0" fontId="101" fillId="22" borderId="6" applyNumberFormat="0" applyAlignment="0" applyProtection="0"/>
    <xf numFmtId="0" fontId="50" fillId="0" borderId="0" applyNumberFormat="0" applyFill="0" applyBorder="0" applyAlignment="0" applyProtection="0"/>
    <xf numFmtId="177" fontId="15" fillId="0" borderId="0">
      <alignment/>
      <protection/>
    </xf>
    <xf numFmtId="37" fontId="0" fillId="22" borderId="1">
      <alignment horizontal="right"/>
      <protection/>
    </xf>
    <xf numFmtId="0" fontId="102" fillId="22" borderId="9" applyNumberFormat="0" applyAlignment="0" applyProtection="0"/>
    <xf numFmtId="40" fontId="0" fillId="21" borderId="0">
      <alignment horizontal="right"/>
      <protection/>
    </xf>
    <xf numFmtId="0" fontId="0" fillId="21" borderId="3">
      <alignment/>
      <protection/>
    </xf>
    <xf numFmtId="1" fontId="58" fillId="0" borderId="1" applyFill="0" applyProtection="0">
      <alignment horizontal="center" vertical="top" wrapText="1"/>
    </xf>
    <xf numFmtId="37" fontId="16" fillId="0" borderId="0" applyBorder="0">
      <alignment/>
      <protection locked="0"/>
    </xf>
    <xf numFmtId="0" fontId="0" fillId="0" borderId="0" applyProtection="0">
      <alignment horizontal="left"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0" fontId="103" fillId="0" borderId="0" applyProtection="0">
      <alignment horizontal="left"/>
    </xf>
    <xf numFmtId="0" fontId="63" fillId="0" borderId="0" applyNumberFormat="0" applyFill="0" applyBorder="0" applyProtection="0">
      <alignment horizontal="left"/>
    </xf>
    <xf numFmtId="207" fontId="0" fillId="0" borderId="0" applyFont="0" applyFill="0" applyBorder="0" applyAlignment="0">
      <protection/>
    </xf>
    <xf numFmtId="179" fontId="0" fillId="0" borderId="0" applyFill="0" applyBorder="0">
      <alignment/>
      <protection/>
    </xf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0" fillId="0" borderId="0" applyFont="0" applyFill="0" applyBorder="0" applyAlignment="0">
      <protection/>
    </xf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3" fontId="0" fillId="0" borderId="0" applyFont="0" applyFill="0" applyBorder="0" applyProtection="0">
      <alignment horizontal="right"/>
    </xf>
    <xf numFmtId="10" fontId="16" fillId="0" borderId="0">
      <alignment/>
      <protection/>
    </xf>
    <xf numFmtId="178" fontId="33" fillId="0" borderId="0" applyFill="0" applyBorder="0">
      <alignment horizontal="right"/>
      <protection/>
    </xf>
    <xf numFmtId="1" fontId="47" fillId="0" borderId="0">
      <alignment/>
      <protection/>
    </xf>
    <xf numFmtId="193" fontId="0" fillId="0" borderId="0">
      <alignment/>
      <protection locked="0"/>
    </xf>
    <xf numFmtId="0" fontId="38" fillId="0" borderId="0">
      <alignment/>
      <protection/>
    </xf>
    <xf numFmtId="181" fontId="0" fillId="0" borderId="0">
      <alignment/>
      <protection/>
    </xf>
    <xf numFmtId="175" fontId="0" fillId="0" borderId="0">
      <alignment/>
      <protection/>
    </xf>
    <xf numFmtId="180" fontId="0" fillId="0" borderId="0">
      <alignment/>
      <protection/>
    </xf>
    <xf numFmtId="217" fontId="0" fillId="0" borderId="0" applyFill="0" applyBorder="0">
      <alignment vertical="top"/>
      <protection/>
    </xf>
    <xf numFmtId="218" fontId="0" fillId="0" borderId="0" applyFill="0" applyBorder="0">
      <alignment vertical="top"/>
      <protection/>
    </xf>
    <xf numFmtId="217" fontId="0" fillId="0" borderId="0" applyFill="0" applyBorder="0">
      <alignment vertical="top"/>
      <protection/>
    </xf>
    <xf numFmtId="0" fontId="37" fillId="22" borderId="1" applyNumberFormat="0" applyFont="0" applyAlignment="0" applyProtection="0"/>
    <xf numFmtId="206" fontId="0" fillId="22" borderId="0" applyNumberFormat="0" applyFont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04" fillId="0" borderId="4">
      <alignment horizontal="center"/>
      <protection/>
    </xf>
    <xf numFmtId="3" fontId="38" fillId="0" borderId="0" applyFont="0" applyFill="0" applyBorder="0" applyAlignment="0" applyProtection="0"/>
    <xf numFmtId="0" fontId="38" fillId="32" borderId="0" applyNumberFormat="0" applyFont="0" applyBorder="0" applyAlignment="0" applyProtection="0"/>
    <xf numFmtId="38" fontId="0" fillId="0" borderId="0" applyFill="0" applyBorder="0">
      <alignment horizontal="center" vertical="top"/>
      <protection/>
    </xf>
    <xf numFmtId="219" fontId="105" fillId="33" borderId="0">
      <alignment/>
      <protection/>
    </xf>
    <xf numFmtId="0" fontId="29" fillId="0" borderId="0">
      <alignment/>
      <protection/>
    </xf>
    <xf numFmtId="0" fontId="106" fillId="0" borderId="0">
      <alignment/>
      <protection/>
    </xf>
    <xf numFmtId="0" fontId="107" fillId="0" borderId="0">
      <alignment/>
      <protection/>
    </xf>
    <xf numFmtId="0" fontId="79" fillId="0" borderId="0">
      <alignment/>
      <protection/>
    </xf>
    <xf numFmtId="3" fontId="0" fillId="34" borderId="1">
      <alignment/>
      <protection/>
    </xf>
    <xf numFmtId="208" fontId="0" fillId="0" borderId="0" applyProtection="0">
      <alignment horizontal="right"/>
    </xf>
    <xf numFmtId="177" fontId="0" fillId="0" borderId="0" applyProtection="0">
      <alignment horizontal="right"/>
    </xf>
    <xf numFmtId="3" fontId="89" fillId="34" borderId="1">
      <alignment/>
      <protection/>
    </xf>
    <xf numFmtId="37" fontId="0" fillId="0" borderId="0" applyNumberFormat="0" applyFill="0" applyBorder="0" applyAlignment="0" applyProtection="0"/>
    <xf numFmtId="0" fontId="37" fillId="0" borderId="0" applyNumberFormat="0" applyFill="0" applyBorder="0">
      <alignment/>
      <protection/>
    </xf>
    <xf numFmtId="0" fontId="108" fillId="21" borderId="0" applyFont="0" applyFill="0" applyAlignment="0">
      <protection/>
    </xf>
    <xf numFmtId="37" fontId="58" fillId="24" borderId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52" fillId="0" borderId="26">
      <alignment vertical="center"/>
      <protection/>
    </xf>
    <xf numFmtId="209" fontId="0" fillId="0" borderId="0">
      <alignment horizontal="left"/>
      <protection/>
    </xf>
    <xf numFmtId="0" fontId="0" fillId="35" borderId="0" applyNumberFormat="0">
      <alignment/>
      <protection/>
    </xf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0" borderId="0" applyFill="0" applyBorder="0" applyAlignment="0" applyProtection="0"/>
    <xf numFmtId="220" fontId="109" fillId="0" borderId="27">
      <alignment horizontal="justify" vertical="top" wrapText="1"/>
      <protection/>
    </xf>
    <xf numFmtId="199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10" fillId="0" borderId="1">
      <alignment horizontal="center"/>
      <protection/>
    </xf>
    <xf numFmtId="0" fontId="110" fillId="0" borderId="0">
      <alignment horizontal="center" vertical="center"/>
      <protection/>
    </xf>
    <xf numFmtId="0" fontId="111" fillId="37" borderId="0" applyNumberFormat="0" applyFill="0">
      <alignment horizontal="left" vertical="center"/>
      <protection/>
    </xf>
    <xf numFmtId="0" fontId="0" fillId="35" borderId="0" applyNumberFormat="0" applyFont="0" applyBorder="0" applyAlignment="0" applyProtection="0"/>
    <xf numFmtId="0" fontId="112" fillId="0" borderId="28" applyNumberFormat="0" applyFill="0" applyAlignment="0" applyProtection="0"/>
    <xf numFmtId="0" fontId="37" fillId="22" borderId="0" applyNumberFormat="0" applyFont="0" applyBorder="0" applyAlignment="0" applyProtection="0"/>
    <xf numFmtId="0" fontId="113" fillId="0" borderId="0" applyFill="0" applyBorder="0" applyProtection="0">
      <alignment horizontal="center" vertical="center"/>
    </xf>
    <xf numFmtId="0" fontId="114" fillId="0" borderId="0" applyNumberFormat="0" applyFill="0" applyBorder="0" applyProtection="0">
      <alignment horizontal="left"/>
    </xf>
    <xf numFmtId="228" fontId="115" fillId="0" borderId="16" applyBorder="0" applyProtection="0">
      <alignment horizontal="right" vertical="center"/>
    </xf>
    <xf numFmtId="0" fontId="116" fillId="38" borderId="0" applyBorder="0" applyProtection="0">
      <alignment horizontal="centerContinuous" vertical="center"/>
    </xf>
    <xf numFmtId="0" fontId="116" fillId="39" borderId="16" applyBorder="0" applyProtection="0">
      <alignment horizontal="centerContinuous" vertical="center"/>
    </xf>
    <xf numFmtId="0" fontId="114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113" fillId="0" borderId="0" applyFill="0" applyBorder="0" applyProtection="0">
      <alignment/>
    </xf>
    <xf numFmtId="0" fontId="65" fillId="0" borderId="0" applyNumberFormat="0" applyFill="0" applyBorder="0" applyProtection="0">
      <alignment/>
    </xf>
    <xf numFmtId="0" fontId="6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117" fillId="0" borderId="0">
      <alignment horizontal="centerContinuous"/>
      <protection/>
    </xf>
    <xf numFmtId="0" fontId="15" fillId="21" borderId="11" applyNumberFormat="0" applyFont="0" applyFill="0" applyAlignment="0" applyProtection="0"/>
    <xf numFmtId="0" fontId="15" fillId="21" borderId="29" applyNumberFormat="0" applyFon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7" fillId="29" borderId="0" applyNumberFormat="0" applyBorder="0" applyProtection="0">
      <alignment/>
    </xf>
    <xf numFmtId="0" fontId="37" fillId="0" borderId="0" applyNumberFormat="0" applyFill="0" applyBorder="0" applyAlignment="0" applyProtection="0"/>
    <xf numFmtId="0" fontId="120" fillId="0" borderId="0" applyNumberFormat="0" applyFill="0" applyBorder="0" applyProtection="0">
      <alignment/>
    </xf>
    <xf numFmtId="0" fontId="120" fillId="0" borderId="0" applyNumberFormat="0" applyFill="0" applyBorder="0" applyProtection="0">
      <alignment/>
    </xf>
    <xf numFmtId="0" fontId="121" fillId="0" borderId="0" applyNumberFormat="0" applyFill="0" applyBorder="0" applyProtection="0">
      <alignment/>
    </xf>
    <xf numFmtId="0" fontId="121" fillId="0" borderId="0" applyNumberFormat="0" applyFill="0" applyBorder="0" applyProtection="0">
      <alignment/>
    </xf>
    <xf numFmtId="0" fontId="120" fillId="0" borderId="0" applyNumberFormat="0" applyFill="0" applyBorder="0" applyProtection="0">
      <alignment/>
    </xf>
    <xf numFmtId="0" fontId="12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horizontal="left"/>
      <protection/>
    </xf>
    <xf numFmtId="18" fontId="0" fillId="21" borderId="0" applyFon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23" fillId="0" borderId="0">
      <alignment vertical="center"/>
      <protection/>
    </xf>
    <xf numFmtId="0" fontId="61" fillId="0" borderId="0">
      <alignment vertical="center"/>
      <protection/>
    </xf>
    <xf numFmtId="0" fontId="123" fillId="0" borderId="0">
      <alignment horizontal="left"/>
      <protection/>
    </xf>
    <xf numFmtId="0" fontId="124" fillId="0" borderId="0" applyFill="0" applyBorder="0" applyAlignment="0" applyProtection="0"/>
    <xf numFmtId="37" fontId="0" fillId="5" borderId="1">
      <alignment horizontal="right"/>
      <protection/>
    </xf>
    <xf numFmtId="3" fontId="0" fillId="40" borderId="1">
      <alignment/>
      <protection/>
    </xf>
    <xf numFmtId="0" fontId="121" fillId="0" borderId="0">
      <alignment/>
      <protection/>
    </xf>
    <xf numFmtId="0" fontId="120" fillId="0" borderId="0">
      <alignment/>
      <protection/>
    </xf>
    <xf numFmtId="173" fontId="77" fillId="41" borderId="0" applyNumberFormat="0" applyProtection="0">
      <alignment/>
    </xf>
    <xf numFmtId="193" fontId="0" fillId="0" borderId="30">
      <alignment/>
      <protection locked="0"/>
    </xf>
    <xf numFmtId="0" fontId="122" fillId="0" borderId="0" applyNumberFormat="0" applyFill="0" applyBorder="0" applyAlignment="0" applyProtection="0"/>
    <xf numFmtId="20" fontId="38" fillId="0" borderId="0">
      <alignment/>
      <protection/>
    </xf>
    <xf numFmtId="0" fontId="77" fillId="29" borderId="0" applyNumberFormat="0" applyBorder="0" applyProtection="0">
      <alignment/>
    </xf>
    <xf numFmtId="0" fontId="125" fillId="0" borderId="0">
      <alignment horizontal="fill"/>
      <protection/>
    </xf>
    <xf numFmtId="0" fontId="0" fillId="0" borderId="0" applyNumberFormat="0" applyFont="0" applyFill="0">
      <alignment/>
      <protection/>
    </xf>
    <xf numFmtId="37" fontId="16" fillId="22" borderId="0" applyNumberFormat="0" applyBorder="0" applyAlignment="0" applyProtection="0"/>
    <xf numFmtId="37" fontId="16" fillId="0" borderId="0">
      <alignment/>
      <protection/>
    </xf>
    <xf numFmtId="37" fontId="16" fillId="16" borderId="0" applyNumberFormat="0" applyBorder="0" applyAlignment="0" applyProtection="0"/>
    <xf numFmtId="3" fontId="0" fillId="0" borderId="31" applyProtection="0">
      <alignment/>
    </xf>
    <xf numFmtId="0" fontId="0" fillId="28" borderId="24" applyNumberFormat="0" applyFont="0" applyAlignment="0" applyProtection="0"/>
    <xf numFmtId="42" fontId="126" fillId="0" borderId="0" applyFont="0" applyFill="0" applyBorder="0" applyAlignment="0" applyProtection="0"/>
    <xf numFmtId="44" fontId="126" fillId="0" borderId="0" applyFont="0" applyFill="0" applyBorder="0" applyAlignment="0" applyProtection="0"/>
    <xf numFmtId="234" fontId="111" fillId="0" borderId="0" applyFont="0" applyFill="0" applyBorder="0" applyAlignment="0" applyProtection="0"/>
    <xf numFmtId="18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37" fontId="16" fillId="0" borderId="0" applyNumberFormat="0" applyFont="0" applyFill="0" applyBorder="0" applyAlignment="0" applyProtection="0"/>
    <xf numFmtId="0" fontId="0" fillId="0" borderId="3" applyBorder="0">
      <alignment/>
      <protection/>
    </xf>
    <xf numFmtId="0" fontId="37" fillId="21" borderId="0" applyNumberFormat="0" applyFont="0" applyAlignment="0" applyProtection="0"/>
    <xf numFmtId="0" fontId="37" fillId="21" borderId="11" applyNumberFormat="0" applyFont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Protection="0">
      <alignment horizontal="right"/>
    </xf>
    <xf numFmtId="175" fontId="0" fillId="0" borderId="0" applyFont="0" applyFill="0" applyBorder="0" applyAlignment="0" applyProtection="0"/>
    <xf numFmtId="0" fontId="128" fillId="3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24" fillId="21" borderId="0" xfId="554" applyFont="1" applyFill="1" applyBorder="1" applyAlignment="1">
      <alignment horizontal="center" vertical="center"/>
      <protection/>
    </xf>
    <xf numFmtId="0" fontId="131" fillId="21" borderId="0" xfId="554" applyFont="1" applyFill="1" applyBorder="1" applyAlignment="1">
      <alignment vertical="center"/>
      <protection/>
    </xf>
    <xf numFmtId="0" fontId="58" fillId="21" borderId="0" xfId="554" applyFont="1" applyFill="1" applyBorder="1" applyAlignment="1">
      <alignment vertical="center"/>
      <protection/>
    </xf>
    <xf numFmtId="0" fontId="0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>
      <alignment/>
      <protection/>
    </xf>
    <xf numFmtId="0" fontId="0" fillId="21" borderId="0" xfId="554" applyFont="1" applyFill="1" applyBorder="1">
      <alignment/>
      <protection/>
    </xf>
    <xf numFmtId="0" fontId="58" fillId="21" borderId="16" xfId="554" applyFont="1" applyFill="1" applyBorder="1" applyAlignment="1">
      <alignment horizontal="center"/>
      <protection/>
    </xf>
    <xf numFmtId="0" fontId="58" fillId="21" borderId="0" xfId="554" applyFont="1" applyFill="1" applyBorder="1" applyAlignment="1">
      <alignment horizontal="center"/>
      <protection/>
    </xf>
    <xf numFmtId="0" fontId="133" fillId="21" borderId="0" xfId="554" applyFont="1" applyFill="1" applyBorder="1" applyAlignment="1">
      <alignment vertical="center"/>
      <protection/>
    </xf>
    <xf numFmtId="49" fontId="58" fillId="21" borderId="11" xfId="554" applyNumberFormat="1" applyFont="1" applyFill="1" applyBorder="1" applyAlignment="1">
      <alignment horizontal="left" vertical="center"/>
      <protection/>
    </xf>
    <xf numFmtId="49" fontId="58" fillId="21" borderId="11" xfId="554" applyNumberFormat="1" applyFont="1" applyFill="1" applyBorder="1" applyAlignment="1">
      <alignment horizontal="right" vertical="center"/>
      <protection/>
    </xf>
    <xf numFmtId="3" fontId="58" fillId="21" borderId="11" xfId="554" applyNumberFormat="1" applyFont="1" applyFill="1" applyBorder="1" applyAlignment="1">
      <alignment horizontal="right" vertical="center"/>
      <protection/>
    </xf>
    <xf numFmtId="174" fontId="58" fillId="21" borderId="11" xfId="554" applyNumberFormat="1" applyFont="1" applyFill="1" applyBorder="1" applyAlignment="1">
      <alignment horizontal="right" vertical="center"/>
      <protection/>
    </xf>
    <xf numFmtId="174" fontId="58" fillId="21" borderId="0" xfId="554" applyNumberFormat="1" applyFont="1" applyFill="1" applyBorder="1" applyAlignment="1">
      <alignment horizontal="right" vertical="center"/>
      <protection/>
    </xf>
    <xf numFmtId="241" fontId="58" fillId="21" borderId="11" xfId="554" applyNumberFormat="1" applyFont="1" applyFill="1" applyBorder="1" applyAlignment="1">
      <alignment horizontal="right" vertical="center"/>
      <protection/>
    </xf>
    <xf numFmtId="49" fontId="58" fillId="22" borderId="0" xfId="554" applyNumberFormat="1" applyFont="1" applyFill="1" applyBorder="1" applyAlignment="1">
      <alignment horizontal="left" vertical="center"/>
      <protection/>
    </xf>
    <xf numFmtId="3" fontId="58" fillId="22" borderId="0" xfId="554" applyNumberFormat="1" applyFont="1" applyFill="1" applyBorder="1" applyAlignment="1">
      <alignment horizontal="right" vertical="center"/>
      <protection/>
    </xf>
    <xf numFmtId="174" fontId="58" fillId="22" borderId="0" xfId="554" applyNumberFormat="1" applyFont="1" applyFill="1" applyBorder="1" applyAlignment="1">
      <alignment horizontal="right" vertical="center"/>
      <protection/>
    </xf>
    <xf numFmtId="241" fontId="58" fillId="22" borderId="0" xfId="554" applyNumberFormat="1" applyFont="1" applyFill="1" applyBorder="1" applyAlignment="1">
      <alignment horizontal="right" vertical="center"/>
      <protection/>
    </xf>
    <xf numFmtId="49" fontId="58" fillId="21" borderId="0" xfId="554" applyNumberFormat="1" applyFont="1" applyFill="1" applyBorder="1" applyAlignment="1">
      <alignment horizontal="left" vertical="center"/>
      <protection/>
    </xf>
    <xf numFmtId="49" fontId="0" fillId="21" borderId="0" xfId="554" applyNumberFormat="1" applyFont="1" applyFill="1" applyBorder="1" applyAlignment="1">
      <alignment horizontal="left" vertical="center"/>
      <protection/>
    </xf>
    <xf numFmtId="3" fontId="58" fillId="21" borderId="0" xfId="554" applyNumberFormat="1" applyFont="1" applyFill="1" applyBorder="1" applyAlignment="1">
      <alignment horizontal="right" vertical="center"/>
      <protection/>
    </xf>
    <xf numFmtId="241" fontId="0" fillId="21" borderId="0" xfId="554" applyNumberFormat="1" applyFont="1" applyFill="1" applyBorder="1" applyAlignment="1">
      <alignment horizontal="right" vertical="center"/>
      <protection/>
    </xf>
    <xf numFmtId="0" fontId="0" fillId="21" borderId="0" xfId="554" applyFont="1" applyFill="1" applyBorder="1" applyAlignment="1">
      <alignment vertical="center"/>
      <protection/>
    </xf>
    <xf numFmtId="241" fontId="58" fillId="21" borderId="0" xfId="554" applyNumberFormat="1" applyFont="1" applyFill="1" applyBorder="1" applyAlignment="1">
      <alignment horizontal="right" vertical="center"/>
      <protection/>
    </xf>
    <xf numFmtId="0" fontId="58" fillId="21" borderId="0" xfId="554" applyFont="1" applyFill="1" applyAlignment="1">
      <alignment vertical="center"/>
      <protection/>
    </xf>
    <xf numFmtId="0" fontId="58" fillId="22" borderId="0" xfId="554" applyFont="1" applyFill="1" applyBorder="1" applyAlignment="1">
      <alignment horizontal="left" vertical="center"/>
      <protection/>
    </xf>
    <xf numFmtId="0" fontId="134" fillId="22" borderId="0" xfId="554" applyFont="1" applyFill="1" applyBorder="1" applyAlignment="1">
      <alignment horizontal="left" vertical="center"/>
      <protection/>
    </xf>
    <xf numFmtId="0" fontId="58" fillId="22" borderId="0" xfId="554" applyFont="1" applyFill="1" applyBorder="1" applyAlignment="1">
      <alignment vertical="center"/>
      <protection/>
    </xf>
    <xf numFmtId="3" fontId="135" fillId="22" borderId="0" xfId="554" applyNumberFormat="1" applyFont="1" applyFill="1" applyBorder="1" applyAlignment="1">
      <alignment horizontal="right" vertical="center"/>
      <protection/>
    </xf>
    <xf numFmtId="3" fontId="135" fillId="21" borderId="0" xfId="554" applyNumberFormat="1" applyFont="1" applyFill="1" applyBorder="1" applyAlignment="1">
      <alignment horizontal="right" vertical="center"/>
      <protection/>
    </xf>
    <xf numFmtId="0" fontId="0" fillId="21" borderId="0" xfId="554" applyFont="1" applyFill="1" applyAlignment="1">
      <alignment vertical="center"/>
      <protection/>
    </xf>
    <xf numFmtId="0" fontId="0" fillId="21" borderId="0" xfId="554" applyFont="1" applyFill="1" applyBorder="1" applyAlignment="1" quotePrefix="1">
      <alignment horizontal="left" vertical="center"/>
      <protection/>
    </xf>
    <xf numFmtId="0" fontId="129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 applyBorder="1" applyAlignment="1">
      <alignment vertical="center"/>
      <protection/>
    </xf>
    <xf numFmtId="241" fontId="0" fillId="21" borderId="0" xfId="554" applyNumberFormat="1" applyFont="1" applyFill="1" applyBorder="1" applyAlignment="1">
      <alignment horizontal="right" vertical="center"/>
      <protection/>
    </xf>
    <xf numFmtId="241" fontId="0" fillId="21" borderId="0" xfId="604" applyNumberFormat="1" applyFont="1" applyFill="1" applyBorder="1" applyAlignment="1">
      <alignment horizontal="right" vertical="center"/>
    </xf>
    <xf numFmtId="0" fontId="0" fillId="21" borderId="0" xfId="554" applyFont="1" applyFill="1">
      <alignment/>
      <protection/>
    </xf>
    <xf numFmtId="0" fontId="136" fillId="21" borderId="0" xfId="554" applyFont="1" applyFill="1" applyBorder="1">
      <alignment/>
      <protection/>
    </xf>
    <xf numFmtId="0" fontId="0" fillId="21" borderId="0" xfId="554" applyFont="1" applyFill="1" applyBorder="1">
      <alignment/>
      <protection/>
    </xf>
    <xf numFmtId="0" fontId="0" fillId="21" borderId="0" xfId="554" applyFont="1" applyFill="1" applyBorder="1" applyAlignment="1" quotePrefix="1">
      <alignment vertical="center"/>
      <protection/>
    </xf>
    <xf numFmtId="3" fontId="136" fillId="21" borderId="0" xfId="554" applyNumberFormat="1" applyFont="1" applyFill="1" applyBorder="1" applyAlignment="1">
      <alignment horizontal="right" vertical="center"/>
      <protection/>
    </xf>
    <xf numFmtId="173" fontId="129" fillId="21" borderId="0" xfId="604" applyNumberFormat="1" applyFont="1" applyFill="1" applyBorder="1" applyAlignment="1">
      <alignment horizontal="right" vertical="center"/>
    </xf>
    <xf numFmtId="49" fontId="58" fillId="21" borderId="0" xfId="554" applyNumberFormat="1" applyFont="1" applyFill="1" applyBorder="1" applyAlignment="1">
      <alignment vertical="center"/>
      <protection/>
    </xf>
    <xf numFmtId="3" fontId="58" fillId="21" borderId="0" xfId="554" applyNumberFormat="1" applyFont="1" applyFill="1" applyBorder="1" applyAlignment="1">
      <alignment horizontal="center" vertical="center"/>
      <protection/>
    </xf>
    <xf numFmtId="0" fontId="136" fillId="21" borderId="0" xfId="554" applyFont="1" applyFill="1" applyBorder="1">
      <alignment/>
      <protection/>
    </xf>
    <xf numFmtId="241" fontId="0" fillId="21" borderId="0" xfId="554" applyNumberFormat="1" applyFont="1" applyFill="1" applyBorder="1" applyAlignment="1">
      <alignment horizontal="right"/>
      <protection/>
    </xf>
    <xf numFmtId="49" fontId="58" fillId="22" borderId="32" xfId="554" applyNumberFormat="1" applyFont="1" applyFill="1" applyBorder="1" applyAlignment="1">
      <alignment horizontal="left" vertical="center"/>
      <protection/>
    </xf>
    <xf numFmtId="49" fontId="58" fillId="22" borderId="32" xfId="554" applyNumberFormat="1" applyFont="1" applyFill="1" applyBorder="1" applyAlignment="1">
      <alignment horizontal="right" vertical="center"/>
      <protection/>
    </xf>
    <xf numFmtId="3" fontId="58" fillId="22" borderId="32" xfId="554" applyNumberFormat="1" applyFont="1" applyFill="1" applyBorder="1" applyAlignment="1">
      <alignment horizontal="right" vertical="center"/>
      <protection/>
    </xf>
    <xf numFmtId="174" fontId="58" fillId="22" borderId="32" xfId="554" applyNumberFormat="1" applyFont="1" applyFill="1" applyBorder="1" applyAlignment="1">
      <alignment horizontal="right" vertical="center"/>
      <protection/>
    </xf>
    <xf numFmtId="241" fontId="58" fillId="22" borderId="32" xfId="554" applyNumberFormat="1" applyFont="1" applyFill="1" applyBorder="1" applyAlignment="1">
      <alignment horizontal="right" vertical="center"/>
      <protection/>
    </xf>
    <xf numFmtId="0" fontId="58" fillId="21" borderId="32" xfId="554" applyFont="1" applyFill="1" applyBorder="1" applyAlignment="1">
      <alignment vertical="center"/>
      <protection/>
    </xf>
    <xf numFmtId="0" fontId="135" fillId="21" borderId="0" xfId="554" applyFont="1" applyFill="1" applyBorder="1" applyAlignment="1">
      <alignment horizontal="center"/>
      <protection/>
    </xf>
    <xf numFmtId="0" fontId="0" fillId="21" borderId="32" xfId="554" applyFont="1" applyFill="1" applyBorder="1" applyAlignment="1">
      <alignment horizontal="left" vertical="center"/>
      <protection/>
    </xf>
    <xf numFmtId="0" fontId="0" fillId="21" borderId="0" xfId="554" applyFill="1">
      <alignment/>
      <protection/>
    </xf>
    <xf numFmtId="3" fontId="0" fillId="21" borderId="0" xfId="554" applyNumberFormat="1" applyFont="1" applyFill="1" applyBorder="1" applyAlignment="1">
      <alignment horizontal="right" vertical="center"/>
      <protection/>
    </xf>
    <xf numFmtId="174" fontId="0" fillId="21" borderId="0" xfId="554" applyNumberFormat="1" applyFont="1" applyFill="1" applyBorder="1" applyAlignment="1">
      <alignment horizontal="right" vertical="center"/>
      <protection/>
    </xf>
    <xf numFmtId="0" fontId="0" fillId="21" borderId="33" xfId="554" applyFont="1" applyFill="1" applyBorder="1" applyAlignment="1">
      <alignment horizontal="left" vertical="center"/>
      <protection/>
    </xf>
    <xf numFmtId="0" fontId="58" fillId="21" borderId="0" xfId="554" applyFont="1" applyFill="1" applyBorder="1" applyAlignment="1">
      <alignment horizontal="left" vertical="center"/>
      <protection/>
    </xf>
    <xf numFmtId="0" fontId="134" fillId="21" borderId="0" xfId="554" applyFont="1" applyFill="1" applyBorder="1" applyAlignment="1">
      <alignment horizontal="left" vertical="center"/>
      <protection/>
    </xf>
    <xf numFmtId="0" fontId="58" fillId="21" borderId="0" xfId="554" applyFont="1" applyFill="1">
      <alignment/>
      <protection/>
    </xf>
    <xf numFmtId="0" fontId="58" fillId="22" borderId="0" xfId="554" applyFont="1" applyFill="1" applyBorder="1" applyAlignment="1">
      <alignment horizontal="left" vertical="center"/>
      <protection/>
    </xf>
    <xf numFmtId="0" fontId="58" fillId="22" borderId="0" xfId="554" applyFont="1" applyFill="1" applyBorder="1" applyAlignment="1" quotePrefix="1">
      <alignment horizontal="left" vertical="center"/>
      <protection/>
    </xf>
    <xf numFmtId="0" fontId="134" fillId="22" borderId="0" xfId="554" applyFont="1" applyFill="1" applyBorder="1" applyAlignment="1">
      <alignment horizontal="left" vertical="center"/>
      <protection/>
    </xf>
    <xf numFmtId="0" fontId="135" fillId="22" borderId="0" xfId="554" applyFont="1" applyFill="1" applyBorder="1">
      <alignment/>
      <protection/>
    </xf>
    <xf numFmtId="241" fontId="58" fillId="22" borderId="0" xfId="554" applyNumberFormat="1" applyFont="1" applyFill="1" applyBorder="1" applyAlignment="1">
      <alignment horizontal="right"/>
      <protection/>
    </xf>
    <xf numFmtId="0" fontId="58" fillId="21" borderId="0" xfId="554" applyFont="1" applyFill="1" applyBorder="1">
      <alignment/>
      <protection/>
    </xf>
    <xf numFmtId="0" fontId="0" fillId="21" borderId="16" xfId="554" applyFont="1" applyFill="1" applyBorder="1" applyAlignment="1">
      <alignment horizontal="left" vertical="center"/>
      <protection/>
    </xf>
    <xf numFmtId="0" fontId="0" fillId="21" borderId="16" xfId="554" applyFont="1" applyFill="1" applyBorder="1" applyAlignment="1" quotePrefix="1">
      <alignment horizontal="left" vertical="center"/>
      <protection/>
    </xf>
    <xf numFmtId="0" fontId="129" fillId="21" borderId="16" xfId="554" applyFont="1" applyFill="1" applyBorder="1" applyAlignment="1">
      <alignment horizontal="left" vertical="center"/>
      <protection/>
    </xf>
    <xf numFmtId="0" fontId="136" fillId="21" borderId="16" xfId="554" applyFont="1" applyFill="1" applyBorder="1">
      <alignment/>
      <protection/>
    </xf>
    <xf numFmtId="9" fontId="0" fillId="21" borderId="16" xfId="604" applyFont="1" applyFill="1" applyBorder="1" applyAlignment="1">
      <alignment horizontal="right"/>
    </xf>
    <xf numFmtId="9" fontId="0" fillId="21" borderId="0" xfId="604" applyFont="1" applyFill="1" applyBorder="1" applyAlignment="1">
      <alignment/>
    </xf>
    <xf numFmtId="9" fontId="0" fillId="21" borderId="0" xfId="604" applyFont="1" applyFill="1" applyBorder="1" applyAlignment="1">
      <alignment/>
    </xf>
    <xf numFmtId="9" fontId="0" fillId="21" borderId="0" xfId="604" applyFont="1" applyFill="1" applyAlignment="1">
      <alignment/>
    </xf>
    <xf numFmtId="172" fontId="0" fillId="21" borderId="0" xfId="554" applyNumberFormat="1" applyFont="1" applyFill="1" applyBorder="1">
      <alignment/>
      <protection/>
    </xf>
    <xf numFmtId="0" fontId="131" fillId="21" borderId="32" xfId="554" applyFont="1" applyFill="1" applyBorder="1" applyAlignment="1">
      <alignment vertical="center"/>
      <protection/>
    </xf>
    <xf numFmtId="0" fontId="0" fillId="21" borderId="32" xfId="554" applyFont="1" applyFill="1" applyBorder="1">
      <alignment/>
      <protection/>
    </xf>
    <xf numFmtId="0" fontId="137" fillId="21" borderId="0" xfId="555" applyFont="1" applyFill="1" applyBorder="1" applyAlignment="1">
      <alignment vertical="top" wrapText="1"/>
      <protection/>
    </xf>
    <xf numFmtId="0" fontId="0" fillId="21" borderId="0" xfId="554" applyFill="1" applyBorder="1">
      <alignment/>
      <protection/>
    </xf>
    <xf numFmtId="0" fontId="137" fillId="21" borderId="0" xfId="555" applyFont="1" applyFill="1" applyBorder="1" applyAlignment="1">
      <alignment horizontal="center" vertical="center" wrapText="1"/>
      <protection/>
    </xf>
    <xf numFmtId="0" fontId="139" fillId="21" borderId="0" xfId="555" applyFont="1" applyFill="1" applyBorder="1" applyAlignment="1">
      <alignment vertical="top" wrapText="1"/>
      <protection/>
    </xf>
    <xf numFmtId="0" fontId="0" fillId="21" borderId="0" xfId="554" applyFont="1" applyFill="1" applyBorder="1">
      <alignment/>
      <protection/>
    </xf>
    <xf numFmtId="3" fontId="0" fillId="21" borderId="0" xfId="554" applyNumberFormat="1" applyFill="1" applyBorder="1">
      <alignment/>
      <protection/>
    </xf>
    <xf numFmtId="0" fontId="140" fillId="21" borderId="0" xfId="555" applyFont="1" applyFill="1" applyBorder="1" applyAlignment="1">
      <alignment vertical="top" wrapText="1"/>
      <protection/>
    </xf>
    <xf numFmtId="3" fontId="140" fillId="21" borderId="0" xfId="555" applyNumberFormat="1" applyFont="1" applyFill="1" applyBorder="1" applyAlignment="1">
      <alignment horizontal="right" vertical="top" wrapText="1"/>
      <protection/>
    </xf>
    <xf numFmtId="0" fontId="0" fillId="21" borderId="16" xfId="554" applyFill="1" applyBorder="1">
      <alignment/>
      <protection/>
    </xf>
    <xf numFmtId="0" fontId="138" fillId="21" borderId="0" xfId="555" applyFont="1" applyFill="1" applyBorder="1" applyAlignment="1">
      <alignment vertical="top" wrapText="1"/>
      <protection/>
    </xf>
    <xf numFmtId="173" fontId="138" fillId="21" borderId="0" xfId="555" applyNumberFormat="1" applyFont="1" applyFill="1" applyBorder="1" applyAlignment="1">
      <alignment horizontal="right" vertical="top" wrapText="1"/>
      <protection/>
    </xf>
    <xf numFmtId="174" fontId="138" fillId="21" borderId="0" xfId="555" applyNumberFormat="1" applyFont="1" applyFill="1" applyBorder="1" applyAlignment="1">
      <alignment horizontal="right" vertical="top" wrapText="1"/>
      <protection/>
    </xf>
    <xf numFmtId="173" fontId="140" fillId="21" borderId="0" xfId="604" applyNumberFormat="1" applyFont="1" applyFill="1" applyBorder="1" applyAlignment="1">
      <alignment horizontal="right" vertical="top" wrapText="1"/>
    </xf>
    <xf numFmtId="1" fontId="138" fillId="21" borderId="0" xfId="555" applyNumberFormat="1" applyFont="1" applyFill="1" applyBorder="1" applyAlignment="1">
      <alignment horizontal="right" vertical="top" wrapText="1"/>
      <protection/>
    </xf>
    <xf numFmtId="3" fontId="138" fillId="21" borderId="0" xfId="555" applyNumberFormat="1" applyFont="1" applyFill="1" applyBorder="1" applyAlignment="1">
      <alignment horizontal="right" vertical="top" wrapText="1"/>
      <protection/>
    </xf>
    <xf numFmtId="1" fontId="0" fillId="21" borderId="0" xfId="554" applyNumberFormat="1" applyFill="1" applyBorder="1">
      <alignment/>
      <protection/>
    </xf>
    <xf numFmtId="1" fontId="139" fillId="21" borderId="0" xfId="555" applyNumberFormat="1" applyFont="1" applyFill="1" applyBorder="1" applyAlignment="1">
      <alignment horizontal="right" vertical="top" wrapText="1"/>
      <protection/>
    </xf>
    <xf numFmtId="0" fontId="138" fillId="21" borderId="0" xfId="555" applyFont="1" applyFill="1" applyBorder="1" applyAlignment="1">
      <alignment horizontal="left" vertical="top" wrapText="1" indent="1"/>
      <protection/>
    </xf>
    <xf numFmtId="173" fontId="138" fillId="21" borderId="0" xfId="604" applyNumberFormat="1" applyFont="1" applyFill="1" applyBorder="1" applyAlignment="1">
      <alignment horizontal="right" vertical="top" wrapText="1"/>
    </xf>
    <xf numFmtId="173" fontId="138" fillId="21" borderId="32" xfId="604" applyNumberFormat="1" applyFont="1" applyFill="1" applyBorder="1" applyAlignment="1">
      <alignment horizontal="right" vertical="top" wrapText="1"/>
    </xf>
    <xf numFmtId="0" fontId="137" fillId="21" borderId="0" xfId="554" applyFont="1" applyFill="1" applyBorder="1" applyAlignment="1">
      <alignment vertical="top" wrapText="1"/>
      <protection/>
    </xf>
    <xf numFmtId="0" fontId="139" fillId="21" borderId="0" xfId="554" applyFont="1" applyFill="1" applyBorder="1" applyAlignment="1">
      <alignment vertical="top" wrapText="1"/>
      <protection/>
    </xf>
    <xf numFmtId="0" fontId="138" fillId="21" borderId="0" xfId="554" applyFont="1" applyFill="1" applyBorder="1" applyAlignment="1">
      <alignment horizontal="right" vertical="top" wrapText="1"/>
      <protection/>
    </xf>
    <xf numFmtId="0" fontId="138" fillId="21" borderId="0" xfId="554" applyFont="1" applyFill="1" applyBorder="1" applyAlignment="1">
      <alignment vertical="top" wrapText="1"/>
      <protection/>
    </xf>
    <xf numFmtId="3" fontId="138" fillId="21" borderId="0" xfId="554" applyNumberFormat="1" applyFont="1" applyFill="1" applyBorder="1" applyAlignment="1">
      <alignment horizontal="right" vertical="top" wrapText="1"/>
      <protection/>
    </xf>
    <xf numFmtId="1" fontId="138" fillId="21" borderId="0" xfId="554" applyNumberFormat="1" applyFont="1" applyFill="1" applyBorder="1" applyAlignment="1">
      <alignment horizontal="right" vertical="top" wrapText="1"/>
      <protection/>
    </xf>
    <xf numFmtId="3" fontId="139" fillId="21" borderId="0" xfId="554" applyNumberFormat="1" applyFont="1" applyFill="1" applyBorder="1" applyAlignment="1">
      <alignment horizontal="right" vertical="top" wrapText="1"/>
      <protection/>
    </xf>
    <xf numFmtId="0" fontId="138" fillId="21" borderId="16" xfId="554" applyFont="1" applyFill="1" applyBorder="1" applyAlignment="1">
      <alignment vertical="top" wrapText="1"/>
      <protection/>
    </xf>
    <xf numFmtId="172" fontId="138" fillId="21" borderId="0" xfId="554" applyNumberFormat="1" applyFont="1" applyFill="1" applyBorder="1" applyAlignment="1">
      <alignment horizontal="right" vertical="top" wrapText="1"/>
      <protection/>
    </xf>
    <xf numFmtId="174" fontId="138" fillId="21" borderId="0" xfId="554" applyNumberFormat="1" applyFont="1" applyFill="1" applyBorder="1" applyAlignment="1">
      <alignment horizontal="right" vertical="top" wrapText="1"/>
      <protection/>
    </xf>
    <xf numFmtId="172" fontId="138" fillId="21" borderId="16" xfId="554" applyNumberFormat="1" applyFont="1" applyFill="1" applyBorder="1" applyAlignment="1">
      <alignment horizontal="right" vertical="top" wrapText="1"/>
      <protection/>
    </xf>
    <xf numFmtId="172" fontId="0" fillId="21" borderId="16" xfId="554" applyNumberFormat="1" applyFont="1" applyFill="1" applyBorder="1">
      <alignment/>
      <protection/>
    </xf>
    <xf numFmtId="0" fontId="138" fillId="21" borderId="32" xfId="554" applyFont="1" applyFill="1" applyBorder="1" applyAlignment="1">
      <alignment vertical="top" wrapText="1"/>
      <protection/>
    </xf>
    <xf numFmtId="0" fontId="16" fillId="0" borderId="0" xfId="556" applyFont="1" applyFill="1">
      <alignment/>
      <protection/>
    </xf>
    <xf numFmtId="0" fontId="16" fillId="0" borderId="0" xfId="556" applyFont="1">
      <alignment/>
      <protection/>
    </xf>
    <xf numFmtId="0" fontId="16" fillId="0" borderId="0" xfId="556" applyFont="1" applyBorder="1">
      <alignment/>
      <protection/>
    </xf>
    <xf numFmtId="41" fontId="16" fillId="0" borderId="0" xfId="556" applyNumberFormat="1" applyFont="1">
      <alignment/>
      <protection/>
    </xf>
    <xf numFmtId="0" fontId="142" fillId="21" borderId="0" xfId="556" applyFont="1" applyFill="1" applyAlignment="1">
      <alignment horizontal="right"/>
      <protection/>
    </xf>
    <xf numFmtId="0" fontId="16" fillId="21" borderId="0" xfId="556" applyFont="1" applyFill="1">
      <alignment/>
      <protection/>
    </xf>
    <xf numFmtId="0" fontId="142" fillId="21" borderId="0" xfId="556" applyFont="1" applyFill="1" applyAlignment="1">
      <alignment/>
      <protection/>
    </xf>
    <xf numFmtId="0" fontId="142" fillId="21" borderId="0" xfId="556" applyFont="1" applyFill="1" applyAlignment="1">
      <alignment horizontal="right" wrapText="1"/>
      <protection/>
    </xf>
    <xf numFmtId="0" fontId="130" fillId="21" borderId="16" xfId="556" applyFont="1" applyFill="1" applyBorder="1" applyAlignment="1">
      <alignment horizontal="right"/>
      <protection/>
    </xf>
    <xf numFmtId="0" fontId="16" fillId="21" borderId="16" xfId="556" applyFont="1" applyFill="1" applyBorder="1">
      <alignment/>
      <protection/>
    </xf>
    <xf numFmtId="0" fontId="37" fillId="21" borderId="0" xfId="556" applyFont="1" applyFill="1" applyAlignment="1">
      <alignment/>
      <protection/>
    </xf>
    <xf numFmtId="0" fontId="16" fillId="21" borderId="0" xfId="556" applyFont="1" applyFill="1" applyAlignment="1">
      <alignment horizontal="right" vertical="top" wrapText="1"/>
      <protection/>
    </xf>
    <xf numFmtId="0" fontId="16" fillId="21" borderId="0" xfId="556" applyFont="1" applyFill="1" applyAlignment="1">
      <alignment/>
      <protection/>
    </xf>
    <xf numFmtId="41" fontId="16" fillId="21" borderId="0" xfId="560" applyNumberFormat="1" applyFont="1" applyFill="1" applyBorder="1">
      <alignment/>
      <protection/>
    </xf>
    <xf numFmtId="0" fontId="37" fillId="21" borderId="0" xfId="556" applyFont="1" applyFill="1" applyBorder="1" applyAlignment="1">
      <alignment/>
      <protection/>
    </xf>
    <xf numFmtId="41" fontId="37" fillId="21" borderId="11" xfId="560" applyNumberFormat="1" applyFont="1" applyFill="1" applyBorder="1">
      <alignment/>
      <protection/>
    </xf>
    <xf numFmtId="0" fontId="143" fillId="21" borderId="16" xfId="556" applyFont="1" applyFill="1" applyBorder="1" applyAlignment="1">
      <alignment horizontal="left"/>
      <protection/>
    </xf>
    <xf numFmtId="0" fontId="143" fillId="21" borderId="0" xfId="556" applyFont="1" applyFill="1" applyAlignment="1">
      <alignment horizontal="left"/>
      <protection/>
    </xf>
    <xf numFmtId="0" fontId="37" fillId="21" borderId="0" xfId="556" applyFont="1" applyFill="1" applyAlignment="1">
      <alignment horizontal="left"/>
      <protection/>
    </xf>
    <xf numFmtId="41" fontId="37" fillId="21" borderId="0" xfId="560" applyNumberFormat="1" applyFont="1" applyFill="1" applyBorder="1">
      <alignment/>
      <protection/>
    </xf>
    <xf numFmtId="0" fontId="133" fillId="21" borderId="13" xfId="554" applyFont="1" applyFill="1" applyBorder="1" applyAlignment="1">
      <alignment vertical="center"/>
      <protection/>
    </xf>
    <xf numFmtId="0" fontId="130" fillId="21" borderId="13" xfId="556" applyFont="1" applyFill="1" applyBorder="1" applyAlignment="1">
      <alignment horizontal="right"/>
      <protection/>
    </xf>
    <xf numFmtId="0" fontId="16" fillId="21" borderId="0" xfId="556" applyFont="1" applyFill="1" applyBorder="1">
      <alignment/>
      <protection/>
    </xf>
    <xf numFmtId="0" fontId="0" fillId="21" borderId="0" xfId="556" applyFill="1">
      <alignment/>
      <protection/>
    </xf>
    <xf numFmtId="41" fontId="37" fillId="21" borderId="16" xfId="560" applyNumberFormat="1" applyFont="1" applyFill="1" applyBorder="1" applyAlignment="1">
      <alignment vertical="top" wrapText="1"/>
      <protection/>
    </xf>
    <xf numFmtId="0" fontId="16" fillId="21" borderId="0" xfId="556" applyFont="1" applyFill="1" applyBorder="1">
      <alignment/>
      <protection/>
    </xf>
    <xf numFmtId="41" fontId="16" fillId="21" borderId="0" xfId="560" applyNumberFormat="1" applyFont="1" applyFill="1" applyBorder="1" applyAlignment="1">
      <alignment vertical="top" wrapText="1"/>
      <protection/>
    </xf>
    <xf numFmtId="0" fontId="0" fillId="21" borderId="0" xfId="556" applyFill="1" applyBorder="1">
      <alignment/>
      <protection/>
    </xf>
    <xf numFmtId="3" fontId="16" fillId="21" borderId="0" xfId="556" applyNumberFormat="1" applyFont="1" applyFill="1" applyBorder="1">
      <alignment/>
      <protection/>
    </xf>
    <xf numFmtId="0" fontId="0" fillId="21" borderId="0" xfId="556" applyFont="1" applyFill="1">
      <alignment/>
      <protection/>
    </xf>
    <xf numFmtId="0" fontId="16" fillId="21" borderId="0" xfId="556" applyFont="1" applyFill="1" applyAlignment="1">
      <alignment wrapText="1"/>
      <protection/>
    </xf>
    <xf numFmtId="0" fontId="58" fillId="21" borderId="0" xfId="556" applyFont="1" applyFill="1" applyBorder="1">
      <alignment/>
      <protection/>
    </xf>
    <xf numFmtId="0" fontId="37" fillId="21" borderId="0" xfId="556" applyFont="1" applyFill="1">
      <alignment/>
      <protection/>
    </xf>
    <xf numFmtId="0" fontId="37" fillId="21" borderId="0" xfId="556" applyFont="1" applyFill="1" applyAlignment="1">
      <alignment wrapText="1"/>
      <protection/>
    </xf>
    <xf numFmtId="0" fontId="58" fillId="21" borderId="0" xfId="556" applyFont="1" applyFill="1" applyBorder="1">
      <alignment/>
      <protection/>
    </xf>
    <xf numFmtId="0" fontId="16" fillId="21" borderId="0" xfId="556" applyFont="1" applyFill="1">
      <alignment/>
      <protection/>
    </xf>
    <xf numFmtId="0" fontId="0" fillId="21" borderId="0" xfId="554" applyFont="1" applyFill="1" applyBorder="1">
      <alignment/>
      <protection/>
    </xf>
    <xf numFmtId="241" fontId="0" fillId="21" borderId="0" xfId="554" applyNumberFormat="1" applyFont="1" applyFill="1" applyBorder="1">
      <alignment/>
      <protection/>
    </xf>
    <xf numFmtId="0" fontId="37" fillId="22" borderId="13" xfId="556" applyFont="1" applyFill="1" applyBorder="1" applyAlignment="1">
      <alignment/>
      <protection/>
    </xf>
    <xf numFmtId="41" fontId="37" fillId="22" borderId="13" xfId="560" applyNumberFormat="1" applyFont="1" applyFill="1" applyBorder="1">
      <alignment/>
      <protection/>
    </xf>
    <xf numFmtId="243" fontId="37" fillId="22" borderId="12" xfId="560" applyNumberFormat="1" applyFont="1" applyFill="1" applyBorder="1">
      <alignment/>
      <protection/>
    </xf>
    <xf numFmtId="41" fontId="37" fillId="22" borderId="12" xfId="560" applyNumberFormat="1" applyFont="1" applyFill="1" applyBorder="1">
      <alignment/>
      <protection/>
    </xf>
    <xf numFmtId="243" fontId="58" fillId="22" borderId="12" xfId="560" applyNumberFormat="1" applyFont="1" applyFill="1" applyBorder="1">
      <alignment/>
      <protection/>
    </xf>
    <xf numFmtId="3" fontId="138" fillId="21" borderId="16" xfId="554" applyNumberFormat="1" applyFont="1" applyFill="1" applyBorder="1" applyAlignment="1">
      <alignment horizontal="right" vertical="top" wrapText="1"/>
      <protection/>
    </xf>
    <xf numFmtId="3" fontId="0" fillId="21" borderId="0" xfId="554" applyNumberFormat="1" applyFill="1">
      <alignment/>
      <protection/>
    </xf>
    <xf numFmtId="174" fontId="0" fillId="21" borderId="0" xfId="554" applyNumberFormat="1" applyFill="1" applyBorder="1">
      <alignment/>
      <protection/>
    </xf>
    <xf numFmtId="41" fontId="130" fillId="21" borderId="0" xfId="560" applyNumberFormat="1" applyFont="1" applyFill="1" applyBorder="1" applyAlignment="1">
      <alignment horizontal="left" vertical="top" wrapText="1" indent="1"/>
      <protection/>
    </xf>
    <xf numFmtId="41" fontId="130" fillId="21" borderId="0" xfId="560" applyNumberFormat="1" applyFont="1" applyFill="1" applyBorder="1" applyAlignment="1">
      <alignment horizontal="left" indent="1"/>
      <protection/>
    </xf>
    <xf numFmtId="0" fontId="143" fillId="21" borderId="0" xfId="556" applyFont="1" applyFill="1" applyBorder="1" applyAlignment="1">
      <alignment horizontal="left"/>
      <protection/>
    </xf>
    <xf numFmtId="0" fontId="16" fillId="21" borderId="0" xfId="556" applyFont="1" applyFill="1" applyBorder="1" applyAlignment="1">
      <alignment/>
      <protection/>
    </xf>
    <xf numFmtId="241" fontId="0" fillId="21" borderId="0" xfId="554" applyNumberFormat="1" applyFont="1" applyFill="1" applyBorder="1" applyAlignment="1">
      <alignment horizontal="center"/>
      <protection/>
    </xf>
    <xf numFmtId="0" fontId="58" fillId="21" borderId="16" xfId="554" applyFont="1" applyFill="1" applyBorder="1" applyAlignment="1">
      <alignment horizontal="center"/>
      <protection/>
    </xf>
    <xf numFmtId="41" fontId="37" fillId="21" borderId="0" xfId="560" applyNumberFormat="1" applyFont="1" applyFill="1" applyBorder="1" applyAlignment="1">
      <alignment vertical="top" wrapText="1"/>
      <protection/>
    </xf>
    <xf numFmtId="0" fontId="133" fillId="21" borderId="16" xfId="554" applyFont="1" applyFill="1" applyBorder="1" applyAlignment="1">
      <alignment vertical="center"/>
      <protection/>
    </xf>
    <xf numFmtId="0" fontId="16" fillId="21" borderId="0" xfId="554" applyFont="1" applyFill="1">
      <alignment/>
      <protection/>
    </xf>
    <xf numFmtId="0" fontId="58" fillId="21" borderId="16" xfId="554" applyFont="1" applyFill="1" applyBorder="1" applyAlignment="1">
      <alignment horizontal="center" vertical="center"/>
      <protection/>
    </xf>
    <xf numFmtId="173" fontId="58" fillId="22" borderId="0" xfId="604" applyNumberFormat="1" applyFont="1" applyFill="1" applyBorder="1" applyAlignment="1">
      <alignment horizontal="right" vertical="center"/>
    </xf>
    <xf numFmtId="9" fontId="0" fillId="21" borderId="16" xfId="604" applyFont="1" applyFill="1" applyBorder="1" applyAlignment="1">
      <alignment/>
    </xf>
    <xf numFmtId="0" fontId="58" fillId="21" borderId="16" xfId="554" applyFont="1" applyFill="1" applyBorder="1" applyAlignment="1">
      <alignment horizontal="center" wrapText="1"/>
      <protection/>
    </xf>
    <xf numFmtId="3" fontId="147" fillId="21" borderId="0" xfId="554" applyNumberFormat="1" applyFont="1" applyFill="1" applyBorder="1" applyAlignment="1">
      <alignment horizontal="right" vertical="top" wrapText="1"/>
      <protection/>
    </xf>
    <xf numFmtId="3" fontId="148" fillId="21" borderId="0" xfId="554" applyNumberFormat="1" applyFont="1" applyFill="1" applyBorder="1" applyAlignment="1">
      <alignment horizontal="right" vertical="top" wrapText="1"/>
      <protection/>
    </xf>
    <xf numFmtId="1" fontId="147" fillId="21" borderId="0" xfId="554" applyNumberFormat="1" applyFont="1" applyFill="1" applyBorder="1" applyAlignment="1">
      <alignment horizontal="right" vertical="top" wrapText="1"/>
      <protection/>
    </xf>
    <xf numFmtId="3" fontId="147" fillId="21" borderId="16" xfId="554" applyNumberFormat="1" applyFont="1" applyFill="1" applyBorder="1" applyAlignment="1">
      <alignment horizontal="right" vertical="top" wrapText="1"/>
      <protection/>
    </xf>
    <xf numFmtId="174" fontId="147" fillId="21" borderId="0" xfId="554" applyNumberFormat="1" applyFont="1" applyFill="1" applyBorder="1" applyAlignment="1">
      <alignment horizontal="right" vertical="top" wrapText="1"/>
      <protection/>
    </xf>
    <xf numFmtId="172" fontId="147" fillId="21" borderId="0" xfId="554" applyNumberFormat="1" applyFont="1" applyFill="1" applyBorder="1" applyAlignment="1">
      <alignment horizontal="right" vertical="top" wrapText="1"/>
      <protection/>
    </xf>
    <xf numFmtId="0" fontId="147" fillId="21" borderId="0" xfId="554" applyFont="1" applyFill="1" applyBorder="1" applyAlignment="1">
      <alignment horizontal="right" vertical="top" wrapText="1"/>
      <protection/>
    </xf>
    <xf numFmtId="172" fontId="147" fillId="21" borderId="16" xfId="554" applyNumberFormat="1" applyFont="1" applyFill="1" applyBorder="1" applyAlignment="1">
      <alignment horizontal="right" vertical="top" wrapText="1"/>
      <protection/>
    </xf>
    <xf numFmtId="173" fontId="147" fillId="21" borderId="0" xfId="604" applyNumberFormat="1" applyFont="1" applyFill="1" applyBorder="1" applyAlignment="1">
      <alignment horizontal="right" vertical="top" wrapText="1"/>
    </xf>
    <xf numFmtId="173" fontId="147" fillId="21" borderId="32" xfId="604" applyNumberFormat="1" applyFont="1" applyFill="1" applyBorder="1" applyAlignment="1">
      <alignment horizontal="right" vertical="top" wrapText="1"/>
    </xf>
    <xf numFmtId="41" fontId="16" fillId="21" borderId="0" xfId="560" applyNumberFormat="1" applyFont="1" applyFill="1" applyBorder="1" applyAlignment="1">
      <alignment horizontal="left" indent="1"/>
      <protection/>
    </xf>
    <xf numFmtId="0" fontId="16" fillId="21" borderId="0" xfId="0" applyFont="1" applyFill="1" applyBorder="1" applyAlignment="1">
      <alignment/>
    </xf>
    <xf numFmtId="0" fontId="129" fillId="21" borderId="0" xfId="554" applyFont="1" applyFill="1" applyBorder="1">
      <alignment/>
      <protection/>
    </xf>
    <xf numFmtId="172" fontId="140" fillId="21" borderId="0" xfId="554" applyNumberFormat="1" applyFont="1" applyFill="1" applyBorder="1" applyAlignment="1">
      <alignment horizontal="right" vertical="top" wrapText="1"/>
      <protection/>
    </xf>
    <xf numFmtId="174" fontId="140" fillId="21" borderId="0" xfId="554" applyNumberFormat="1" applyFont="1" applyFill="1" applyBorder="1" applyAlignment="1">
      <alignment horizontal="right" vertical="top" wrapText="1"/>
      <protection/>
    </xf>
    <xf numFmtId="0" fontId="129" fillId="21" borderId="0" xfId="554" applyFont="1" applyFill="1">
      <alignment/>
      <protection/>
    </xf>
    <xf numFmtId="3" fontId="140" fillId="21" borderId="0" xfId="554" applyNumberFormat="1" applyFont="1" applyFill="1" applyBorder="1" applyAlignment="1">
      <alignment horizontal="right" vertical="top" wrapText="1"/>
      <protection/>
    </xf>
    <xf numFmtId="3" fontId="149" fillId="21" borderId="0" xfId="554" applyNumberFormat="1" applyFont="1" applyFill="1" applyBorder="1" applyAlignment="1">
      <alignment horizontal="right" vertical="top" wrapText="1"/>
      <protection/>
    </xf>
    <xf numFmtId="173" fontId="0" fillId="21" borderId="0" xfId="604" applyNumberFormat="1" applyFont="1" applyFill="1" applyAlignment="1">
      <alignment/>
    </xf>
    <xf numFmtId="0" fontId="143" fillId="21" borderId="0" xfId="0" applyFont="1" applyFill="1" applyBorder="1" applyAlignment="1">
      <alignment horizontal="right"/>
    </xf>
    <xf numFmtId="41" fontId="16" fillId="0" borderId="0" xfId="560" applyNumberFormat="1" applyFont="1" applyFill="1" applyBorder="1">
      <alignment/>
      <protection/>
    </xf>
    <xf numFmtId="0" fontId="37" fillId="21" borderId="0" xfId="556" applyFont="1" applyFill="1" applyBorder="1" applyAlignment="1">
      <alignment horizontal="left"/>
      <protection/>
    </xf>
    <xf numFmtId="0" fontId="139" fillId="21" borderId="0" xfId="555" applyFont="1" applyFill="1" applyBorder="1" applyAlignment="1">
      <alignment horizontal="left" vertical="top" wrapText="1" indent="1"/>
      <protection/>
    </xf>
    <xf numFmtId="0" fontId="138" fillId="21" borderId="0" xfId="555" applyFont="1" applyFill="1" applyBorder="1" applyAlignment="1">
      <alignment horizontal="left" vertical="top" wrapText="1" indent="2"/>
      <protection/>
    </xf>
    <xf numFmtId="0" fontId="138" fillId="21" borderId="0" xfId="555" applyFont="1" applyFill="1" applyBorder="1" applyAlignment="1" quotePrefix="1">
      <alignment horizontal="left" vertical="top" wrapText="1" indent="3"/>
      <protection/>
    </xf>
    <xf numFmtId="0" fontId="138" fillId="21" borderId="16" xfId="554" applyFont="1" applyFill="1" applyBorder="1" applyAlignment="1" quotePrefix="1">
      <alignment horizontal="left" vertical="top" wrapText="1" indent="1"/>
      <protection/>
    </xf>
    <xf numFmtId="1" fontId="138" fillId="21" borderId="16" xfId="554" applyNumberFormat="1" applyFont="1" applyFill="1" applyBorder="1" applyAlignment="1">
      <alignment horizontal="right" vertical="top" wrapText="1"/>
      <protection/>
    </xf>
    <xf numFmtId="242" fontId="138" fillId="21" borderId="16" xfId="155" applyNumberFormat="1" applyFont="1" applyFill="1" applyBorder="1" applyAlignment="1">
      <alignment horizontal="right" vertical="top" wrapText="1"/>
    </xf>
    <xf numFmtId="242" fontId="147" fillId="21" borderId="16" xfId="155" applyNumberFormat="1" applyFont="1" applyFill="1" applyBorder="1" applyAlignment="1">
      <alignment horizontal="right" vertical="top" wrapText="1"/>
    </xf>
    <xf numFmtId="0" fontId="138" fillId="21" borderId="0" xfId="554" applyFont="1" applyFill="1" applyBorder="1" applyAlignment="1">
      <alignment horizontal="left" vertical="top" wrapText="1" indent="1"/>
      <protection/>
    </xf>
    <xf numFmtId="0" fontId="140" fillId="21" borderId="0" xfId="554" applyFont="1" applyFill="1" applyBorder="1" applyAlignment="1">
      <alignment horizontal="left" vertical="top" wrapText="1" indent="2"/>
      <protection/>
    </xf>
    <xf numFmtId="173" fontId="140" fillId="21" borderId="0" xfId="604" applyNumberFormat="1" applyFont="1" applyFill="1" applyBorder="1" applyAlignment="1">
      <alignment horizontal="right" vertical="top" wrapText="1"/>
    </xf>
    <xf numFmtId="0" fontId="141" fillId="21" borderId="0" xfId="555" applyFont="1" applyFill="1" applyBorder="1" applyAlignment="1">
      <alignment horizontal="center" vertical="center" wrapText="1"/>
      <protection/>
    </xf>
    <xf numFmtId="0" fontId="145" fillId="21" borderId="32" xfId="554" applyFont="1" applyFill="1" applyBorder="1" applyAlignment="1">
      <alignment horizontal="left" vertical="top" wrapText="1"/>
      <protection/>
    </xf>
    <xf numFmtId="0" fontId="0" fillId="21" borderId="32" xfId="554" applyFont="1" applyFill="1" applyBorder="1">
      <alignment/>
      <protection/>
    </xf>
    <xf numFmtId="174" fontId="138" fillId="21" borderId="32" xfId="554" applyNumberFormat="1" applyFont="1" applyFill="1" applyBorder="1" applyAlignment="1">
      <alignment horizontal="right" vertical="top" wrapText="1"/>
      <protection/>
    </xf>
    <xf numFmtId="174" fontId="147" fillId="21" borderId="32" xfId="554" applyNumberFormat="1" applyFont="1" applyFill="1" applyBorder="1" applyAlignment="1">
      <alignment horizontal="right" vertical="top" wrapText="1"/>
      <protection/>
    </xf>
    <xf numFmtId="1" fontId="140" fillId="21" borderId="32" xfId="555" applyNumberFormat="1" applyFont="1" applyFill="1" applyBorder="1" applyAlignment="1">
      <alignment horizontal="right" vertical="top" wrapText="1"/>
      <protection/>
    </xf>
    <xf numFmtId="0" fontId="138" fillId="21" borderId="0" xfId="554" applyFont="1" applyFill="1" applyBorder="1" applyAlignment="1" quotePrefix="1">
      <alignment horizontal="left" vertical="top" wrapText="1" indent="2"/>
      <protection/>
    </xf>
    <xf numFmtId="0" fontId="0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 applyBorder="1" applyAlignment="1" quotePrefix="1">
      <alignment horizontal="left" vertical="center"/>
      <protection/>
    </xf>
    <xf numFmtId="0" fontId="129" fillId="21" borderId="0" xfId="554" applyFont="1" applyFill="1" applyBorder="1" applyAlignment="1">
      <alignment horizontal="left" vertical="center"/>
      <protection/>
    </xf>
    <xf numFmtId="241" fontId="0" fillId="21" borderId="0" xfId="554" applyNumberFormat="1" applyFont="1" applyFill="1" applyBorder="1" applyAlignment="1">
      <alignment horizontal="right"/>
      <protection/>
    </xf>
    <xf numFmtId="0" fontId="142" fillId="21" borderId="0" xfId="556" applyFont="1" applyFill="1" applyBorder="1" applyAlignment="1">
      <alignment/>
      <protection/>
    </xf>
    <xf numFmtId="1" fontId="140" fillId="21" borderId="0" xfId="555" applyNumberFormat="1" applyFont="1" applyFill="1" applyBorder="1" applyAlignment="1">
      <alignment horizontal="right" vertical="top" wrapText="1"/>
      <protection/>
    </xf>
    <xf numFmtId="0" fontId="151" fillId="21" borderId="0" xfId="555" applyFont="1" applyFill="1" applyBorder="1" applyAlignment="1">
      <alignment vertical="top" wrapText="1"/>
      <protection/>
    </xf>
    <xf numFmtId="0" fontId="138" fillId="21" borderId="0" xfId="554" applyFont="1" applyFill="1" applyBorder="1" applyAlignment="1">
      <alignment horizontal="left" vertical="top" wrapText="1"/>
      <protection/>
    </xf>
    <xf numFmtId="0" fontId="138" fillId="21" borderId="32" xfId="554" applyFont="1" applyFill="1" applyBorder="1" applyAlignment="1">
      <alignment horizontal="left" vertical="top" wrapText="1" indent="1"/>
      <protection/>
    </xf>
    <xf numFmtId="0" fontId="138" fillId="21" borderId="0" xfId="555" applyFont="1" applyFill="1" applyBorder="1" applyAlignment="1" quotePrefix="1">
      <alignment horizontal="left" vertical="top" wrapText="1" indent="2"/>
      <protection/>
    </xf>
    <xf numFmtId="173" fontId="58" fillId="21" borderId="0" xfId="604" applyNumberFormat="1" applyFont="1" applyFill="1" applyBorder="1" applyAlignment="1">
      <alignment horizontal="right" vertical="center"/>
    </xf>
    <xf numFmtId="3" fontId="138" fillId="0" borderId="0" xfId="555" applyNumberFormat="1" applyFont="1" applyFill="1" applyBorder="1" applyAlignment="1">
      <alignment horizontal="right" vertical="top" wrapText="1"/>
      <protection/>
    </xf>
    <xf numFmtId="1" fontId="138" fillId="21" borderId="0" xfId="555" applyNumberFormat="1" applyFont="1" applyFill="1" applyBorder="1" applyAlignment="1">
      <alignment horizontal="right" vertical="top" wrapText="1"/>
      <protection/>
    </xf>
    <xf numFmtId="4" fontId="138" fillId="21" borderId="0" xfId="554" applyNumberFormat="1" applyFont="1" applyFill="1" applyBorder="1" applyAlignment="1">
      <alignment horizontal="right" vertical="top" wrapText="1"/>
      <protection/>
    </xf>
    <xf numFmtId="0" fontId="139" fillId="21" borderId="0" xfId="554" applyFont="1" applyFill="1" applyBorder="1" applyAlignment="1">
      <alignment horizontal="left" vertical="top" wrapText="1"/>
      <protection/>
    </xf>
    <xf numFmtId="3" fontId="58" fillId="21" borderId="0" xfId="554" applyNumberFormat="1" applyFont="1" applyFill="1" applyBorder="1">
      <alignment/>
      <protection/>
    </xf>
    <xf numFmtId="0" fontId="138" fillId="21" borderId="32" xfId="554" applyFont="1" applyFill="1" applyBorder="1" applyAlignment="1">
      <alignment horizontal="left" vertical="top" wrapText="1"/>
      <protection/>
    </xf>
    <xf numFmtId="3" fontId="0" fillId="21" borderId="32" xfId="554" applyNumberFormat="1" applyFont="1" applyFill="1" applyBorder="1">
      <alignment/>
      <protection/>
    </xf>
    <xf numFmtId="0" fontId="138" fillId="21" borderId="16" xfId="554" applyFont="1" applyFill="1" applyBorder="1" applyAlignment="1">
      <alignment horizontal="left" vertical="top" wrapText="1"/>
      <protection/>
    </xf>
    <xf numFmtId="3" fontId="0" fillId="21" borderId="16" xfId="554" applyNumberFormat="1" applyFont="1" applyFill="1" applyBorder="1">
      <alignment/>
      <protection/>
    </xf>
    <xf numFmtId="3" fontId="0" fillId="21" borderId="0" xfId="554" applyNumberFormat="1" applyFont="1" applyFill="1" applyBorder="1">
      <alignment/>
      <protection/>
    </xf>
    <xf numFmtId="0" fontId="140" fillId="21" borderId="0" xfId="554" applyFont="1" applyFill="1" applyBorder="1" applyAlignment="1" quotePrefix="1">
      <alignment horizontal="left" vertical="top" wrapText="1" indent="1"/>
      <protection/>
    </xf>
    <xf numFmtId="172" fontId="138" fillId="42" borderId="0" xfId="555" applyNumberFormat="1" applyFont="1" applyFill="1" applyBorder="1" applyAlignment="1">
      <alignment horizontal="right" vertical="top" wrapText="1"/>
      <protection/>
    </xf>
    <xf numFmtId="0" fontId="58" fillId="42" borderId="0" xfId="554" applyFont="1" applyFill="1" applyBorder="1" applyAlignment="1">
      <alignment horizontal="center"/>
      <protection/>
    </xf>
    <xf numFmtId="174" fontId="138" fillId="42" borderId="0" xfId="555" applyNumberFormat="1" applyFont="1" applyFill="1" applyBorder="1" applyAlignment="1">
      <alignment horizontal="right" vertical="top" wrapText="1"/>
      <protection/>
    </xf>
    <xf numFmtId="41" fontId="16" fillId="42" borderId="0" xfId="560" applyNumberFormat="1" applyFont="1" applyFill="1" applyBorder="1">
      <alignment/>
      <protection/>
    </xf>
    <xf numFmtId="41" fontId="16" fillId="21" borderId="0" xfId="560" applyNumberFormat="1" applyFont="1" applyFill="1" applyBorder="1">
      <alignment/>
      <protection/>
    </xf>
    <xf numFmtId="0" fontId="16" fillId="21" borderId="0" xfId="556" applyFont="1" applyFill="1" applyAlignment="1">
      <alignment/>
      <protection/>
    </xf>
    <xf numFmtId="0" fontId="16" fillId="21" borderId="0" xfId="556" applyFont="1" applyFill="1" applyAlignment="1">
      <alignment horizontal="left"/>
      <protection/>
    </xf>
    <xf numFmtId="0" fontId="16" fillId="21" borderId="0" xfId="0" applyFont="1" applyFill="1" applyBorder="1" applyAlignment="1">
      <alignment/>
    </xf>
    <xf numFmtId="0" fontId="16" fillId="0" borderId="0" xfId="556" applyFont="1">
      <alignment/>
      <protection/>
    </xf>
    <xf numFmtId="0" fontId="16" fillId="21" borderId="0" xfId="556" applyFont="1" applyFill="1" applyAlignment="1">
      <alignment wrapText="1"/>
      <protection/>
    </xf>
    <xf numFmtId="243" fontId="37" fillId="22" borderId="12" xfId="560" applyNumberFormat="1" applyFont="1" applyFill="1" applyBorder="1" applyAlignment="1">
      <alignment horizontal="right"/>
      <protection/>
    </xf>
    <xf numFmtId="41" fontId="130" fillId="21" borderId="0" xfId="560" applyNumberFormat="1" applyFont="1" applyFill="1" applyBorder="1" applyAlignment="1">
      <alignment horizontal="right" indent="1"/>
      <protection/>
    </xf>
    <xf numFmtId="41" fontId="16" fillId="21" borderId="0" xfId="560" applyNumberFormat="1" applyFont="1" applyFill="1" applyBorder="1" applyAlignment="1">
      <alignment horizontal="right"/>
      <protection/>
    </xf>
    <xf numFmtId="3" fontId="16" fillId="21" borderId="0" xfId="556" applyNumberFormat="1" applyFont="1" applyFill="1" applyBorder="1" applyAlignment="1">
      <alignment horizontal="right"/>
      <protection/>
    </xf>
    <xf numFmtId="41" fontId="37" fillId="22" borderId="12" xfId="560" applyNumberFormat="1" applyFont="1" applyFill="1" applyBorder="1" applyAlignment="1">
      <alignment horizontal="right"/>
      <protection/>
    </xf>
    <xf numFmtId="243" fontId="58" fillId="22" borderId="12" xfId="560" applyNumberFormat="1" applyFont="1" applyFill="1" applyBorder="1" applyAlignment="1">
      <alignment horizontal="right"/>
      <protection/>
    </xf>
    <xf numFmtId="0" fontId="132" fillId="20" borderId="13" xfId="554" applyFont="1" applyFill="1" applyBorder="1" applyAlignment="1">
      <alignment horizontal="center" vertical="center"/>
      <protection/>
    </xf>
    <xf numFmtId="0" fontId="132" fillId="20" borderId="0" xfId="554" applyFont="1" applyFill="1" applyBorder="1" applyAlignment="1">
      <alignment horizontal="center" vertical="center"/>
      <protection/>
    </xf>
    <xf numFmtId="0" fontId="58" fillId="21" borderId="0" xfId="554" applyFont="1" applyFill="1" applyBorder="1" applyAlignment="1">
      <alignment horizontal="center" vertical="center"/>
      <protection/>
    </xf>
    <xf numFmtId="0" fontId="129" fillId="21" borderId="0" xfId="554" applyFont="1" applyFill="1" applyAlignment="1">
      <alignment vertical="center"/>
      <protection/>
    </xf>
    <xf numFmtId="0" fontId="129" fillId="21" borderId="0" xfId="554" applyFont="1" applyFill="1" applyBorder="1" applyAlignment="1" quotePrefix="1">
      <alignment vertical="center"/>
      <protection/>
    </xf>
    <xf numFmtId="0" fontId="129" fillId="21" borderId="0" xfId="554" applyFont="1" applyFill="1" applyBorder="1" applyAlignment="1">
      <alignment vertical="center"/>
      <protection/>
    </xf>
    <xf numFmtId="3" fontId="154" fillId="21" borderId="0" xfId="554" applyNumberFormat="1" applyFont="1" applyFill="1" applyBorder="1" applyAlignment="1">
      <alignment horizontal="right" vertical="center"/>
      <protection/>
    </xf>
    <xf numFmtId="241" fontId="129" fillId="21" borderId="0" xfId="554" applyNumberFormat="1" applyFont="1" applyFill="1" applyBorder="1" applyAlignment="1">
      <alignment horizontal="right" vertical="center"/>
      <protection/>
    </xf>
    <xf numFmtId="0" fontId="134" fillId="21" borderId="0" xfId="554" applyFont="1" applyFill="1" applyBorder="1" applyAlignment="1">
      <alignment vertical="center"/>
      <protection/>
    </xf>
    <xf numFmtId="0" fontId="134" fillId="21" borderId="0" xfId="554" applyFont="1" applyFill="1" applyAlignment="1">
      <alignment vertical="center"/>
      <protection/>
    </xf>
    <xf numFmtId="0" fontId="0" fillId="21" borderId="0" xfId="554" applyFont="1" applyFill="1" applyAlignment="1">
      <alignment vertical="center"/>
      <protection/>
    </xf>
    <xf numFmtId="0" fontId="0" fillId="21" borderId="0" xfId="554" applyFont="1" applyFill="1" applyBorder="1" applyAlignment="1">
      <alignment vertical="center"/>
      <protection/>
    </xf>
    <xf numFmtId="0" fontId="0" fillId="21" borderId="0" xfId="554" applyFont="1" applyFill="1" applyBorder="1" applyAlignment="1">
      <alignment horizontal="left" vertical="center"/>
      <protection/>
    </xf>
    <xf numFmtId="3" fontId="0" fillId="21" borderId="0" xfId="554" applyNumberFormat="1" applyFont="1" applyFill="1" applyBorder="1" applyAlignment="1">
      <alignment horizontal="right" vertical="center"/>
      <protection/>
    </xf>
    <xf numFmtId="173" fontId="129" fillId="21" borderId="0" xfId="604" applyNumberFormat="1" applyFont="1" applyFill="1" applyBorder="1" applyAlignment="1">
      <alignment horizontal="right" vertical="center"/>
    </xf>
    <xf numFmtId="49" fontId="134" fillId="22" borderId="0" xfId="554" applyNumberFormat="1" applyFont="1" applyFill="1" applyBorder="1" applyAlignment="1">
      <alignment horizontal="left" vertical="center"/>
      <protection/>
    </xf>
    <xf numFmtId="0" fontId="134" fillId="22" borderId="0" xfId="554" applyFont="1" applyFill="1" applyBorder="1" applyAlignment="1">
      <alignment vertical="center"/>
      <protection/>
    </xf>
    <xf numFmtId="3" fontId="155" fillId="22" borderId="0" xfId="554" applyNumberFormat="1" applyFont="1" applyFill="1" applyBorder="1" applyAlignment="1">
      <alignment horizontal="right" vertical="center"/>
      <protection/>
    </xf>
    <xf numFmtId="3" fontId="155" fillId="21" borderId="0" xfId="554" applyNumberFormat="1" applyFont="1" applyFill="1" applyBorder="1" applyAlignment="1">
      <alignment horizontal="right" vertical="center"/>
      <protection/>
    </xf>
    <xf numFmtId="241" fontId="134" fillId="22" borderId="0" xfId="554" applyNumberFormat="1" applyFont="1" applyFill="1" applyBorder="1" applyAlignment="1">
      <alignment horizontal="right" vertical="center"/>
      <protection/>
    </xf>
    <xf numFmtId="41" fontId="16" fillId="21" borderId="0" xfId="560" applyNumberFormat="1" applyFont="1" applyFill="1" applyBorder="1" applyAlignment="1">
      <alignment wrapText="1"/>
      <protection/>
    </xf>
    <xf numFmtId="243" fontId="37" fillId="22" borderId="12" xfId="560" applyNumberFormat="1" applyFont="1" applyFill="1" applyBorder="1">
      <alignment/>
      <protection/>
    </xf>
    <xf numFmtId="3" fontId="16" fillId="21" borderId="0" xfId="556" applyNumberFormat="1" applyFont="1" applyFill="1" applyBorder="1">
      <alignment/>
      <protection/>
    </xf>
    <xf numFmtId="41" fontId="37" fillId="22" borderId="12" xfId="560" applyNumberFormat="1" applyFont="1" applyFill="1" applyBorder="1">
      <alignment/>
      <protection/>
    </xf>
    <xf numFmtId="41" fontId="16" fillId="21" borderId="0" xfId="560" applyNumberFormat="1" applyFont="1" applyFill="1" applyBorder="1" applyAlignment="1" quotePrefix="1">
      <alignment horizontal="right"/>
      <protection/>
    </xf>
    <xf numFmtId="243" fontId="58" fillId="22" borderId="12" xfId="560" applyNumberFormat="1" applyFont="1" applyFill="1" applyBorder="1">
      <alignment/>
      <protection/>
    </xf>
    <xf numFmtId="0" fontId="16" fillId="21" borderId="0" xfId="556" applyFont="1" applyFill="1">
      <alignment/>
      <protection/>
    </xf>
    <xf numFmtId="0" fontId="132" fillId="20" borderId="13" xfId="554" applyFont="1" applyFill="1" applyBorder="1" applyAlignment="1">
      <alignment horizontal="center" vertical="center"/>
      <protection/>
    </xf>
    <xf numFmtId="0" fontId="124" fillId="21" borderId="11" xfId="554" applyFont="1" applyFill="1" applyBorder="1" applyAlignment="1">
      <alignment horizontal="center" vertical="center"/>
      <protection/>
    </xf>
    <xf numFmtId="0" fontId="124" fillId="21" borderId="0" xfId="554" applyFont="1" applyFill="1" applyBorder="1" applyAlignment="1">
      <alignment horizontal="center" vertical="center"/>
      <protection/>
    </xf>
    <xf numFmtId="0" fontId="58" fillId="22" borderId="12" xfId="556" applyFont="1" applyFill="1" applyBorder="1">
      <alignment/>
      <protection/>
    </xf>
    <xf numFmtId="0" fontId="37" fillId="22" borderId="12" xfId="556" applyFont="1" applyFill="1" applyBorder="1">
      <alignment/>
      <protection/>
    </xf>
    <xf numFmtId="0" fontId="124" fillId="21" borderId="16" xfId="554" applyFont="1" applyFill="1" applyBorder="1" applyAlignment="1">
      <alignment horizontal="center" vertical="center"/>
      <protection/>
    </xf>
    <xf numFmtId="0" fontId="0" fillId="21" borderId="0" xfId="554" applyFont="1" applyFill="1" applyBorder="1" applyAlignment="1">
      <alignment horizontal="left" vertical="center" wrapText="1"/>
      <protection/>
    </xf>
    <xf numFmtId="0" fontId="141" fillId="21" borderId="11" xfId="555" applyFont="1" applyFill="1" applyBorder="1" applyAlignment="1">
      <alignment horizontal="center" vertical="center" wrapText="1"/>
      <protection/>
    </xf>
    <xf numFmtId="0" fontId="141" fillId="21" borderId="16" xfId="555" applyFont="1" applyFill="1" applyBorder="1" applyAlignment="1">
      <alignment horizontal="center" vertical="center" wrapText="1"/>
      <protection/>
    </xf>
    <xf numFmtId="0" fontId="137" fillId="21" borderId="11" xfId="555" applyFont="1" applyFill="1" applyBorder="1" applyAlignment="1">
      <alignment horizontal="left" vertical="center" wrapText="1"/>
      <protection/>
    </xf>
    <xf numFmtId="0" fontId="137" fillId="21" borderId="16" xfId="555" applyFont="1" applyFill="1" applyBorder="1" applyAlignment="1">
      <alignment horizontal="left" vertical="center" wrapText="1"/>
      <protection/>
    </xf>
    <xf numFmtId="0" fontId="141" fillId="21" borderId="0" xfId="555" applyFont="1" applyFill="1" applyBorder="1" applyAlignment="1">
      <alignment horizontal="center" vertical="center" wrapText="1"/>
      <protection/>
    </xf>
    <xf numFmtId="0" fontId="132" fillId="20" borderId="11" xfId="554" applyFont="1" applyFill="1" applyBorder="1" applyAlignment="1">
      <alignment horizontal="center" vertical="center"/>
      <protection/>
    </xf>
    <xf numFmtId="0" fontId="132" fillId="20" borderId="34" xfId="554" applyFont="1" applyFill="1" applyBorder="1" applyAlignment="1">
      <alignment horizontal="center" vertical="center"/>
      <protection/>
    </xf>
  </cellXfs>
  <cellStyles count="70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 1" xfId="15"/>
    <cellStyle name="%" xfId="16"/>
    <cellStyle name="%_Dane do prezentacji 2Q09" xfId="17"/>
    <cellStyle name="%_rob31" xfId="18"/>
    <cellStyle name="__20080514" xfId="19"/>
    <cellStyle name="__20080514_Plik dla Piotra Plachy_PTK IFS_20090713" xfId="20"/>
    <cellStyle name="__20080514_Plik dla Piotra Plachy_Y100_20090713" xfId="21"/>
    <cellStyle name="__20080606" xfId="22"/>
    <cellStyle name="__20080606_Plik dla Piotra Plachy_PTK IFS_20090713" xfId="23"/>
    <cellStyle name="__20080606_Plik dla Piotra Plachy_Y100_20090713" xfId="24"/>
    <cellStyle name="__20080610_PP" xfId="25"/>
    <cellStyle name="__20080610_PP_Plik dla Piotra Plachy_PTK IFS_20090713" xfId="26"/>
    <cellStyle name="__20080610_PP_Plik dla Piotra Plachy_Y100_20090713" xfId="27"/>
    <cellStyle name="_17-stka_7" xfId="28"/>
    <cellStyle name="_18-stka_7" xfId="29"/>
    <cellStyle name="_20080702 1300 Raport TPSA PTK KPIs 2008 (MB)" xfId="30"/>
    <cellStyle name="_20090206 REv TV" xfId="31"/>
    <cellStyle name="_Analityka" xfId="32"/>
    <cellStyle name="_ARPU_retail_wholesale" xfId="33"/>
    <cellStyle name="_cost_drivers_PS" xfId="34"/>
    <cellStyle name="_Effective tax rate 31.03.08" xfId="35"/>
    <cellStyle name="_Explain" xfId="36"/>
    <cellStyle name="_ExternalCommunication CAPEX 4Q2009_propozycja zmiany zakresu" xfId="37"/>
    <cellStyle name="_Financial PL Layout_values" xfId="38"/>
    <cellStyle name="_Kopia Telco market forecast 2008-2011 v12" xfId="39"/>
    <cellStyle name="_Kopia Telco market forecast 2008-2011 v12_Plik dla Piotra Plachy_PTK IFS_20090713" xfId="40"/>
    <cellStyle name="_Kopia Telco market forecast 2008-2011 v12_Plik dla Piotra Plachy_Y100_20090713" xfId="41"/>
    <cellStyle name="_market_2008_master_5" xfId="42"/>
    <cellStyle name="_market_2008_MW2_PP" xfId="43"/>
    <cellStyle name="_Noty finansowe_12_2001" xfId="44"/>
    <cellStyle name="_OrganicCashFlow_template" xfId="45"/>
    <cellStyle name="_Past performance" xfId="46"/>
    <cellStyle name="_PERSONAL" xfId="47"/>
    <cellStyle name="_PERSONAL_1" xfId="48"/>
    <cellStyle name="_Plik dla Piotra Plachy_PTK IFS_20090409" xfId="49"/>
    <cellStyle name="_Plik dla Piotra Plachy_PTK IFS_20090713" xfId="50"/>
    <cellStyle name="_Plik dla Piotra Plachy_Y100_20090409" xfId="51"/>
    <cellStyle name="_Plik dla Piotra Plachy_Y100_20090713" xfId="52"/>
    <cellStyle name="_SAPS" xfId="53"/>
    <cellStyle name="_SAPS II kw 02 kons" xfId="54"/>
    <cellStyle name="_SAQS I kw 02 kons" xfId="55"/>
    <cellStyle name="_SAQS III kw 2002 kons" xfId="56"/>
    <cellStyle name="_SARS IV kw 02 kons" xfId="57"/>
    <cellStyle name="_SARS IV kw 02 kons kopia A" xfId="58"/>
    <cellStyle name="_SARS_XII_2001 giełda" xfId="59"/>
    <cellStyle name="_SPP 2004 Past Performance" xfId="60"/>
    <cellStyle name="_środki trwałe XII 2001" xfId="61"/>
    <cellStyle name="_SSP_POP_strategic_initiatives_20071108" xfId="62"/>
    <cellStyle name="_TP Group Fluctuation Analysis 3Q 2010_values_sent to IR_v2" xfId="63"/>
    <cellStyle name="_wartości niematerialne i prawne XII 2001" xfId="64"/>
    <cellStyle name="_Wynik 2002r " xfId="65"/>
    <cellStyle name="_znaczące transakcje" xfId="66"/>
    <cellStyle name="=C:\WINNT\SYSTEM32\COMMAND.COM" xfId="67"/>
    <cellStyle name="1,comma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akcent 1" xfId="75"/>
    <cellStyle name="20% - akcent 2" xfId="76"/>
    <cellStyle name="20% - akcent 3" xfId="77"/>
    <cellStyle name="20% - akcent 4" xfId="78"/>
    <cellStyle name="20% - akcent 5" xfId="79"/>
    <cellStyle name="20% - akcent 6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akcent 1" xfId="87"/>
    <cellStyle name="40% - akcent 2" xfId="88"/>
    <cellStyle name="40% - akcent 3" xfId="89"/>
    <cellStyle name="40% - akcent 4" xfId="90"/>
    <cellStyle name="40% - akcent 5" xfId="91"/>
    <cellStyle name="40% - akcent 6" xfId="92"/>
    <cellStyle name="56,7" xfId="93"/>
    <cellStyle name="6" xfId="94"/>
    <cellStyle name="6_C12-09-04" xfId="95"/>
    <cellStyle name="6_C12-2005-01" xfId="96"/>
    <cellStyle name="6_C12-2005-02" xfId="97"/>
    <cellStyle name="6_C12-2005-04" xfId="98"/>
    <cellStyle name="6_Classeur1" xfId="99"/>
    <cellStyle name="6_doc fp" xfId="100"/>
    <cellStyle name="6_Flash" xfId="101"/>
    <cellStyle name="6_FLASH (3)" xfId="102"/>
    <cellStyle name="6_FLASH NORDNET 2005-02" xfId="103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akcent 1" xfId="110"/>
    <cellStyle name="60% - akcent 2" xfId="111"/>
    <cellStyle name="60% - akcent 3" xfId="112"/>
    <cellStyle name="60% - akcent 4" xfId="113"/>
    <cellStyle name="60% - akcent 5" xfId="114"/>
    <cellStyle name="60% - akcent 6" xfId="115"/>
    <cellStyle name="9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ctual Date" xfId="123"/>
    <cellStyle name="AFE" xfId="124"/>
    <cellStyle name="Akcent 1" xfId="125"/>
    <cellStyle name="Akcent 2" xfId="126"/>
    <cellStyle name="Akcent 3" xfId="127"/>
    <cellStyle name="Akcent 4" xfId="128"/>
    <cellStyle name="Akcent 5" xfId="129"/>
    <cellStyle name="Akcent 6" xfId="130"/>
    <cellStyle name="Arial 10" xfId="131"/>
    <cellStyle name="Arial 12" xfId="132"/>
    <cellStyle name="ARIAL NARROW" xfId="133"/>
    <cellStyle name="Bad" xfId="134"/>
    <cellStyle name="BlackStrike" xfId="135"/>
    <cellStyle name="BlackText" xfId="136"/>
    <cellStyle name="blank" xfId="137"/>
    <cellStyle name="blue" xfId="138"/>
    <cellStyle name="BoldText" xfId="139"/>
    <cellStyle name="Border Heavy" xfId="140"/>
    <cellStyle name="Border Thin" xfId="141"/>
    <cellStyle name="British Pound" xfId="142"/>
    <cellStyle name="Calculation" xfId="143"/>
    <cellStyle name="Case" xfId="144"/>
    <cellStyle name="Check Cell" xfId="145"/>
    <cellStyle name="Column Headings" xfId="146"/>
    <cellStyle name="Coma1" xfId="147"/>
    <cellStyle name="Comma [1]" xfId="148"/>
    <cellStyle name="Comma [2]" xfId="149"/>
    <cellStyle name="Comma [3]" xfId="150"/>
    <cellStyle name="Comma 0" xfId="151"/>
    <cellStyle name="Comma 0*" xfId="152"/>
    <cellStyle name="Comma 2" xfId="153"/>
    <cellStyle name="Comma, 1 dec" xfId="154"/>
    <cellStyle name="Comma_KPI_3Q10" xfId="155"/>
    <cellStyle name="Comma0" xfId="156"/>
    <cellStyle name="Commodity" xfId="157"/>
    <cellStyle name="Company Name" xfId="158"/>
    <cellStyle name="Control Check" xfId="159"/>
    <cellStyle name="Copied_Input" xfId="160"/>
    <cellStyle name="Cover Date" xfId="161"/>
    <cellStyle name="Cover Subtitle" xfId="162"/>
    <cellStyle name="Cover Title" xfId="163"/>
    <cellStyle name="Currency [1]" xfId="164"/>
    <cellStyle name="Currency [2]" xfId="165"/>
    <cellStyle name="Currency [3]" xfId="166"/>
    <cellStyle name="Currency 0" xfId="167"/>
    <cellStyle name="Currency 2" xfId="168"/>
    <cellStyle name="Currency0" xfId="169"/>
    <cellStyle name="Currsmall" xfId="170"/>
    <cellStyle name="Cyan_Leafe" xfId="171"/>
    <cellStyle name="Dane wejściowe" xfId="172"/>
    <cellStyle name="Dane wyjściowe" xfId="173"/>
    <cellStyle name="Data Link" xfId="174"/>
    <cellStyle name="Data_Calculation" xfId="175"/>
    <cellStyle name="Date" xfId="176"/>
    <cellStyle name="Date [mmm-yy]" xfId="177"/>
    <cellStyle name="Date Aligned" xfId="178"/>
    <cellStyle name="Date_01 - Home" xfId="179"/>
    <cellStyle name="Datum" xfId="180"/>
    <cellStyle name="Dezimal [0]_revenue" xfId="181"/>
    <cellStyle name="Dezimal_airt-rev" xfId="182"/>
    <cellStyle name="Dia" xfId="183"/>
    <cellStyle name="Dobre" xfId="184"/>
    <cellStyle name="dollar" xfId="185"/>
    <cellStyle name="Dollars" xfId="186"/>
    <cellStyle name="Dotted Line" xfId="187"/>
    <cellStyle name="Double Accounting" xfId="188"/>
    <cellStyle name="Download" xfId="189"/>
    <cellStyle name="Comma" xfId="190"/>
    <cellStyle name="Comma [0]" xfId="191"/>
    <cellStyle name="Dziesietny [0]_980708MH Wymiarowanie MSC" xfId="192"/>
    <cellStyle name="Dziesiêtny [0]_Arkusz1" xfId="193"/>
    <cellStyle name="Dziesietny [0]_Arkusz1_First" xfId="194"/>
    <cellStyle name="Dziesiêtny [0]_Arkusz1_First" xfId="195"/>
    <cellStyle name="Dziesietny [0]_Balance Sheet" xfId="196"/>
    <cellStyle name="Dziesiêtny [0]_DANE" xfId="197"/>
    <cellStyle name="Dziesietny [0]_Dimensioning (2)" xfId="198"/>
    <cellStyle name="Dziesiêtny [0]_LSum" xfId="199"/>
    <cellStyle name="Dziesietny [0]_Modul1" xfId="200"/>
    <cellStyle name="Dziesiêtny [0]_OBROTY" xfId="201"/>
    <cellStyle name="Dziesietny [0]_PLDT" xfId="202"/>
    <cellStyle name="Dziesiêtny [0]_PvSalda (2)" xfId="203"/>
    <cellStyle name="Dziesietny [0]_Regina64-models" xfId="204"/>
    <cellStyle name="Dziesiêtny [0]_Sheet1" xfId="205"/>
    <cellStyle name="Dziesietny [0]_Sheet1_Arkusz1" xfId="206"/>
    <cellStyle name="Dziesiêtny [0]_Sheet1_LSum" xfId="207"/>
    <cellStyle name="Dziesietny [0]_Sheet1_Opex1" xfId="208"/>
    <cellStyle name="Dziesiêtny [0]_Sheet1_Szefowie New" xfId="209"/>
    <cellStyle name="Dziesietny [0]_Sheet1_Szefowie New (2)" xfId="210"/>
    <cellStyle name="Dziesiêtny [0]_Sheet1_Szefowie New (2)" xfId="211"/>
    <cellStyle name="Dziesietny [0]_Sheet1_Szefowie New (2)_IDEA_analizy_odchylen" xfId="212"/>
    <cellStyle name="Dziesiêtny [0]_Sheet1_Szefowie New (2)_IDEA_analizy_odchylen" xfId="213"/>
    <cellStyle name="Dziesietny [0]_SUBS-dcs2000" xfId="214"/>
    <cellStyle name="Dziesiêtny [0]_Szefowie New" xfId="215"/>
    <cellStyle name="Dziesietny [0]_Szefowie New_1" xfId="216"/>
    <cellStyle name="Dziesietny_980708MH Wymiarowanie MSC" xfId="217"/>
    <cellStyle name="Dziesiêtny_Arkusz1" xfId="218"/>
    <cellStyle name="Dziesietny_Balance Sheet" xfId="219"/>
    <cellStyle name="Dziesiêtny_DANE" xfId="220"/>
    <cellStyle name="Dziesietny_Dimensioning (2)" xfId="221"/>
    <cellStyle name="Dziesiêtny_Inwest" xfId="222"/>
    <cellStyle name="Dziesietny_Modul1" xfId="223"/>
    <cellStyle name="Dziesiêtny_OBROTY" xfId="224"/>
    <cellStyle name="Dziesietny_PLDT" xfId="225"/>
    <cellStyle name="Dziesiêtny_PvSalda (2)" xfId="226"/>
    <cellStyle name="Dziesietny_Regina64-models" xfId="227"/>
    <cellStyle name="Dziesiêtny_Sheet1" xfId="228"/>
    <cellStyle name="Dziesietny_Sheet1_Arkusz1" xfId="229"/>
    <cellStyle name="Dziesiêtny_Sheet1_LSum" xfId="230"/>
    <cellStyle name="Dziesietny_Sheet1_Opex1" xfId="231"/>
    <cellStyle name="Dziesiêtny_Sheet1_Szefowie New" xfId="232"/>
    <cellStyle name="Dziesietny_Sheet1_Szefowie New (2)" xfId="233"/>
    <cellStyle name="Dziesiêtny_Sheet1_Szefowie New (2)" xfId="234"/>
    <cellStyle name="Dziesietny_Sheet1_Szefowie New (2)_IDEA_analizy_odchylen" xfId="235"/>
    <cellStyle name="Dziesiêtny_Sheet1_Szefowie New (2)_IDEA_analizy_odchylen" xfId="236"/>
    <cellStyle name="Dziesietny_SUBS-dcs2000" xfId="237"/>
    <cellStyle name="Dziesiêtny_Szefowie New" xfId="238"/>
    <cellStyle name="Dziesietny_Szefowie New_1" xfId="239"/>
    <cellStyle name="Encabez1" xfId="240"/>
    <cellStyle name="Encabez2" xfId="241"/>
    <cellStyle name="entrada" xfId="242"/>
    <cellStyle name="Est - $" xfId="243"/>
    <cellStyle name="Est - %" xfId="244"/>
    <cellStyle name="Est 0,000.0" xfId="245"/>
    <cellStyle name="Euro" xfId="246"/>
    <cellStyle name="Explanatory Text" xfId="247"/>
    <cellStyle name="EY House" xfId="248"/>
    <cellStyle name="FF_EURO" xfId="249"/>
    <cellStyle name="Fijo" xfId="250"/>
    <cellStyle name="Financiero" xfId="251"/>
    <cellStyle name="Fixed" xfId="252"/>
    <cellStyle name="Fixlong" xfId="253"/>
    <cellStyle name="Footer SBILogo1" xfId="254"/>
    <cellStyle name="Footer SBILogo2" xfId="255"/>
    <cellStyle name="Footnote" xfId="256"/>
    <cellStyle name="Footnote Reference" xfId="257"/>
    <cellStyle name="Footnote_HDI - Template BR 2005-01" xfId="258"/>
    <cellStyle name="Formula" xfId="259"/>
    <cellStyle name="Fred" xfId="260"/>
    <cellStyle name="from Input Sheet" xfId="261"/>
    <cellStyle name="From Project Models" xfId="262"/>
    <cellStyle name="Good" xfId="263"/>
    <cellStyle name="GREG" xfId="264"/>
    <cellStyle name="Grey" xfId="265"/>
    <cellStyle name="H 2" xfId="266"/>
    <cellStyle name="hard no." xfId="267"/>
    <cellStyle name="Hard Percent" xfId="268"/>
    <cellStyle name="Header" xfId="269"/>
    <cellStyle name="Header Draft Stamp" xfId="270"/>
    <cellStyle name="Header_Back up forecast 02" xfId="271"/>
    <cellStyle name="Header1" xfId="272"/>
    <cellStyle name="Header2" xfId="273"/>
    <cellStyle name="header3" xfId="274"/>
    <cellStyle name="Heading" xfId="275"/>
    <cellStyle name="Heading 1" xfId="276"/>
    <cellStyle name="Heading 1 Above" xfId="277"/>
    <cellStyle name="Heading 1_Dane do prezentacji 1Q09" xfId="278"/>
    <cellStyle name="Heading 1+" xfId="279"/>
    <cellStyle name="Heading 2" xfId="280"/>
    <cellStyle name="Heading 2 Below" xfId="281"/>
    <cellStyle name="Heading 2_Dane do prezentacji 1Q09" xfId="282"/>
    <cellStyle name="Heading 2+" xfId="283"/>
    <cellStyle name="Heading 3" xfId="284"/>
    <cellStyle name="Heading 3+" xfId="285"/>
    <cellStyle name="Heading 4" xfId="286"/>
    <cellStyle name="Heading1" xfId="287"/>
    <cellStyle name="Heading2" xfId="288"/>
    <cellStyle name="Highlight" xfId="289"/>
    <cellStyle name="Hyperlink" xfId="290"/>
    <cellStyle name="HspColumn" xfId="291"/>
    <cellStyle name="HspColumnBottom" xfId="292"/>
    <cellStyle name="HspCurrency" xfId="293"/>
    <cellStyle name="HspNonCurrency" xfId="294"/>
    <cellStyle name="HspPage" xfId="295"/>
    <cellStyle name="HspPercentage" xfId="296"/>
    <cellStyle name="HspPlanType" xfId="297"/>
    <cellStyle name="HspPOV" xfId="298"/>
    <cellStyle name="HspRow" xfId="299"/>
    <cellStyle name="Input" xfId="300"/>
    <cellStyle name="Input [yellow]" xfId="301"/>
    <cellStyle name="Input Normal" xfId="302"/>
    <cellStyle name="Input Percent" xfId="303"/>
    <cellStyle name="input value" xfId="304"/>
    <cellStyle name="Input_Back up forecast 02" xfId="305"/>
    <cellStyle name="Input1" xfId="306"/>
    <cellStyle name="Input2" xfId="307"/>
    <cellStyle name="InputCurrency" xfId="308"/>
    <cellStyle name="InputNormal" xfId="309"/>
    <cellStyle name="Inputs" xfId="310"/>
    <cellStyle name="Inputs2" xfId="311"/>
    <cellStyle name="Interest" xfId="312"/>
    <cellStyle name="Jason" xfId="313"/>
    <cellStyle name="Javier" xfId="314"/>
    <cellStyle name="Komma [0]_Assumptions" xfId="315"/>
    <cellStyle name="Komma_Assumptions" xfId="316"/>
    <cellStyle name="Komórka połączona" xfId="317"/>
    <cellStyle name="Komórka zaznaczona" xfId="318"/>
    <cellStyle name="kopregel" xfId="319"/>
    <cellStyle name="LB Style" xfId="320"/>
    <cellStyle name="Lien hypertexte visité_ML-D2G-PRJ-BENCH-05_Maquette_tbdDEDIdF" xfId="321"/>
    <cellStyle name="Lien hypertexte_BPSonitel_V4.xls Graphique 1" xfId="322"/>
    <cellStyle name="Link" xfId="323"/>
    <cellStyle name="Linked" xfId="324"/>
    <cellStyle name="Linked Cell" xfId="325"/>
    <cellStyle name="m1" xfId="326"/>
    <cellStyle name="Maturity" xfId="327"/>
    <cellStyle name="Metric tons" xfId="328"/>
    <cellStyle name="Millares [00]" xfId="329"/>
    <cellStyle name="Millares_Flash-NOV-2001" xfId="330"/>
    <cellStyle name="Milliers [0]_AFFRE12.XLS Graphique 1" xfId="331"/>
    <cellStyle name="Milliers_AFFRE12.XLS Graphique 1" xfId="332"/>
    <cellStyle name="mod1" xfId="333"/>
    <cellStyle name="Model_Calculation" xfId="334"/>
    <cellStyle name="modelo1" xfId="335"/>
    <cellStyle name="Moeda [0]_CFADS.xls Gráfico 1" xfId="336"/>
    <cellStyle name="Moeda_CFADS.xls Gráfico 1" xfId="337"/>
    <cellStyle name="Monétaire [0]_AFFRE12.XLS Graphique 1" xfId="338"/>
    <cellStyle name="Monétaire_AFFRE12.XLS Graphique 1" xfId="339"/>
    <cellStyle name="Monetario" xfId="340"/>
    <cellStyle name="Multiple" xfId="341"/>
    <cellStyle name="Multiple [1]" xfId="342"/>
    <cellStyle name="Multiple_01 - Home" xfId="343"/>
    <cellStyle name="n" xfId="344"/>
    <cellStyle name="n_01 - Home" xfId="345"/>
    <cellStyle name="n_01 - PDG" xfId="346"/>
    <cellStyle name="n_01 - Wanadoo" xfId="347"/>
    <cellStyle name="n_01- Synthèse Wanadoo PFA10" xfId="348"/>
    <cellStyle name="n_01-Synthèse Home" xfId="349"/>
    <cellStyle name="n_02 - Synthèse Wanadoo" xfId="350"/>
    <cellStyle name="n_02 - Synthèse Wanadoo_COM B2004" xfId="351"/>
    <cellStyle name="n_02 - Synthèse Wanadoo_Communication 08-2003" xfId="352"/>
    <cellStyle name="n_02 - Synthèse Wanadoo_Communication 12-2003" xfId="353"/>
    <cellStyle name="n_02 - Synthèse Wanadoo_Communication définition" xfId="354"/>
    <cellStyle name="n_02- Synthèse Wanadoo B2004" xfId="355"/>
    <cellStyle name="n_02b - Détail Accès" xfId="356"/>
    <cellStyle name="n_03a - Synthèse BU accès" xfId="357"/>
    <cellStyle name="n_04a - Détail BU accès" xfId="358"/>
    <cellStyle name="n_04b - Détail BU accès fiches pays" xfId="359"/>
    <cellStyle name="n_1- Conso Home" xfId="360"/>
    <cellStyle name="n_1- Synthèse Fin" xfId="361"/>
    <cellStyle name="n_10-KPI" xfId="362"/>
    <cellStyle name="n_2005-01 Externe" xfId="363"/>
    <cellStyle name="n_4- Communication" xfId="364"/>
    <cellStyle name="n_a- Analyse Wanadoo Externe" xfId="365"/>
    <cellStyle name="n_B 2005" xfId="366"/>
    <cellStyle name="n_Buffer B04" xfId="367"/>
    <cellStyle name="n_CA CARAT Home FR" xfId="368"/>
    <cellStyle name="n_Classeur1" xfId="369"/>
    <cellStyle name="n_c-mse budget 2005 v4" xfId="370"/>
    <cellStyle name="n_CMSE_WanadooUK _V0 (2)" xfId="371"/>
    <cellStyle name="n_COM 25-10-04" xfId="372"/>
    <cellStyle name="n_COM B2004" xfId="373"/>
    <cellStyle name="n_Communication 08-2003" xfId="374"/>
    <cellStyle name="n_Communication 12-2003" xfId="375"/>
    <cellStyle name="n_Communication 2004" xfId="376"/>
    <cellStyle name="n_Communication définition" xfId="377"/>
    <cellStyle name="n_Copie de 01-Synthèse Home" xfId="378"/>
    <cellStyle name="n_Cumul" xfId="379"/>
    <cellStyle name="n_DBR2005_04" xfId="380"/>
    <cellStyle name="n_DBR2005_05" xfId="381"/>
    <cellStyle name="n_Delta parc" xfId="382"/>
    <cellStyle name="n_Docs CODIR" xfId="383"/>
    <cellStyle name="n_EDA" xfId="384"/>
    <cellStyle name="n_EDA - Template Budget 2005 v2" xfId="385"/>
    <cellStyle name="n_Flash" xfId="386"/>
    <cellStyle name="n_Flash Conso 2003-10" xfId="387"/>
    <cellStyle name="n_Flash Conso 2004-02" xfId="388"/>
    <cellStyle name="n_Flash Conso 2004-03" xfId="389"/>
    <cellStyle name="n_Flash Conso Home 2004-09" xfId="390"/>
    <cellStyle name="n_Flash Conso Home 2005-02V2" xfId="391"/>
    <cellStyle name="n_Flash Conso Home 2005-03" xfId="392"/>
    <cellStyle name="n_Flash inter" xfId="393"/>
    <cellStyle name="n_Flash September eresMas" xfId="394"/>
    <cellStyle name="n_Flash September eresMas_01 - Home" xfId="395"/>
    <cellStyle name="n_Flash September eresMas_01 - PDG" xfId="396"/>
    <cellStyle name="n_Flash September eresMas_01 - Wanadoo" xfId="397"/>
    <cellStyle name="n_Flash September eresMas_01- Synthèse Wanadoo PFA10" xfId="398"/>
    <cellStyle name="n_Flash September eresMas_01-Synthèse Home" xfId="399"/>
    <cellStyle name="n_Flash September eresMas_02 - Synthèse Wanadoo" xfId="400"/>
    <cellStyle name="n_Flash September eresMas_02 - Synthèse Wanadoo_COM B2004" xfId="401"/>
    <cellStyle name="n_Flash September eresMas_02 - Synthèse Wanadoo_Communication 08-2003" xfId="402"/>
    <cellStyle name="n_Flash September eresMas_02 - Synthèse Wanadoo_Communication 12-2003" xfId="403"/>
    <cellStyle name="n_Flash September eresMas_02 - Synthèse Wanadoo_Communication définition" xfId="404"/>
    <cellStyle name="n_Flash September eresMas_02- Synthèse Wanadoo B2004" xfId="405"/>
    <cellStyle name="n_Flash September eresMas_02b - Détail Accès" xfId="406"/>
    <cellStyle name="n_Flash September eresMas_03a - Synthèse BU accès" xfId="407"/>
    <cellStyle name="n_Flash September eresMas_04a - Détail BU accès" xfId="408"/>
    <cellStyle name="n_Flash September eresMas_04b - Détail BU accès fiches pays" xfId="409"/>
    <cellStyle name="n_Flash September eresMas_1- Conso Home" xfId="410"/>
    <cellStyle name="n_Flash September eresMas_1- Synthèse Fin" xfId="411"/>
    <cellStyle name="n_Flash September eresMas_10-KPI" xfId="412"/>
    <cellStyle name="n_Flash September eresMas_2005-01 Externe" xfId="413"/>
    <cellStyle name="n_Flash September eresMas_4- Communication" xfId="414"/>
    <cellStyle name="n_Flash September eresMas_a- Analyse Wanadoo Externe" xfId="415"/>
    <cellStyle name="n_Flash September eresMas_B 2005" xfId="416"/>
    <cellStyle name="n_Flash September eresMas_Buffer B04" xfId="417"/>
    <cellStyle name="n_Flash September eresMas_CA CARAT Home FR" xfId="418"/>
    <cellStyle name="n_Flash September eresMas_Classeur1" xfId="419"/>
    <cellStyle name="n_Flash September eresMas_c-mse budget 2005 v4" xfId="420"/>
    <cellStyle name="n_Flash September eresMas_CMSE_WanadooUK _V0 (2)" xfId="421"/>
    <cellStyle name="n_Flash September eresMas_COM 25-10-04" xfId="422"/>
    <cellStyle name="n_Flash September eresMas_COM B2004" xfId="423"/>
    <cellStyle name="n_Flash September eresMas_Communication 08-2003" xfId="424"/>
    <cellStyle name="n_Flash September eresMas_Communication 12-2003" xfId="425"/>
    <cellStyle name="n_Flash September eresMas_Communication 2004" xfId="426"/>
    <cellStyle name="n_Flash September eresMas_Communication définition" xfId="427"/>
    <cellStyle name="n_Flash September eresMas_Copie de 01-Synthèse Home" xfId="428"/>
    <cellStyle name="n_Flash September eresMas_Cumul" xfId="429"/>
    <cellStyle name="n_Flash September eresMas_DBR2005_04" xfId="430"/>
    <cellStyle name="n_Flash September eresMas_DBR2005_05" xfId="431"/>
    <cellStyle name="n_Flash September eresMas_Delta parc" xfId="432"/>
    <cellStyle name="n_Flash September eresMas_Docs CODIR" xfId="433"/>
    <cellStyle name="n_Flash September eresMas_EDA" xfId="434"/>
    <cellStyle name="n_Flash September eresMas_EDA - Template Budget 2005 v2" xfId="435"/>
    <cellStyle name="n_Flash September eresMas_Flash" xfId="436"/>
    <cellStyle name="n_Flash September eresMas_Flash Conso 2003-10" xfId="437"/>
    <cellStyle name="n_Flash September eresMas_Flash Conso 2004-02" xfId="438"/>
    <cellStyle name="n_Flash September eresMas_Flash Conso 2004-03" xfId="439"/>
    <cellStyle name="n_Flash September eresMas_Flash Conso Home 2004-09" xfId="440"/>
    <cellStyle name="n_Flash September eresMas_Flash Conso Home 2005-02V2" xfId="441"/>
    <cellStyle name="n_Flash September eresMas_Flash Conso Home 2005-03" xfId="442"/>
    <cellStyle name="n_Flash September eresMas_Flash inter" xfId="443"/>
    <cellStyle name="n_Flash September eresMas_HDI - Template Budget 2005" xfId="444"/>
    <cellStyle name="n_Flash September eresMas_HDI-B2005" xfId="445"/>
    <cellStyle name="n_Flash September eresMas_Input 1 Home" xfId="446"/>
    <cellStyle name="n_Flash September eresMas_Input 2 Home" xfId="447"/>
    <cellStyle name="n_Flash September eresMas_IT Conso 2004 " xfId="448"/>
    <cellStyle name="n_Flash September eresMas_KPI's" xfId="449"/>
    <cellStyle name="n_Flash September eresMas_Marketing Wanadoo1" xfId="450"/>
    <cellStyle name="n_Flash September eresMas_MGRH Home" xfId="451"/>
    <cellStyle name="n_Flash September eresMas_MILESTONES_MARCH" xfId="452"/>
    <cellStyle name="n_Flash September eresMas_OPEX " xfId="453"/>
    <cellStyle name="n_Flash September eresMas_PDM" xfId="454"/>
    <cellStyle name="n_Flash September eresMas_PFA 04-2003 Wanadoo" xfId="455"/>
    <cellStyle name="n_Flash September eresMas_PFA 04-2003 Wanadoo FT" xfId="456"/>
    <cellStyle name="n_Flash September eresMas_PJ Template BR 01-2004" xfId="457"/>
    <cellStyle name="n_Flash September eresMas_Prés TB B2005 France" xfId="458"/>
    <cellStyle name="n_Flash September eresMas_Présentation B2005 France" xfId="459"/>
    <cellStyle name="n_Flash September eresMas_QRF 07-2003 Wanadoo V2" xfId="460"/>
    <cellStyle name="n_Flash September eresMas_R&amp;O" xfId="461"/>
    <cellStyle name="n_Flash September eresMas_Reporting FT 2004-03" xfId="462"/>
    <cellStyle name="n_Flash September eresMas_SCR 2005_06Tool" xfId="463"/>
    <cellStyle name="n_Flash September eresMas_SCR Excel Reporting Tool" xfId="464"/>
    <cellStyle name="n_Flash September eresMas_Synthèse 03-2004" xfId="465"/>
    <cellStyle name="n_Flash September eresMas_Synthèse 1b" xfId="466"/>
    <cellStyle name="n_Flash September eresMas_Synthèse 1c" xfId="467"/>
    <cellStyle name="n_Flash September eresMas_Synthèse Accès" xfId="468"/>
    <cellStyle name="n_Flash September eresMas_Synthèse Achievements" xfId="469"/>
    <cellStyle name="n_Flash September eresMas_Synthèse PFA 04" xfId="470"/>
    <cellStyle name="n_Flash September eresMas_TOP synthèse Chantier 02-2004 copy" xfId="471"/>
    <cellStyle name="n_Flash September eresMas_VERIF ISP" xfId="472"/>
    <cellStyle name="n_Flash September eresMas_VM" xfId="473"/>
    <cellStyle name="n_Flash September eresMas_VM - Template Budget 2005 v2" xfId="474"/>
    <cellStyle name="n_Flash September eresMas_VM PFA04 BUD05 VB" xfId="475"/>
    <cellStyle name="n_Flash September eresMas_Wanadoo España Flash 2004" xfId="476"/>
    <cellStyle name="n_Flash September eresMas_Wanadoo España Flash 2004 03 VALORES" xfId="477"/>
    <cellStyle name="n_Flash September eresMas_Wanadoo España Flash 2004 04 valores" xfId="478"/>
    <cellStyle name="n_Flash September eresMas_Wanadoo España Flash 2004 051" xfId="479"/>
    <cellStyle name="n_Flash September eresMas_Wanadoo Espana Flash 2004 12" xfId="480"/>
    <cellStyle name="n_Flash September eresMas_Wanadoo España Flash 2004 12" xfId="481"/>
    <cellStyle name="n_Flash September eresMas_Wanadoo France B2004" xfId="482"/>
    <cellStyle name="n_Flash September eresMas_waterflow 2" xfId="483"/>
    <cellStyle name="n_Flash September eresMas_WEM B2004" xfId="484"/>
    <cellStyle name="n_Flash September eresMas_WES Flash Jun04" xfId="485"/>
    <cellStyle name="n_Flash September eresMas_WES Flash Nov04" xfId="486"/>
    <cellStyle name="n_Flash September eresMas_WES Flash October_04" xfId="487"/>
    <cellStyle name="n_Flash September eresMas_WES Sourcing 2004" xfId="488"/>
    <cellStyle name="n_Flash September eresMas_WES-FLAS" xfId="489"/>
    <cellStyle name="n_Flash September eresMas_WFR Sourcing 2002-2004" xfId="490"/>
    <cellStyle name="n_HDI - Template Budget 2005" xfId="491"/>
    <cellStyle name="n_HDI-B2005" xfId="492"/>
    <cellStyle name="n_Input 1 Home" xfId="493"/>
    <cellStyle name="n_Input 2 Home" xfId="494"/>
    <cellStyle name="n_IT Conso 2004 " xfId="495"/>
    <cellStyle name="n_KPI's" xfId="496"/>
    <cellStyle name="n_Marketing Wanadoo1" xfId="497"/>
    <cellStyle name="n_MGRH Home" xfId="498"/>
    <cellStyle name="n_MILESTONES_MARCH" xfId="499"/>
    <cellStyle name="n_OPEX " xfId="500"/>
    <cellStyle name="n_PDM" xfId="501"/>
    <cellStyle name="n_PFA 04-2003 Wanadoo" xfId="502"/>
    <cellStyle name="n_PFA 04-2003 Wanadoo FT" xfId="503"/>
    <cellStyle name="n_PJ Template BR 01-2004" xfId="504"/>
    <cellStyle name="n_Prés TB B2005 France" xfId="505"/>
    <cellStyle name="n_Présentation B2005 France" xfId="506"/>
    <cellStyle name="n_QRF 07-2003 Wanadoo V2" xfId="507"/>
    <cellStyle name="n_R&amp;O" xfId="508"/>
    <cellStyle name="n_Reporting FT 2004-03" xfId="509"/>
    <cellStyle name="n_SCR 2005_06Tool" xfId="510"/>
    <cellStyle name="n_SCR Excel Reporting Tool" xfId="511"/>
    <cellStyle name="n_Synthèse 03-2004" xfId="512"/>
    <cellStyle name="n_Synthèse 1b" xfId="513"/>
    <cellStyle name="n_Synthèse 1c" xfId="514"/>
    <cellStyle name="n_Synthèse Accès" xfId="515"/>
    <cellStyle name="n_Synthèse Achievements" xfId="516"/>
    <cellStyle name="n_Synthèse PFA 04" xfId="517"/>
    <cellStyle name="n_TOP synthèse Chantier 02-2004 copy" xfId="518"/>
    <cellStyle name="n_VERIF ISP" xfId="519"/>
    <cellStyle name="n_VM" xfId="520"/>
    <cellStyle name="n_VM - Template Budget 2005 v2" xfId="521"/>
    <cellStyle name="n_VM PFA04 BUD05 VB" xfId="522"/>
    <cellStyle name="n_Wanadoo España Flash 2004" xfId="523"/>
    <cellStyle name="n_Wanadoo España Flash 2004 03 VALORES" xfId="524"/>
    <cellStyle name="n_Wanadoo España Flash 2004 04 valores" xfId="525"/>
    <cellStyle name="n_Wanadoo España Flash 2004 051" xfId="526"/>
    <cellStyle name="n_Wanadoo Espana Flash 2004 12" xfId="527"/>
    <cellStyle name="n_Wanadoo España Flash 2004 12" xfId="528"/>
    <cellStyle name="n_Wanadoo France B2004" xfId="529"/>
    <cellStyle name="n_waterflow 2" xfId="530"/>
    <cellStyle name="n_WEM B2004" xfId="531"/>
    <cellStyle name="n_WES Flash Jun04" xfId="532"/>
    <cellStyle name="n_WES Flash Nov04" xfId="533"/>
    <cellStyle name="n_WES Flash October_04" xfId="534"/>
    <cellStyle name="n_WES Sourcing 2004" xfId="535"/>
    <cellStyle name="n_WES-FLAS" xfId="536"/>
    <cellStyle name="n_WFR Sourcing 2002-2004" xfId="537"/>
    <cellStyle name="Nagłówek 1" xfId="538"/>
    <cellStyle name="Nagłówek 2" xfId="539"/>
    <cellStyle name="Nagłówek 3" xfId="540"/>
    <cellStyle name="Nagłówek 4" xfId="541"/>
    <cellStyle name="Name" xfId="542"/>
    <cellStyle name="Neutral" xfId="543"/>
    <cellStyle name="Neutralne" xfId="544"/>
    <cellStyle name="Never Changes" xfId="545"/>
    <cellStyle name="no dec" xfId="546"/>
    <cellStyle name="NORAYAS" xfId="547"/>
    <cellStyle name="Normal - Style1" xfId="548"/>
    <cellStyle name="Normal - Style2" xfId="549"/>
    <cellStyle name="Normal - Style3" xfId="550"/>
    <cellStyle name="Normal - Style4" xfId="551"/>
    <cellStyle name="Normal - Style5" xfId="552"/>
    <cellStyle name="Normal 2" xfId="553"/>
    <cellStyle name="Normal_KPIs" xfId="554"/>
    <cellStyle name="Normal_Sheet1" xfId="555"/>
    <cellStyle name="Normal_TP Group Fluctuation Analysis 3Q 2010_values_sent to IR_v2" xfId="556"/>
    <cellStyle name="NormalGB" xfId="557"/>
    <cellStyle name="NormalHelv" xfId="558"/>
    <cellStyle name="normální_laroux" xfId="559"/>
    <cellStyle name="Normalny_4Q2005 arkusz MSSF" xfId="560"/>
    <cellStyle name="NOT" xfId="561"/>
    <cellStyle name="Note" xfId="562"/>
    <cellStyle name="Notes" xfId="563"/>
    <cellStyle name="number" xfId="564"/>
    <cellStyle name="Number Bold" xfId="565"/>
    <cellStyle name="Number Normal" xfId="566"/>
    <cellStyle name="N葯Б" xfId="567"/>
    <cellStyle name="Obliczenia" xfId="568"/>
    <cellStyle name="Followed Hyperlink" xfId="569"/>
    <cellStyle name="Onedec" xfId="570"/>
    <cellStyle name="Out_range" xfId="571"/>
    <cellStyle name="Output" xfId="572"/>
    <cellStyle name="Output Amounts" xfId="573"/>
    <cellStyle name="Output Line Items" xfId="574"/>
    <cellStyle name="OverHead" xfId="575"/>
    <cellStyle name="P&amp;L Numbers" xfId="576"/>
    <cellStyle name="Page Heading" xfId="577"/>
    <cellStyle name="Page Heading Large" xfId="578"/>
    <cellStyle name="Page Heading Small" xfId="579"/>
    <cellStyle name="Page Heading_01 - Home" xfId="580"/>
    <cellStyle name="Page Number" xfId="581"/>
    <cellStyle name="pc1" xfId="582"/>
    <cellStyle name="pcent" xfId="583"/>
    <cellStyle name="pct_sub" xfId="584"/>
    <cellStyle name="Percent [0%]" xfId="585"/>
    <cellStyle name="Percent [0.00%]" xfId="586"/>
    <cellStyle name="Percent [0]" xfId="587"/>
    <cellStyle name="Percent [1]" xfId="588"/>
    <cellStyle name="Percent [2]" xfId="589"/>
    <cellStyle name="Percent Hard" xfId="590"/>
    <cellStyle name="percentage" xfId="591"/>
    <cellStyle name="Perlong" xfId="592"/>
    <cellStyle name="PLAN1" xfId="593"/>
    <cellStyle name="Porcentaje" xfId="594"/>
    <cellStyle name="port" xfId="595"/>
    <cellStyle name="Pounds" xfId="596"/>
    <cellStyle name="Pounds (0)" xfId="597"/>
    <cellStyle name="Pounds_01 - Home" xfId="598"/>
    <cellStyle name="Price" xfId="599"/>
    <cellStyle name="Price  .00" xfId="600"/>
    <cellStyle name="Price_PERSONAL" xfId="601"/>
    <cellStyle name="Private" xfId="602"/>
    <cellStyle name="Private1" xfId="603"/>
    <cellStyle name="Percent" xfId="604"/>
    <cellStyle name="Prozent_Anadat" xfId="605"/>
    <cellStyle name="PSChar" xfId="606"/>
    <cellStyle name="PSDate" xfId="607"/>
    <cellStyle name="PSDec" xfId="608"/>
    <cellStyle name="PSHeading" xfId="609"/>
    <cellStyle name="PSInt" xfId="610"/>
    <cellStyle name="PSSpacer" xfId="611"/>
    <cellStyle name="Qty" xfId="612"/>
    <cellStyle name="radek" xfId="613"/>
    <cellStyle name="Reporting Bold" xfId="614"/>
    <cellStyle name="Reporting Bold 12" xfId="615"/>
    <cellStyle name="Reporting Bold 14" xfId="616"/>
    <cellStyle name="Reporting Normal" xfId="617"/>
    <cellStyle name="results" xfId="618"/>
    <cellStyle name="Results % 3 dp" xfId="619"/>
    <cellStyle name="Results 3 dp" xfId="620"/>
    <cellStyle name="results_01 - Home" xfId="621"/>
    <cellStyle name="Right" xfId="622"/>
    <cellStyle name="Row Headings" xfId="623"/>
    <cellStyle name="Row Ignore" xfId="624"/>
    <cellStyle name="Row Title 1" xfId="625"/>
    <cellStyle name="Row Title 2" xfId="626"/>
    <cellStyle name="Row Title 3" xfId="627"/>
    <cellStyle name="Row Total" xfId="628"/>
    <cellStyle name="Salomon Logo" xfId="629"/>
    <cellStyle name="Section name" xfId="630"/>
    <cellStyle name="Sensitivity" xfId="631"/>
    <cellStyle name="Separador de milhares [0]_IGP-M" xfId="632"/>
    <cellStyle name="Separador de milhares_IGP-M" xfId="633"/>
    <cellStyle name="Shaded" xfId="634"/>
    <cellStyle name="Single Accounting" xfId="635"/>
    <cellStyle name="Special" xfId="636"/>
    <cellStyle name="Spreadsheet title" xfId="637"/>
    <cellStyle name="Standaard_39" xfId="638"/>
    <cellStyle name="Standard_airt-rev" xfId="639"/>
    <cellStyle name="Styl 1" xfId="640"/>
    <cellStyle name="Styl 2" xfId="641"/>
    <cellStyle name="style" xfId="642"/>
    <cellStyle name="style1" xfId="643"/>
    <cellStyle name="style2" xfId="644"/>
    <cellStyle name="Sum" xfId="645"/>
    <cellStyle name="Suma" xfId="646"/>
    <cellStyle name="Summary" xfId="647"/>
    <cellStyle name="Table Col Head" xfId="648"/>
    <cellStyle name="Table Head" xfId="649"/>
    <cellStyle name="Table Head Aligned" xfId="650"/>
    <cellStyle name="Table Head Blue" xfId="651"/>
    <cellStyle name="Table Head Green" xfId="652"/>
    <cellStyle name="Table Head_HDI - Template BR 2005-01" xfId="653"/>
    <cellStyle name="Table Source" xfId="654"/>
    <cellStyle name="Table Sub Head" xfId="655"/>
    <cellStyle name="Table Text" xfId="656"/>
    <cellStyle name="Table Title" xfId="657"/>
    <cellStyle name="Table Units" xfId="658"/>
    <cellStyle name="Table_Header" xfId="659"/>
    <cellStyle name="TableBase" xfId="660"/>
    <cellStyle name="TableHead" xfId="661"/>
    <cellStyle name="Tekst objaśnienia" xfId="662"/>
    <cellStyle name="Tekst ostrzeżenia" xfId="663"/>
    <cellStyle name="test" xfId="664"/>
    <cellStyle name="Text" xfId="665"/>
    <cellStyle name="Text 1" xfId="666"/>
    <cellStyle name="Text 2" xfId="667"/>
    <cellStyle name="Text Head 1" xfId="668"/>
    <cellStyle name="Text Head 2" xfId="669"/>
    <cellStyle name="Text Indent 1" xfId="670"/>
    <cellStyle name="Text Indent 2" xfId="671"/>
    <cellStyle name="þ_x001D_ð &amp;ý&amp;†ýG_x0008_€ X&#10;_x0007__x0001__x0001_" xfId="672"/>
    <cellStyle name="þ_x001D_ð &amp;ý&amp;†ýG_x0008_€ X&#10;_x0007__x0001__x0001_" xfId="673"/>
    <cellStyle name="Tiitre1" xfId="674"/>
    <cellStyle name="Time" xfId="675"/>
    <cellStyle name="Times 10" xfId="676"/>
    <cellStyle name="Times 12" xfId="677"/>
    <cellStyle name="Title" xfId="678"/>
    <cellStyle name="Titles" xfId="679"/>
    <cellStyle name="Titre 1" xfId="680"/>
    <cellStyle name="Titre 2" xfId="681"/>
    <cellStyle name="Titre3" xfId="682"/>
    <cellStyle name="titre4" xfId="683"/>
    <cellStyle name="To Financials" xfId="684"/>
    <cellStyle name="To_Financial_statements" xfId="685"/>
    <cellStyle name="TOC 1" xfId="686"/>
    <cellStyle name="TOC 2" xfId="687"/>
    <cellStyle name="Tocopilla" xfId="688"/>
    <cellStyle name="Total" xfId="689"/>
    <cellStyle name="Tytuł" xfId="690"/>
    <cellStyle name="Uhrzeit" xfId="691"/>
    <cellStyle name="Undefined" xfId="692"/>
    <cellStyle name="Underline_Single" xfId="693"/>
    <cellStyle name="UNITS" xfId="694"/>
    <cellStyle name="Unprot" xfId="695"/>
    <cellStyle name="Unprot$" xfId="696"/>
    <cellStyle name="Unprot_COPE DIS Sep 14" xfId="697"/>
    <cellStyle name="Unprotect" xfId="698"/>
    <cellStyle name="Uwaga" xfId="699"/>
    <cellStyle name="Valuta [0]_Assumptions" xfId="700"/>
    <cellStyle name="Valuta_Assumptions" xfId="701"/>
    <cellStyle name="Währung [0]_RESULT" xfId="702"/>
    <cellStyle name="Währung_airt-rev" xfId="703"/>
    <cellStyle name="Currency" xfId="704"/>
    <cellStyle name="Currency [0]" xfId="705"/>
    <cellStyle name="Warning Text" xfId="706"/>
    <cellStyle name="web_ normal" xfId="707"/>
    <cellStyle name="White" xfId="708"/>
    <cellStyle name="WhitePattern" xfId="709"/>
    <cellStyle name="WhitePattern1" xfId="710"/>
    <cellStyle name="WhiteText" xfId="711"/>
    <cellStyle name="Year" xfId="712"/>
    <cellStyle name="Yen" xfId="713"/>
    <cellStyle name="Złe" xfId="714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externalLink" Target="externalLinks/externalLink61.xml" /><Relationship Id="rId69" Type="http://schemas.openxmlformats.org/officeDocument/2006/relationships/externalLink" Target="externalLinks/externalLink62.xml" /><Relationship Id="rId70" Type="http://schemas.openxmlformats.org/officeDocument/2006/relationships/externalLink" Target="externalLinks/externalLink63.xml" /><Relationship Id="rId71" Type="http://schemas.openxmlformats.org/officeDocument/2006/relationships/externalLink" Target="externalLinks/externalLink64.xml" /><Relationship Id="rId72" Type="http://schemas.openxmlformats.org/officeDocument/2006/relationships/externalLink" Target="externalLinks/externalLink65.xml" /><Relationship Id="rId73" Type="http://schemas.openxmlformats.org/officeDocument/2006/relationships/externalLink" Target="externalLinks/externalLink66.xml" /><Relationship Id="rId74" Type="http://schemas.openxmlformats.org/officeDocument/2006/relationships/externalLink" Target="externalLinks/externalLink67.xml" /><Relationship Id="rId7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6</xdr:row>
      <xdr:rowOff>9525</xdr:rowOff>
    </xdr:from>
    <xdr:to>
      <xdr:col>5</xdr:col>
      <xdr:colOff>952500</xdr:colOff>
      <xdr:row>9</xdr:row>
      <xdr:rowOff>76200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1906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48</xdr:row>
      <xdr:rowOff>123825</xdr:rowOff>
    </xdr:from>
    <xdr:to>
      <xdr:col>18</xdr:col>
      <xdr:colOff>723900</xdr:colOff>
      <xdr:row>54</xdr:row>
      <xdr:rowOff>66675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90500" y="9115425"/>
          <a:ext cx="10801350" cy="942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skorygowany o IFRS11; zmiana w ujmowaniu w sprawozdaniu finansowym udziałów we wspólnych przedsięwzięciach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wzrost obliczony na podstawie danych proforma dla 2011 (skorygowany o wyłączenie z konsolidacji spółek Emitel oraz Paytel)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skorygowany o koszty restrukturyzacji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-18mn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zł zaksięgowane w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kw.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-129mn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zł 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głownie zawierające  rezerwę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restrukturyzację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(-18mn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-167mn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aktuarialna korekte do długoterminowych świadczeń pracowniczych, a także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-33mn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zł korekty związanej z połaczeniem spółek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TPSA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PTK (VAT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oraz zapasy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zaksięgowane w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2013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133350</xdr:rowOff>
    </xdr:from>
    <xdr:to>
      <xdr:col>14</xdr:col>
      <xdr:colOff>781050</xdr:colOff>
      <xdr:row>25</xdr:row>
      <xdr:rowOff>66675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19050" y="3467100"/>
          <a:ext cx="121824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zgodnie z porozumieniem podpisanym 12 stycznia 2012, TP S.A. zapłaciła DPTG w sumie 550 milionów euro (2,449 milionów zł, z czego zmiana rezerw -2,167milionów zł i zmiana w kapitale obrotowym -282 milionów zł)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**skorygowany o IFRS11; zmiana w ujmowaniu w sprawozdaniu finansowym udziałów we wspólnych przedsięwzięciach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 zawiera kwotę w wysokości 254 milionów zł na zakup częstotliwości w 2013, która jednocześnie podnosi wartość wydatków na zakup środków trwałych i wartości niematerialnych i obniża wypływy pieniężne związane ze zmianą stanu zobowiązań wobec dostawców środków trwałych przez co ma neutralny wpływ na organiczne przepływy pieniężne.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****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Grupa zmieniła sposób prezentacji odpisów aktualizujących wybranych należności handlowych i zapasów. W rezultacie, dane porównawcze prezentowane jako zmiana stanu rezerw i odpisów aktualizujących w skonsolidowanym sprawozdaniu z przepływów pieniężnych zostały skorygowane z odpowiednim wpływem na pozycje prezentujące zwiększenie/zmniejszenie stanu należności handlowych i zapasów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Jola\BSPD\MARKET%20SIZING\MOJE\linie%20telefoniczne%20i%20BB%20Astrer%20i%20UPC_20080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BP_Groupe\Versions%20du%20BP%20et%20suivi\2006%2002%2028%20%20Ambition%202006%20mensualis&#233;e\BFR%20TOP%20Challenge%202005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Monthly%20Reporting\2006\02%20Feb\FT\Spain%20-%20V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vergnn1\Desktop\R&amp;O%20-%20Internatio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4\PERMANENT%202004\02-%20Maquettes%20Reporting\WFR%20Reporting%20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alaeron\LOCALS~1\Temp\04b%20-%20D&#233;tail%20BU%20acc&#232;s%20fiches%20pay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SSERAUD\00%20-%20Reporting%202003\03%20-%202003\CDR%20CMO\03%20-%20(PG2)%20Tickets\TB%20PG203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SebasKos\Desktop\2007%20pliki%20do%20analizy%20cor\Capex%202006%20&amp;%20D&amp;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6%20-%20Budget\Budget2005\1%20UAG%20-%20Voix%20&amp;%20Messageries\CARAT%20V1\CA%20UAG%20PFA04%20B05%20Carat%20(04-10-06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RAFIC\3%20-%20Budget\UAG_05\UAG\saisie%20Carat%20du%2026-10\UAG%20charges%20Carat%202610%20Synth&#232;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PROGNOZY\prognoza03_2003\analizy\amortyzacj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CGEST\Lazaroo\REPORTING%202004\2004-04%20PFA\Pr&#233;sentation%2007-06-04\R&#233;conciliations%20Woo-F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PERMANENT%202003\Maquettes%20Reporting%202003\WIN%20Reporting%20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2003-10\Flash%202003-04\Freeserve%20Flash%20Ap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TRAFIC\4%20-%20Report\UAG\AAY-AIH\2004\05\Reporting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Lazaroo\REPORTING%202005\PERMANENT%202005\Maquette%20Flash%20BU\Wanadoo%20NL%20Flash%202005%20full%20essbase%20check%2024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PERMANENT%202004\02-%20Maquettes%20Reporting\Historique%20MGP\UA%20Trafic%2020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2004-09\Reporting%20Groupe%202004-09\02%20-%20Acc&#232;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Lazaroo\REPORTING%202005\2005-03\Reporting%20Division%202005-03\04-%20Equipements%20Domestiques%20&amp;%20Acc&#232;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4.134.32.249\data\Mijn%20documenten\EuroNet%20BV\BV-98\Budgets%201998\Revenues%20Budget%209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WINNT\Profiles\baerbe\Temporary%20Internet%20Files\OLK10\amortyzacj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bearingpoint.com/Documents%20and%20Settings\olivier.piroelle\My%20Documents\BC_Jobs\France%20Telecom\Top%20Com\TdB\FT_TOPCom_TdB_opi_03030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CIBD%20East%20Coast\Latin%20America\EresMas\Nilo\Presentations\Revenue%20and%20Cost%20Benchmarking%20Analysis\Analysis%20for%20Presentat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TDI%20REORG%20DRP%202004\EFFECTIFS%202004\effectif%20DRP%20pour%20TDi%20version%20DAF%20bis%20version%2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PFA%20DRP%2003-2003%20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PFA%2004-2003\CAPEX%20DRP%20PFA04-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BUD%20DPR%202004%20VO_%20CODOP%2008-08-03%20V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RICHARD%20CG\BR%20DRP%202003\04-2003\BR%20DRP%2003-200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Gestion\Production\Rolling%20forecast\p&amp;lwkijuin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FRANK~1.RIB\LOCALS~1\Temp\flsh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office\finance\Budget%202000%20V2\Budget%202000%20Final%20V2\Budget%20V2\Final%20Budget%202000%20V2%2019-11-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ASVU6303\Local%20Settings\Temporary%20Internet%20Files\OLK6E\Unused%20pre-flash%20analysis%20slid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MP\rapportage%20nov%20%20waar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Business%20Analists\Budget%202002\Presentaties\HRM%202002-V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Files%20from%20Postoffice\Budget%202002\Budget%20mode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pafp01\public\WINDOWS\TEMP\0-5-10%20BP%20U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BUREAUTIQUE\Budget%202004\BUR%20envoi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\4Q2009\Work\Fluktuation%20TPSA%20i%20Grupa\pomocnicze\provision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External%20Reporting\2005\Q1\Group\Q1%2005%20%20Presentation%20Excel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akiet%20konsolidacyjny\pakiet%20marzec%202002\zastaw\Nokia%20-%20faktury%20-%20dane%20do%20zastawu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roces%20finansowania%20bankowego%20dla%20NOKIA\Drawdown\ci&#261;gnienie%20IV\ciagnienie%201a%20-%20faktoring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TEMP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W-PULKOWNIK\aws\CONSO98\CSO0698\EFILE98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2003\12.2003\PAS%204Q2003\Materialy%20od%20spolek\F00%20TPSA\Zadania-Diana%20G\Str%207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ane\Iwona%20Praca\2004\II%20Q%202004\Noty\D&#322;ug\D&#321;UG%20MSSF%202Q%2004_STR%20WALUT_06.07.0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CS\1_contra\2002%20Invoicing\Pozostale\invoicesQ3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ane%20na%20temat%20kontraktu%20NOKIA\Nokia_dane_faktury_zestawienia_ci&#261;gnienia\equipment%20costs%20-%20trial%20-%20chec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Documents%20and%20Settings\rush0d1\Local%20Settings\Temp\Temporary%20Directory%201%20for%20Programme%20Reports.zip\Programme%20Reports\Top%2015%20-%20Programme%20Report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6_19wrzesnia2002\platne%20przez%20PTK%20-%2016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7_4%20pa&#380;dziernika2002\Euqipment%20&amp;%20Services%20Costs%20-%20Drawdown%2017-%20direct%20Supplier%20paymen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VAT_przy_ciagnieciach\VAT_Ciagnienie%2018\vat_DRAWDOWN18_CALC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9_29pazdziernika2002\Platne_przez_PTK_1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8_18pazdziernika2002\Euqipment%20&amp;%20Services%20Costs%20-%20Drawdown%2018-%20direct%20Supplier%20paymen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Rts\TPSA%20EURO%20Finance%20B.V\Excel\Annual%20Report%202002-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MOJE%20DOKUMENTY\2004\Archiwum%20korekt%20FT\FT%20adjustments%20December\Derivatives%20adjustment\swap%20FT%20GAAP2004M12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My%20Documents\Project%20Delta%20Consumer%20Propositions%20v0.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flodhj1\Local%20Settings\Temp\ASD%20roadm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etk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>
        <row r="26">
          <cell r="U26">
            <v>6</v>
          </cell>
        </row>
      </sheetData>
      <sheetData sheetId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WC 2005-2006 target"/>
      <sheetName val="Feuil3"/>
      <sheetName val="#REF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&amp;O - Internation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>
        <row r="10">
          <cell r="B10">
            <v>1</v>
          </cell>
        </row>
        <row r="11">
          <cell r="B11">
            <v>1</v>
          </cell>
        </row>
      </sheetData>
      <sheetData sheetId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>
        <row r="9">
          <cell r="B9" t="str">
            <v>U=2003.04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2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</v>
          </cell>
          <cell r="D28">
            <v>106772.76144</v>
          </cell>
          <cell r="E28">
            <v>81066.31382</v>
          </cell>
          <cell r="F28">
            <v>98618.40277</v>
          </cell>
          <cell r="G28">
            <v>50588.08437</v>
          </cell>
          <cell r="H28">
            <v>79829.571</v>
          </cell>
          <cell r="I28">
            <v>81818.208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74395.85714000001</v>
          </cell>
        </row>
        <row r="29">
          <cell r="B29">
            <v>241063.06765523634</v>
          </cell>
          <cell r="C29">
            <v>288188.7241272784</v>
          </cell>
          <cell r="D29">
            <v>306725.22397281433</v>
          </cell>
          <cell r="E29">
            <v>255717.578004325</v>
          </cell>
          <cell r="F29">
            <v>407003.9851714551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</v>
          </cell>
          <cell r="D30">
            <v>134999.660235</v>
          </cell>
          <cell r="E30">
            <v>119132.001681</v>
          </cell>
          <cell r="F30">
            <v>132065.4091185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</v>
          </cell>
          <cell r="L30">
            <v>118033.03875</v>
          </cell>
          <cell r="M30">
            <v>117874.321983</v>
          </cell>
        </row>
        <row r="31">
          <cell r="B31">
            <v>820202.9006955</v>
          </cell>
          <cell r="C31">
            <v>641673.5712985</v>
          </cell>
          <cell r="D31">
            <v>659095.956826</v>
          </cell>
          <cell r="E31">
            <v>572721.0224175</v>
          </cell>
          <cell r="F31">
            <v>639721.323277</v>
          </cell>
          <cell r="G31">
            <v>621399.537198</v>
          </cell>
          <cell r="H31">
            <v>463277.527911</v>
          </cell>
          <cell r="I31">
            <v>558762.9530865</v>
          </cell>
          <cell r="J31">
            <v>530433.51579</v>
          </cell>
          <cell r="K31">
            <v>530903.937</v>
          </cell>
          <cell r="L31">
            <v>530903.937</v>
          </cell>
          <cell r="M31">
            <v>530903.937</v>
          </cell>
        </row>
        <row r="32">
          <cell r="B32">
            <v>28702.72</v>
          </cell>
          <cell r="C32">
            <v>21772.8</v>
          </cell>
          <cell r="D32">
            <v>17011.2</v>
          </cell>
          <cell r="E32">
            <v>28439.04</v>
          </cell>
          <cell r="F32">
            <v>33470.72</v>
          </cell>
          <cell r="G32">
            <v>20803.84</v>
          </cell>
          <cell r="H32">
            <v>28934.4</v>
          </cell>
          <cell r="I32">
            <v>29210.88</v>
          </cell>
          <cell r="J32">
            <v>25894.4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40739.84</v>
          </cell>
          <cell r="C33">
            <v>34650.88</v>
          </cell>
          <cell r="D33">
            <v>31383.04</v>
          </cell>
          <cell r="E33">
            <v>43930.88</v>
          </cell>
          <cell r="F33">
            <v>52524.8</v>
          </cell>
          <cell r="G33">
            <v>35546.88</v>
          </cell>
          <cell r="H33">
            <v>43272.96</v>
          </cell>
          <cell r="I33">
            <v>52437.76</v>
          </cell>
          <cell r="J33">
            <v>39272.96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</v>
          </cell>
          <cell r="D70">
            <v>309251.9929</v>
          </cell>
          <cell r="E70">
            <v>390318.30672</v>
          </cell>
          <cell r="F70">
            <v>488936.70949</v>
          </cell>
          <cell r="G70">
            <v>539524.79386</v>
          </cell>
          <cell r="H70">
            <v>619354.36486</v>
          </cell>
          <cell r="I70">
            <v>701172.57286</v>
          </cell>
          <cell r="J70">
            <v>775983.20286</v>
          </cell>
          <cell r="K70">
            <v>850793.83286</v>
          </cell>
          <cell r="L70">
            <v>925604.46286</v>
          </cell>
          <cell r="M70">
            <v>1000000.32</v>
          </cell>
        </row>
        <row r="71">
          <cell r="B71">
            <v>241063.06765523634</v>
          </cell>
          <cell r="C71">
            <v>529251.7917825147</v>
          </cell>
          <cell r="D71">
            <v>835977.015755329</v>
          </cell>
          <cell r="E71">
            <v>1091694.593759654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2586527.201112141</v>
          </cell>
          <cell r="L71">
            <v>2818315.894346617</v>
          </cell>
          <cell r="M71">
            <v>3050000</v>
          </cell>
        </row>
        <row r="72">
          <cell r="B72">
            <v>190720.2953535</v>
          </cell>
          <cell r="C72">
            <v>320952.4253595</v>
          </cell>
          <cell r="D72">
            <v>455952.08559449995</v>
          </cell>
          <cell r="E72">
            <v>575084.0872755</v>
          </cell>
          <cell r="F72">
            <v>707149.496394</v>
          </cell>
          <cell r="G72">
            <v>828211.2126915</v>
          </cell>
          <cell r="H72">
            <v>941013.629886</v>
          </cell>
          <cell r="I72">
            <v>1078471.3909365</v>
          </cell>
          <cell r="J72">
            <v>1196059.4200169998</v>
          </cell>
          <cell r="K72">
            <v>1314092.458767</v>
          </cell>
          <cell r="L72">
            <v>1432125.497517</v>
          </cell>
          <cell r="M72">
            <v>1549999.8195</v>
          </cell>
        </row>
        <row r="73">
          <cell r="B73">
            <v>820202.9006955</v>
          </cell>
          <cell r="C73">
            <v>1461876.471994</v>
          </cell>
          <cell r="D73">
            <v>2120972.42882</v>
          </cell>
          <cell r="E73">
            <v>2693693.4512375</v>
          </cell>
          <cell r="F73">
            <v>3333414.7745145</v>
          </cell>
          <cell r="G73">
            <v>3954814.3117125</v>
          </cell>
          <cell r="H73">
            <v>4418091.839623501</v>
          </cell>
          <cell r="I73">
            <v>4976854.792710001</v>
          </cell>
          <cell r="J73">
            <v>5507288.3085</v>
          </cell>
          <cell r="K73">
            <v>6038192.2455</v>
          </cell>
          <cell r="L73">
            <v>6569096.1825</v>
          </cell>
          <cell r="M73">
            <v>7100000.1195</v>
          </cell>
        </row>
        <row r="74">
          <cell r="B74">
            <v>28702.72</v>
          </cell>
          <cell r="C74">
            <v>50475.520000000004</v>
          </cell>
          <cell r="D74">
            <v>67486.72</v>
          </cell>
          <cell r="E74">
            <v>95925.76000000001</v>
          </cell>
          <cell r="F74">
            <v>129396.48000000001</v>
          </cell>
          <cell r="G74">
            <v>150200.32</v>
          </cell>
          <cell r="H74">
            <v>179134.72</v>
          </cell>
          <cell r="I74">
            <v>208345.6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40739.84</v>
          </cell>
          <cell r="C75">
            <v>75390.72</v>
          </cell>
          <cell r="D75">
            <v>106773.76000000001</v>
          </cell>
          <cell r="E75">
            <v>150704.64</v>
          </cell>
          <cell r="F75">
            <v>203229.44</v>
          </cell>
          <cell r="G75">
            <v>238776.32</v>
          </cell>
          <cell r="H75">
            <v>282049.28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rec_PL Full"/>
      <sheetName val="D&amp;A PL_Full_code_c"/>
      <sheetName val="Capex IFS 6 2006"/>
      <sheetName val="Capex IFS 6 2006 check"/>
      <sheetName val="Capex MRep"/>
      <sheetName val="D&amp;A Actual_vs_NB_PL_Full"/>
      <sheetName val="property expens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8">
        <row r="3">
          <cell r="C3" t="str">
            <v>2CP000</v>
          </cell>
          <cell r="E3" t="str">
            <v>BAP_R</v>
          </cell>
          <cell r="G3" t="str">
            <v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>1CA </v>
          </cell>
          <cell r="E8" t="str">
            <v>KLV_R</v>
          </cell>
          <cell r="I8" t="str">
            <v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>0050UAN </v>
          </cell>
          <cell r="K13" t="str">
            <v>C1285</v>
          </cell>
          <cell r="M13" t="str">
            <v>C1285 -  OPTIONS TARIFAIRES SUR TRAFIC RT</v>
          </cell>
          <cell r="O13" t="str">
            <v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>0196 Solicia </v>
          </cell>
        </row>
        <row r="29">
          <cell r="I29" t="str">
            <v>0199 Régie T </v>
          </cell>
        </row>
        <row r="30">
          <cell r="I30" t="str">
            <v>0201 Tower part</v>
          </cell>
        </row>
        <row r="31">
          <cell r="I31" t="str">
            <v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>0253 Expertel </v>
          </cell>
        </row>
        <row r="38">
          <cell r="I38" t="str">
            <v>0267 w-HA</v>
          </cell>
        </row>
        <row r="39">
          <cell r="I39" t="str">
            <v>0400 Orange </v>
          </cell>
        </row>
        <row r="40">
          <cell r="I40" t="str">
            <v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2">
        <row r="3">
          <cell r="A3" t="str">
            <v>2MT - Achat de matériel </v>
          </cell>
        </row>
        <row r="4">
          <cell r="A4" t="str">
            <v>2PI - production immobilisée PIR Intercos</v>
          </cell>
          <cell r="S4" t="str">
            <v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terflows CA"/>
      <sheetName val="Waterflows Labor Opex"/>
      <sheetName val="Charges H1vs H2"/>
      <sheetName val="Conso externes H1 vs H2"/>
      <sheetName val="Waterflows Non Labor Opex"/>
      <sheetName val="RH"/>
      <sheetName val="Social PFM"/>
      <sheetName val="Contributif PFM"/>
      <sheetName val="Interne PFM"/>
      <sheetName val="Réconciliation Woo-FT FY"/>
      <sheetName val="Social FT FY"/>
      <sheetName val="Contributif FY"/>
      <sheetName val="Interne FY"/>
      <sheetName val="Social Woo FY"/>
      <sheetName val="Réconciliation Woo-FT H1"/>
      <sheetName val="Social FT H1"/>
      <sheetName val="Contributif H1"/>
      <sheetName val="Interne H1"/>
      <sheetName val="Social Woo H1"/>
      <sheetName val="Réconciliation Woo-FT H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>
        <row r="3">
          <cell r="B3" t="str">
            <v>E=0226</v>
          </cell>
        </row>
        <row r="5">
          <cell r="B5" t="str">
            <v>Wanadoo Interactive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Flash Euros Hard copy"/>
      <sheetName val="Flash Euros"/>
      <sheetName val="Flash £"/>
      <sheetName val="Flash £ hardcopy"/>
    </sheetNames>
    <sheetDataSet>
      <sheetData sheetId="0">
        <row r="1">
          <cell r="C1" t="str">
            <v>JJMENS</v>
          </cell>
          <cell r="D1" t="str">
            <v>JJCUMUL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retrieve flash"/>
      <sheetName val="Macro"/>
      <sheetName val="Parameters"/>
      <sheetName val="Actual"/>
    </sheetNames>
    <sheetDataSet>
      <sheetData sheetId="2">
        <row r="1">
          <cell r="A1" t="str">
            <v>Save Current Month UK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</sheetNames>
    <sheetDataSet>
      <sheetData sheetId="1">
        <row r="16">
          <cell r="H16" t="str">
            <v>{P=2004.01}+{P=2004.02}+{P=2004.03}+{P=2004.04}+{P=2004.05}+{P=2004.06}+{P=2004.07}+{P=2004.08}+{P=2004.09}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PdG1 ---"/>
      <sheetName val="Accès GP"/>
      <sheetName val="Accès R"/>
      <sheetName val="Accès P"/>
      <sheetName val="Services payants"/>
      <sheetName val="Terminaux Vendus"/>
      <sheetName val="Terminaux Loués"/>
      <sheetName val="---   ---"/>
      <sheetName val="A copier - Parc accès"/>
      <sheetName val="A copier - Delta parc"/>
      <sheetName val="A copier - Services"/>
      <sheetName val="A copier - Terminaux Vendus"/>
      <sheetName val="A copier - Terminaux Loués"/>
      <sheetName val="Synthèse"/>
      <sheetName val="#REF"/>
      <sheetName val="#AD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>
        <row r="33">
          <cell r="B33">
            <v>19.96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>
        <row r="2">
          <cell r="B2">
            <v>0.7916666666666666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upiter"/>
      <sheetName val="Bidding Strategy"/>
      <sheetName val="Slides 03-15-02 II"/>
      <sheetName val="Compacq"/>
      <sheetName val="Revenue Projections"/>
      <sheetName val="Slides 03-15-02"/>
      <sheetName val="Slides 03-08-02"/>
      <sheetName val="User Monet., Power Ra., Mkt. Sh"/>
      <sheetName val="Bottoms-up &amp; Top-down"/>
      <sheetName val="Slides"/>
      <sheetName val="Input Companies"/>
      <sheetName val="Cost Benchmark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4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8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-64.63796366389099</v>
          </cell>
          <cell r="W5">
            <v>-64.63796366389099</v>
          </cell>
          <cell r="X5">
            <v>-64.63796366389099</v>
          </cell>
          <cell r="Y5">
            <v>-64.63796366389099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-552.479563392536</v>
          </cell>
          <cell r="AH5">
            <v>-902.0314180480999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-56.42429977289932</v>
          </cell>
          <cell r="W6">
            <v>-56.42429977289932</v>
          </cell>
          <cell r="X6">
            <v>-56.42429977289932</v>
          </cell>
          <cell r="Y6">
            <v>-56.42429977289932</v>
          </cell>
          <cell r="Z6">
            <v>-364.69719909159727</v>
          </cell>
          <cell r="AA6">
            <v>-66.2281229716174</v>
          </cell>
          <cell r="AB6">
            <v>-66.2281229716174</v>
          </cell>
          <cell r="AC6">
            <v>-66.2281229716174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-729.2481397096765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-292.6370918052988</v>
          </cell>
          <cell r="AE9">
            <v>-292.6370918052988</v>
          </cell>
          <cell r="AF9">
            <v>-292.6370918052988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</v>
          </cell>
          <cell r="W11">
            <v>-9.999242997728993</v>
          </cell>
          <cell r="X11">
            <v>-9.999242997728993</v>
          </cell>
          <cell r="Y11">
            <v>-9.999242997728993</v>
          </cell>
          <cell r="Z11">
            <v>-64.99697199091597</v>
          </cell>
          <cell r="AA11">
            <v>-10.34814421431522</v>
          </cell>
          <cell r="AB11">
            <v>-10.34814421431522</v>
          </cell>
          <cell r="AC11">
            <v>-10.34814421431522</v>
          </cell>
          <cell r="AD11">
            <v>-31.80837954405422</v>
          </cell>
          <cell r="AE11">
            <v>-31.80837954405422</v>
          </cell>
          <cell r="AF11">
            <v>-31.80837954405422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</v>
          </cell>
          <cell r="AB12">
            <v>-236.3356936330914</v>
          </cell>
          <cell r="AC12">
            <v>-236.3356936330914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</v>
          </cell>
          <cell r="AE13">
            <v>-6.361675908810843</v>
          </cell>
          <cell r="AF13">
            <v>-6.361675908810843</v>
          </cell>
          <cell r="AG13">
            <v>-34.129637391860044</v>
          </cell>
          <cell r="AH13">
            <v>-53.4142702457586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</v>
          </cell>
          <cell r="W14">
            <v>-6.428084784254353</v>
          </cell>
          <cell r="X14">
            <v>-6.428084784254353</v>
          </cell>
          <cell r="Y14">
            <v>-6.428084784254353</v>
          </cell>
          <cell r="Z14">
            <v>-41.71233913701741</v>
          </cell>
          <cell r="AA14">
            <v>-51.26311441553077</v>
          </cell>
          <cell r="AB14">
            <v>-51.26311441553077</v>
          </cell>
          <cell r="AC14">
            <v>-51.26311441553077</v>
          </cell>
          <cell r="AD14">
            <v>-20.3573629081947</v>
          </cell>
          <cell r="AE14">
            <v>-20.3573629081947</v>
          </cell>
          <cell r="AF14">
            <v>-20.3573629081947</v>
          </cell>
          <cell r="AG14">
            <v>-214.8614319711764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</v>
          </cell>
          <cell r="W15">
            <v>-0.7142316426949281</v>
          </cell>
          <cell r="X15">
            <v>-0.7142316426949281</v>
          </cell>
          <cell r="Y15">
            <v>-0.7142316426949281</v>
          </cell>
          <cell r="Z15">
            <v>-4.856926570779713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-43.93211695001717</v>
          </cell>
          <cell r="AH15">
            <v>-48.78904352079688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</v>
          </cell>
          <cell r="W16">
            <v>-350.6877365632096</v>
          </cell>
          <cell r="X16">
            <v>-350.6877365632096</v>
          </cell>
          <cell r="Y16">
            <v>-350.6877365632096</v>
          </cell>
          <cell r="Z16">
            <v>-1713.7509462528385</v>
          </cell>
          <cell r="AA16">
            <v>-315.0611907712279</v>
          </cell>
          <cell r="AB16">
            <v>-315.0611907712279</v>
          </cell>
          <cell r="AC16">
            <v>-315.0611907712279</v>
          </cell>
          <cell r="AD16">
            <v>-395.6962415280345</v>
          </cell>
          <cell r="AE16">
            <v>-395.6962415280345</v>
          </cell>
          <cell r="AF16">
            <v>-395.6962415280345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-688.3333333333333</v>
          </cell>
          <cell r="AE19">
            <v>-688.3333333333333</v>
          </cell>
          <cell r="AF19">
            <v>-688.3333333333333</v>
          </cell>
          <cell r="AG19">
            <v>-3414</v>
          </cell>
          <cell r="AH19">
            <v>-6487.999999999999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-449.6666666666667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-8.233934506172972</v>
          </cell>
          <cell r="H25">
            <v>-134</v>
          </cell>
          <cell r="I25">
            <v>-136.8692127160494</v>
          </cell>
          <cell r="J25">
            <v>2.8692127160493897</v>
          </cell>
          <cell r="L25">
            <v>-286.65505</v>
          </cell>
          <cell r="M25">
            <v>-281.2903282098764</v>
          </cell>
          <cell r="N25">
            <v>-5.36472179012361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-137.5909979813273</v>
          </cell>
          <cell r="X25">
            <v>-139.38649697199094</v>
          </cell>
          <cell r="Y25">
            <v>-141.18199596265458</v>
          </cell>
          <cell r="Z25">
            <v>-840.6100399066365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-153.3124699029929</v>
          </cell>
          <cell r="AF25">
            <v>-156.52865050133616</v>
          </cell>
          <cell r="AG25">
            <v>-894.8796230842461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</v>
          </cell>
          <cell r="E26">
            <v>-11.415364444444451</v>
          </cell>
          <cell r="F26">
            <v>3.792384444444451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-16.62298</v>
          </cell>
          <cell r="M26">
            <v>-22.830728888888903</v>
          </cell>
          <cell r="N26">
            <v>6.207748888888904</v>
          </cell>
          <cell r="S26">
            <v>-237.48848888888898</v>
          </cell>
          <cell r="T26">
            <v>0.06999488723757555</v>
          </cell>
          <cell r="V26">
            <v>-10.567341660358315</v>
          </cell>
          <cell r="W26">
            <v>-12.13468332071663</v>
          </cell>
          <cell r="X26">
            <v>-13.702024981074944</v>
          </cell>
          <cell r="Y26">
            <v>-15.269366641433258</v>
          </cell>
          <cell r="Z26">
            <v>-68.29639660358313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-30.61363190378701</v>
          </cell>
          <cell r="AF26">
            <v>-35.5262594111465</v>
          </cell>
          <cell r="AG26">
            <v>-148.68701613093037</v>
          </cell>
          <cell r="AH26">
            <v>-216.9834127345135</v>
          </cell>
        </row>
        <row r="27">
          <cell r="B27">
            <v>44110</v>
          </cell>
          <cell r="C27" t="str">
            <v>Architecture</v>
          </cell>
          <cell r="D27">
            <v>-48.38285</v>
          </cell>
          <cell r="E27">
            <v>-78.01898277777778</v>
          </cell>
          <cell r="F27">
            <v>29.63613277777778</v>
          </cell>
          <cell r="H27">
            <v>-77</v>
          </cell>
          <cell r="I27">
            <v>-78.01898277777778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-936.2277933333334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-895.38285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-233.8554627160493</v>
          </cell>
          <cell r="F29">
            <v>25.19458271604927</v>
          </cell>
          <cell r="H29">
            <v>-220</v>
          </cell>
          <cell r="I29">
            <v>-226.30355993827163</v>
          </cell>
          <cell r="J29">
            <v>6.303559938271633</v>
          </cell>
          <cell r="L29">
            <v>-428.66088</v>
          </cell>
          <cell r="M29">
            <v>-460.1590226543209</v>
          </cell>
          <cell r="N29">
            <v>31.498142654320873</v>
          </cell>
          <cell r="S29">
            <v>-2586.704507037037</v>
          </cell>
          <cell r="T29">
            <v>0.1657169880957966</v>
          </cell>
          <cell r="V29">
            <v>-223.36284065102197</v>
          </cell>
          <cell r="W29">
            <v>-226.7256813020439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-244.6684855953744</v>
          </cell>
          <cell r="AD29">
            <v>-252.79729370107714</v>
          </cell>
          <cell r="AE29">
            <v>-260.9261018067799</v>
          </cell>
          <cell r="AF29">
            <v>-269.0549099124827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</v>
          </cell>
          <cell r="E30">
            <v>-3.510995555555554</v>
          </cell>
          <cell r="F30">
            <v>0.032805555555553756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-6.47819</v>
          </cell>
          <cell r="M30">
            <v>-6.749401666666668</v>
          </cell>
          <cell r="N30">
            <v>0.2712116666666686</v>
          </cell>
          <cell r="S30">
            <v>-65.13225555555556</v>
          </cell>
          <cell r="T30">
            <v>0.09946208594717448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-36.47819</v>
          </cell>
        </row>
        <row r="31">
          <cell r="B31">
            <v>41410</v>
          </cell>
          <cell r="C31" t="str">
            <v>Système&amp; Réseaux Internes</v>
          </cell>
          <cell r="D31">
            <v>-27.93622</v>
          </cell>
          <cell r="E31">
            <v>-33.26317444444447</v>
          </cell>
          <cell r="F31">
            <v>5.326954444444475</v>
          </cell>
          <cell r="H31">
            <v>-27</v>
          </cell>
          <cell r="I31">
            <v>-33.26317444444447</v>
          </cell>
          <cell r="J31">
            <v>6.2631744444444735</v>
          </cell>
          <cell r="L31">
            <v>-54.93622</v>
          </cell>
          <cell r="M31">
            <v>-66.52634888888895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-27.83327024981075</v>
          </cell>
          <cell r="Y31">
            <v>-28.111026999747665</v>
          </cell>
          <cell r="Z31">
            <v>-165.71378749936918</v>
          </cell>
          <cell r="AA31">
            <v>-28.39847545014531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-343.9930728444955</v>
          </cell>
        </row>
        <row r="32">
          <cell r="B32">
            <v>41500</v>
          </cell>
          <cell r="C32" t="str">
            <v>Plateforme</v>
          </cell>
          <cell r="D32">
            <v>-392.41878</v>
          </cell>
          <cell r="E32">
            <v>-373.5371114314315</v>
          </cell>
          <cell r="F32">
            <v>-18.8816685685685</v>
          </cell>
          <cell r="H32">
            <v>-360</v>
          </cell>
          <cell r="I32">
            <v>-371.9313247647648</v>
          </cell>
          <cell r="J32">
            <v>11.931324764764781</v>
          </cell>
          <cell r="L32">
            <v>-752.41878</v>
          </cell>
          <cell r="M32">
            <v>-745.4684361961963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</v>
          </cell>
          <cell r="X32">
            <v>-387.4979182437548</v>
          </cell>
          <cell r="Y32">
            <v>-396.66389099167304</v>
          </cell>
          <cell r="Z32">
            <v>-2284.078507479183</v>
          </cell>
          <cell r="AA32">
            <v>-403.22877137037005</v>
          </cell>
          <cell r="AB32">
            <v>-409.79365174906707</v>
          </cell>
          <cell r="AC32">
            <v>-416.3585321277641</v>
          </cell>
          <cell r="AD32">
            <v>-425.65364748341545</v>
          </cell>
          <cell r="AE32">
            <v>-434.94876283906683</v>
          </cell>
          <cell r="AF32">
            <v>-444.2438781947182</v>
          </cell>
          <cell r="AG32">
            <v>-2534.2272437644015</v>
          </cell>
          <cell r="AH32">
            <v>-4818.305751243584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-9.39542</v>
          </cell>
          <cell r="E33">
            <v>-10.17662</v>
          </cell>
          <cell r="F33">
            <v>0.7812000000000001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</v>
          </cell>
          <cell r="M33">
            <v>-20.35324</v>
          </cell>
          <cell r="N33">
            <v>2.957819999999998</v>
          </cell>
          <cell r="S33">
            <v>-119.87711555555555</v>
          </cell>
          <cell r="T33">
            <v>0.1451104317899467</v>
          </cell>
          <cell r="V33">
            <v>-8.099198839263185</v>
          </cell>
          <cell r="W33">
            <v>-8.19839767852637</v>
          </cell>
          <cell r="X33">
            <v>-8.297596517789554</v>
          </cell>
          <cell r="Y33">
            <v>-8.396795357052738</v>
          </cell>
          <cell r="Z33">
            <v>-50.38740839263185</v>
          </cell>
          <cell r="AA33">
            <v>-8.536097298399289</v>
          </cell>
          <cell r="AB33">
            <v>-8.67539923974584</v>
          </cell>
          <cell r="AC33">
            <v>-8.81470118109239</v>
          </cell>
          <cell r="AD33">
            <v>-8.991414400781581</v>
          </cell>
          <cell r="AE33">
            <v>-9.168127620470772</v>
          </cell>
          <cell r="AF33">
            <v>-9.344840840159963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-6.785579106737321</v>
          </cell>
          <cell r="AA34">
            <v>-3.1382070431263385</v>
          </cell>
          <cell r="AB34">
            <v>-4.562182443557749</v>
          </cell>
          <cell r="AC34">
            <v>-5.986157843989159</v>
          </cell>
          <cell r="AD34">
            <v>-6.5516401469945675</v>
          </cell>
          <cell r="AE34">
            <v>-7.117122449999976</v>
          </cell>
          <cell r="AF34">
            <v>-7.682604753005385</v>
          </cell>
          <cell r="AG34">
            <v>-35.037914680673175</v>
          </cell>
          <cell r="AH34">
            <v>-41.8234937874105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</v>
          </cell>
          <cell r="J35">
            <v>2.293320000000003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</v>
          </cell>
          <cell r="T35">
            <v>0.046259204205948104</v>
          </cell>
          <cell r="V35">
            <v>-1.019839767852637</v>
          </cell>
          <cell r="W35">
            <v>-1.039679535705274</v>
          </cell>
          <cell r="X35">
            <v>-1.059519303557911</v>
          </cell>
          <cell r="Y35">
            <v>-1.0793590714105479</v>
          </cell>
          <cell r="Z35">
            <v>-7.37050767852637</v>
          </cell>
          <cell r="AA35">
            <v>-1.415452644183179</v>
          </cell>
          <cell r="AB35">
            <v>-1.75154621695581</v>
          </cell>
          <cell r="AC35">
            <v>-2.087639789728441</v>
          </cell>
          <cell r="AD35">
            <v>-2.158325077604117</v>
          </cell>
          <cell r="AE35">
            <v>-2.229010365479793</v>
          </cell>
          <cell r="AF35">
            <v>-2.2996956533554687</v>
          </cell>
          <cell r="AG35">
            <v>-11.94166974730681</v>
          </cell>
          <cell r="AH35">
            <v>-19.31217742583318</v>
          </cell>
        </row>
        <row r="36">
          <cell r="B36" t="str">
            <v>Total Production</v>
          </cell>
          <cell r="D36">
            <v>-435.40072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</v>
          </cell>
          <cell r="J36">
            <v>21.90284532032041</v>
          </cell>
          <cell r="L36">
            <v>-835.40072</v>
          </cell>
          <cell r="M36">
            <v>-846.1099395295298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</v>
          </cell>
          <cell r="AC36">
            <v>-465.22040329351466</v>
          </cell>
          <cell r="AD36">
            <v>-476.2119655581822</v>
          </cell>
          <cell r="AE36">
            <v>-487.2035278228499</v>
          </cell>
          <cell r="AF36">
            <v>-498.1950900875174</v>
          </cell>
          <cell r="AG36">
            <v>-2831.0166941181574</v>
          </cell>
          <cell r="AH36">
            <v>-5363.830674274605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</v>
          </cell>
          <cell r="F37">
            <v>-0.6884152777777779</v>
          </cell>
          <cell r="H37">
            <v>-1</v>
          </cell>
          <cell r="I37">
            <v>-1.353944722222222</v>
          </cell>
          <cell r="J37">
            <v>0.35394472222222206</v>
          </cell>
          <cell r="L37">
            <v>-3.04236</v>
          </cell>
          <cell r="M37">
            <v>-2.707889444444444</v>
          </cell>
          <cell r="N37">
            <v>-0.3344705555555558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</v>
          </cell>
          <cell r="F38">
            <v>-0.6884152777777779</v>
          </cell>
          <cell r="H38">
            <v>-1</v>
          </cell>
          <cell r="I38">
            <v>-1.353944722222222</v>
          </cell>
          <cell r="J38">
            <v>0.35394472222222206</v>
          </cell>
          <cell r="L38">
            <v>-3.04236</v>
          </cell>
          <cell r="M38">
            <v>-2.707889444444444</v>
          </cell>
          <cell r="N38">
            <v>-0.3344705555555558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-649.5603499808142</v>
          </cell>
          <cell r="J39">
            <v>28.56034998081418</v>
          </cell>
          <cell r="L39">
            <v>-1267.10396</v>
          </cell>
          <cell r="M39">
            <v>-1308.976851628295</v>
          </cell>
          <cell r="N39">
            <v>41.872891628295065</v>
          </cell>
          <cell r="S39">
            <v>-8231.672284214217</v>
          </cell>
          <cell r="T39">
            <v>0.15393032135522577</v>
          </cell>
          <cell r="V39">
            <v>-634.1041666666667</v>
          </cell>
          <cell r="W39">
            <v>-647.2083333333334</v>
          </cell>
          <cell r="X39">
            <v>-660.3125000000001</v>
          </cell>
          <cell r="Y39">
            <v>-673.4166666666667</v>
          </cell>
          <cell r="Z39">
            <v>-3882.1456266666673</v>
          </cell>
          <cell r="AA39">
            <v>-685.9074074074075</v>
          </cell>
          <cell r="AB39">
            <v>-698.3981481481483</v>
          </cell>
          <cell r="AC39">
            <v>-710.888888888889</v>
          </cell>
          <cell r="AD39">
            <v>-730.0092592592594</v>
          </cell>
          <cell r="AE39">
            <v>-749.1296296296298</v>
          </cell>
          <cell r="AF39">
            <v>-768.2500000000001</v>
          </cell>
          <cell r="AG39">
            <v>-4342.583333333334</v>
          </cell>
          <cell r="AH39">
            <v>-8224.728960000002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4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813.3137142857144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</v>
          </cell>
          <cell r="J71">
            <v>7256.331082066555</v>
          </cell>
          <cell r="K71">
            <v>7326.331082066555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</v>
          </cell>
          <cell r="J73">
            <v>46.01332002048093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689.0636000000002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697.6826666666666</v>
          </cell>
          <cell r="K76">
            <v>-23.31733333333341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</v>
          </cell>
          <cell r="K78">
            <v>6987.16873871274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759.9027566666664</v>
          </cell>
          <cell r="K79">
            <v>227.9027566666664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</v>
          </cell>
          <cell r="J80">
            <v>7237.644796352269</v>
          </cell>
          <cell r="K80">
            <v>7444.644796352269</v>
          </cell>
        </row>
        <row r="81">
          <cell r="A81" t="str">
            <v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</v>
          </cell>
          <cell r="K81">
            <v>7217.742039685602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-8.98087557603688</v>
          </cell>
          <cell r="K86">
            <v>-0.2308755760368797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</v>
          </cell>
          <cell r="K87">
            <v>-2.322350230414756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-0.6585253456221203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-5847.383960314398</v>
          </cell>
          <cell r="J97">
            <v>8018.616039685602</v>
          </cell>
          <cell r="K97">
            <v>7275.616039685602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</v>
          </cell>
          <cell r="K105">
            <v>6966.16873871274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0.03437055859425464</v>
          </cell>
          <cell r="K113">
            <v>-0.020551771950573006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</v>
          </cell>
          <cell r="H115">
            <v>-306.4478510041424</v>
          </cell>
          <cell r="J115">
            <v>-0.04516738426393152</v>
          </cell>
          <cell r="K115">
            <v>-0.05264652616331611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-0.012349253897069534</v>
          </cell>
          <cell r="K116">
            <v>-0.07211631871419077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-0.028631536766179133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-0.09583333333333333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0.09487179487179498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</v>
          </cell>
          <cell r="K124">
            <v>0.14322573148785822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14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1.15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8.833333333333334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0.8333333333333334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67.58333333333333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-5.1</v>
          </cell>
          <cell r="O26">
            <v>0.8038461538461538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9.016666666666666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-2.3</v>
          </cell>
          <cell r="O28">
            <v>0.7125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-4.399999999999999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0.7823529411764705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-2.3</v>
          </cell>
          <cell r="O32">
            <v>0.7125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2.275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2.05</v>
          </cell>
          <cell r="H35">
            <v>0</v>
          </cell>
          <cell r="I35">
            <v>2.05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-0.04999999999999982</v>
          </cell>
          <cell r="O37">
            <v>0.9988636363636363</v>
          </cell>
          <cell r="P37">
            <v>20.7</v>
          </cell>
          <cell r="Q37">
            <v>17.1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33.55</v>
          </cell>
          <cell r="H40">
            <v>40</v>
          </cell>
          <cell r="I40">
            <v>-6.450000000000003</v>
          </cell>
          <cell r="K40">
            <v>70.55</v>
          </cell>
          <cell r="L40">
            <v>80</v>
          </cell>
          <cell r="M40">
            <v>-9.45</v>
          </cell>
          <cell r="O40">
            <v>0.881875</v>
          </cell>
          <cell r="P40">
            <v>33.3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</v>
          </cell>
          <cell r="L46">
            <v>66</v>
          </cell>
          <cell r="M46">
            <v>0.9000000000000004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-2.3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0.73125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5.958333333333334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</v>
          </cell>
          <cell r="K50">
            <v>85.60000000000001</v>
          </cell>
          <cell r="L50">
            <v>88</v>
          </cell>
          <cell r="M50">
            <v>-2.3999999999999995</v>
          </cell>
          <cell r="O50">
            <v>0.9727272727272728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9.7</v>
          </cell>
          <cell r="L52">
            <v>12</v>
          </cell>
          <cell r="M52">
            <v>-2.3</v>
          </cell>
          <cell r="O52">
            <v>0.8083333333333332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37.8</v>
          </cell>
          <cell r="R54">
            <v>37.8</v>
          </cell>
          <cell r="S54">
            <v>39.8</v>
          </cell>
          <cell r="T54">
            <v>38.8</v>
          </cell>
          <cell r="U54">
            <v>38.8</v>
          </cell>
          <cell r="V54">
            <v>39.8</v>
          </cell>
          <cell r="W54">
            <v>39.8</v>
          </cell>
          <cell r="X54">
            <v>39.8</v>
          </cell>
          <cell r="Y54">
            <v>39.8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2.05</v>
          </cell>
          <cell r="K55">
            <v>10.05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</v>
          </cell>
          <cell r="K57">
            <v>170.95000000000002</v>
          </cell>
          <cell r="L57">
            <v>178</v>
          </cell>
          <cell r="M57">
            <v>-7.050000000000002</v>
          </cell>
          <cell r="O57">
            <v>0.9603932584269664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</v>
          </cell>
          <cell r="O60">
            <v>0.9664893617021277</v>
          </cell>
          <cell r="P60">
            <v>141.3</v>
          </cell>
          <cell r="Q60">
            <v>138.8</v>
          </cell>
          <cell r="R60">
            <v>135.1</v>
          </cell>
          <cell r="S60">
            <v>139.1</v>
          </cell>
          <cell r="T60">
            <v>138.1</v>
          </cell>
          <cell r="U60">
            <v>137.2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0.3548387096774194</v>
          </cell>
          <cell r="D66">
            <v>0.3939393939393939</v>
          </cell>
          <cell r="E66">
            <v>-3.910068426197455</v>
          </cell>
          <cell r="G66">
            <v>0.2757660167130919</v>
          </cell>
          <cell r="H66">
            <v>0.3939393939393939</v>
          </cell>
          <cell r="I66">
            <v>-11.8173377226302</v>
          </cell>
          <cell r="K66">
            <v>0.31240657698056795</v>
          </cell>
          <cell r="L66">
            <v>0.3939393939393939</v>
          </cell>
          <cell r="M66">
            <v>-8.153281695882598</v>
          </cell>
          <cell r="P66">
            <v>0.2757660167130919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</v>
          </cell>
          <cell r="H68">
            <v>0.5</v>
          </cell>
          <cell r="I68">
            <v>-2.631578947368418</v>
          </cell>
          <cell r="K68">
            <v>0.4871794871794872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</v>
          </cell>
          <cell r="S68">
            <v>0.3103448275862069</v>
          </cell>
          <cell r="T68">
            <v>0.3103448275862069</v>
          </cell>
          <cell r="U68">
            <v>0.3103448275862069</v>
          </cell>
          <cell r="V68">
            <v>0.3103448275862069</v>
          </cell>
          <cell r="W68">
            <v>0.3103448275862069</v>
          </cell>
          <cell r="X68">
            <v>0.3103448275862069</v>
          </cell>
          <cell r="Y68">
            <v>0.3103448275862069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-3.63143631436314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</v>
          </cell>
          <cell r="L70">
            <v>0.38636363636363635</v>
          </cell>
          <cell r="M70">
            <v>-7.561597281223453</v>
          </cell>
          <cell r="P70">
            <v>0.2703862660944206</v>
          </cell>
          <cell r="Q70">
            <v>0.25053533190578153</v>
          </cell>
          <cell r="R70">
            <v>0.23580786026200876</v>
          </cell>
          <cell r="S70">
            <v>0.2307692307692308</v>
          </cell>
          <cell r="T70">
            <v>0.2307692307692308</v>
          </cell>
          <cell r="U70">
            <v>0.2307692307692308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0.1883614088820827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</v>
          </cell>
          <cell r="E72">
            <v>-6.666666666666665</v>
          </cell>
          <cell r="G72">
            <v>0.574468085106383</v>
          </cell>
          <cell r="H72">
            <v>0.6666666666666666</v>
          </cell>
          <cell r="I72">
            <v>-9.21985815602836</v>
          </cell>
          <cell r="K72">
            <v>0.5876288659793815</v>
          </cell>
          <cell r="L72">
            <v>0.6666666666666666</v>
          </cell>
          <cell r="M72">
            <v>-7.9037800687285165</v>
          </cell>
          <cell r="P72">
            <v>0.574468085106383</v>
          </cell>
          <cell r="Q72">
            <v>0.574468085106383</v>
          </cell>
          <cell r="R72">
            <v>0.574468085106383</v>
          </cell>
          <cell r="S72">
            <v>0.574468085106383</v>
          </cell>
          <cell r="T72">
            <v>0.574468085106383</v>
          </cell>
          <cell r="U72">
            <v>0.574468085106383</v>
          </cell>
          <cell r="V72">
            <v>0.4736842105263158</v>
          </cell>
          <cell r="W72">
            <v>0.4736842105263158</v>
          </cell>
          <cell r="X72">
            <v>0.3103448275862069</v>
          </cell>
          <cell r="Y72">
            <v>0.3103448275862069</v>
          </cell>
          <cell r="Z72">
            <v>0.5321637426900584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6.043956043956045</v>
          </cell>
          <cell r="G73">
            <v>0.45</v>
          </cell>
          <cell r="H73">
            <v>0.2857142857142857</v>
          </cell>
          <cell r="I73">
            <v>16.42857142857143</v>
          </cell>
          <cell r="K73">
            <v>0.391304347826087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</v>
          </cell>
          <cell r="V73">
            <v>0.3838862559241706</v>
          </cell>
          <cell r="W73">
            <v>0.3838862559241706</v>
          </cell>
          <cell r="X73">
            <v>0.3838862559241706</v>
          </cell>
          <cell r="Y73">
            <v>0.3838862559241706</v>
          </cell>
          <cell r="Z73">
            <v>0.4035087719298245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1.785714285714285</v>
          </cell>
          <cell r="G74">
            <v>0.11392405063291139</v>
          </cell>
          <cell r="H74">
            <v>0.125</v>
          </cell>
          <cell r="I74">
            <v>-1.107594936708861</v>
          </cell>
          <cell r="K74">
            <v>0.12751677852348994</v>
          </cell>
          <cell r="L74">
            <v>0.125</v>
          </cell>
          <cell r="M74">
            <v>0.2516778523489943</v>
          </cell>
          <cell r="P74">
            <v>0.1111111111111111</v>
          </cell>
          <cell r="Q74">
            <v>0.04761904761904762</v>
          </cell>
          <cell r="R74">
            <v>0.04761904761904762</v>
          </cell>
          <cell r="S74">
            <v>0.04522613065326633</v>
          </cell>
          <cell r="T74">
            <v>0.04639175257731959</v>
          </cell>
          <cell r="U74">
            <v>0.04639175257731959</v>
          </cell>
          <cell r="V74">
            <v>0.04522613065326633</v>
          </cell>
          <cell r="W74">
            <v>0.04522613065326633</v>
          </cell>
          <cell r="X74">
            <v>0.04522613065326633</v>
          </cell>
          <cell r="Y74">
            <v>0.04522613065326633</v>
          </cell>
          <cell r="Z74">
            <v>0.06464041095890412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</v>
          </cell>
          <cell r="H75">
            <v>0</v>
          </cell>
          <cell r="I75">
            <v>40.59405940594059</v>
          </cell>
          <cell r="K75">
            <v>0.5024875621890547</v>
          </cell>
          <cell r="L75">
            <v>0</v>
          </cell>
          <cell r="M75">
            <v>50.24875621890546</v>
          </cell>
          <cell r="P75">
            <v>0.4736842105263158</v>
          </cell>
          <cell r="Q75">
            <v>0.4736842105263158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</v>
          </cell>
          <cell r="H77">
            <v>0.24719101123595505</v>
          </cell>
          <cell r="I77">
            <v>-0.344464707074274</v>
          </cell>
          <cell r="K77">
            <v>0.25709271716876275</v>
          </cell>
          <cell r="L77">
            <v>0.24719101123595505</v>
          </cell>
          <cell r="M77">
            <v>0.9901705932807703</v>
          </cell>
          <cell r="P77">
            <v>0.23875432525951557</v>
          </cell>
          <cell r="Q77">
            <v>0.20332936979785973</v>
          </cell>
          <cell r="R77">
            <v>0.1881918819188192</v>
          </cell>
          <cell r="S77">
            <v>0.1814946619217082</v>
          </cell>
          <cell r="T77">
            <v>0.1836734693877551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</v>
          </cell>
          <cell r="G80">
            <v>0.24041562164098884</v>
          </cell>
          <cell r="H80">
            <v>0.28169014084507044</v>
          </cell>
          <cell r="I80">
            <v>-4.127451920408159</v>
          </cell>
          <cell r="K80">
            <v>0.2588515868647954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&amp;L (2)"/>
      <sheetName val="P&amp;L1C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Feuil1"/>
      <sheetName val="Feuil2"/>
      <sheetName val="Feuil3"/>
      <sheetName val="#AD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</sheetNames>
    <sheetDataSet>
      <sheetData sheetId="10">
        <row r="49">
          <cell r="C49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Analysis"/>
      <sheetName val="Customer Trends 1"/>
      <sheetName val="Customer Trends 2"/>
      <sheetName val="Revenue Trends"/>
      <sheetName val="GOM Trend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1">
        <row r="6">
          <cell r="B6">
            <v>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Overhead"/>
      <sheetName val="FTE Staff"/>
      <sheetName val="HRM Staff Budget"/>
      <sheetName val="#REF"/>
      <sheetName val="#AD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6">
        <row r="1">
          <cell r="B1" t="str">
            <v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912.0681818181818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</v>
          </cell>
          <cell r="E9">
            <v>178.22024181818182</v>
          </cell>
          <cell r="F9">
            <v>367.965425</v>
          </cell>
          <cell r="G9">
            <v>690.6940625000001</v>
          </cell>
        </row>
        <row r="10">
          <cell r="A10" t="str">
            <v>Sponsoring</v>
          </cell>
          <cell r="D10">
            <v>152.3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>Total other revenues  </v>
          </cell>
          <cell r="B12">
            <v>1039.1999999999998</v>
          </cell>
          <cell r="D12">
            <v>1257.3090909090909</v>
          </cell>
          <cell r="E12">
            <v>2784.79924652365</v>
          </cell>
          <cell r="F12">
            <v>6325.593666106086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203.0895</v>
          </cell>
          <cell r="E18">
            <v>320.33050000000003</v>
          </cell>
          <cell r="F18">
            <v>432.90049999999997</v>
          </cell>
          <cell r="G18">
            <v>550.0550000000001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24910.43077351061</v>
          </cell>
          <cell r="F19">
            <v>38714.07383195901</v>
          </cell>
          <cell r="G19">
            <v>56569.81307225089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</v>
          </cell>
          <cell r="E22">
            <v>149462.58464106364</v>
          </cell>
          <cell r="F22">
            <v>232284.44299175404</v>
          </cell>
          <cell r="G22">
            <v>339418.8784335053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</v>
          </cell>
          <cell r="E24">
            <v>0.55</v>
          </cell>
          <cell r="F24">
            <v>0.55</v>
          </cell>
          <cell r="G24">
            <v>0.55</v>
          </cell>
        </row>
        <row r="25">
          <cell r="A25" t="str">
            <v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682.1353472325816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</v>
          </cell>
          <cell r="E28">
            <v>1012.3754756547047</v>
          </cell>
          <cell r="F28">
            <v>1573.364156826959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4.078005017492288</v>
          </cell>
          <cell r="E30">
            <v>5.289882864376906</v>
          </cell>
          <cell r="F30">
            <v>6.083365294033439</v>
          </cell>
          <cell r="G30">
            <v>6.995870088138454</v>
          </cell>
        </row>
      </sheetData>
      <sheetData sheetId="15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>
        <row r="4">
          <cell r="B4" t="str">
            <v>1996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>
        <row r="3">
          <cell r="B3" t="str">
            <v>31/12/98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</v>
          </cell>
          <cell r="C2">
            <v>36258.12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144033.55</v>
          </cell>
          <cell r="C19">
            <v>144033.55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</v>
          </cell>
          <cell r="C28">
            <v>20795.74</v>
          </cell>
        </row>
        <row r="29">
          <cell r="A29" t="str">
            <v>229-02/CED</v>
          </cell>
          <cell r="B29">
            <v>20795.74</v>
          </cell>
          <cell r="C29">
            <v>20795.74</v>
          </cell>
        </row>
        <row r="30">
          <cell r="A30" t="str">
            <v>230-02/CED</v>
          </cell>
          <cell r="B30">
            <v>20795.74</v>
          </cell>
          <cell r="C30">
            <v>20795.74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15610584.62</v>
          </cell>
          <cell r="C32">
            <v>15610584.62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</v>
          </cell>
          <cell r="C39">
            <v>9986778.9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38458.59</v>
          </cell>
          <cell r="C46">
            <v>38458.59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</v>
          </cell>
          <cell r="C52">
            <v>35416.12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2195081.55</v>
          </cell>
          <cell r="C56">
            <v>2195081.55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2248798.01</v>
          </cell>
          <cell r="C62">
            <v>2248798.01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</v>
          </cell>
          <cell r="C64">
            <v>42681.12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275052.97</v>
          </cell>
          <cell r="C70">
            <v>275052.97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factoring"/>
      <sheetName val="credit debit notes"/>
      <sheetName val="not paid invoices our of factor"/>
      <sheetName val="summary - factoring (2)"/>
      <sheetName val="credit debit notes (2)"/>
      <sheetName val="kor_niezap_poz"/>
      <sheetName val="Arkusz6"/>
      <sheetName val="Arkusz7"/>
      <sheetName val="Arkusz5"/>
      <sheetName val="Arkusz8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7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naliza zadłużenia DS v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voices"/>
      <sheetName val="fx"/>
      <sheetName val="equipment orders"/>
      <sheetName val="&quot;big&quot; installation orders"/>
      <sheetName val="credit notes"/>
      <sheetName val="VAT correction"/>
      <sheetName val="Pro-forma invoices"/>
      <sheetName val="#ADR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329568.41</v>
          </cell>
          <cell r="H7">
            <v>270138.04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</v>
          </cell>
          <cell r="H25">
            <v>30074.72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</v>
          </cell>
          <cell r="I46">
            <v>8239.97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-2098.7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4746.98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4746.98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4746.98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4746.98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35906.95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37309.92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37309.92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9362.55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2384.22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2384.22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2384.22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2384.22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36824.09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36824.09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2384.22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2384.22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2384.22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</v>
          </cell>
          <cell r="H123">
            <v>37402.23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37041.59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</sheetNames>
    <sheetDataSet>
      <sheetData sheetId="4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</v>
          </cell>
          <cell r="L6">
            <v>29450.449999999997</v>
          </cell>
          <cell r="M6">
            <v>35929.55</v>
          </cell>
          <cell r="N6">
            <v>29450.45</v>
          </cell>
          <cell r="O6">
            <v>7205</v>
          </cell>
          <cell r="P6">
            <v>6479.100000000002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</v>
          </cell>
          <cell r="L10">
            <v>30361.96</v>
          </cell>
          <cell r="M10">
            <v>37041.59</v>
          </cell>
          <cell r="N10">
            <v>30361.96</v>
          </cell>
          <cell r="O10">
            <v>7428</v>
          </cell>
          <cell r="P10">
            <v>6679.629999999997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2378.93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5918.860000000001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2378.93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</v>
          </cell>
          <cell r="K32">
            <v>26147.74</v>
          </cell>
          <cell r="L32">
            <v>26147.74</v>
          </cell>
          <cell r="M32">
            <v>31900.24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</v>
          </cell>
          <cell r="K33">
            <v>26147.74</v>
          </cell>
          <cell r="L33">
            <v>26147.74</v>
          </cell>
          <cell r="M33">
            <v>31900.24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4.1309</v>
          </cell>
          <cell r="K44">
            <v>63946.33</v>
          </cell>
          <cell r="L44">
            <v>63946.33</v>
          </cell>
          <cell r="M44">
            <v>71773.35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</v>
          </cell>
          <cell r="K49">
            <v>28218.82</v>
          </cell>
          <cell r="L49">
            <v>28218.82</v>
          </cell>
          <cell r="M49">
            <v>34426.96</v>
          </cell>
          <cell r="N49">
            <v>28218.82</v>
          </cell>
          <cell r="O49">
            <v>6964</v>
          </cell>
          <cell r="P49">
            <v>6208.139999999999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2104.74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2104.74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2104.74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2104.74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2104.74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2377.529999999999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2377.529999999999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2377.529999999999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754.1800000000003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754.1800000000003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4.0809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50714.82000000001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</v>
          </cell>
          <cell r="L74">
            <v>1128.1599999999999</v>
          </cell>
          <cell r="M74">
            <v>1266.25</v>
          </cell>
          <cell r="N74">
            <v>1037.91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</v>
          </cell>
          <cell r="K77">
            <v>5527.06</v>
          </cell>
          <cell r="L77">
            <v>5527.06</v>
          </cell>
          <cell r="M77">
            <v>6203.57</v>
          </cell>
          <cell r="N77">
            <v>5084.9</v>
          </cell>
          <cell r="O77">
            <v>1254.88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</v>
          </cell>
          <cell r="K78">
            <v>5527.06</v>
          </cell>
          <cell r="L78">
            <v>5527.06</v>
          </cell>
          <cell r="M78">
            <v>6203.57</v>
          </cell>
          <cell r="N78">
            <v>5084.9</v>
          </cell>
          <cell r="O78">
            <v>1254.88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</v>
          </cell>
          <cell r="K79">
            <v>1276.35</v>
          </cell>
          <cell r="L79">
            <v>1276.35</v>
          </cell>
          <cell r="M79">
            <v>1432.58</v>
          </cell>
          <cell r="N79">
            <v>1174.24</v>
          </cell>
          <cell r="O79">
            <v>289.79</v>
          </cell>
          <cell r="P79">
            <v>258.3399999999999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</v>
          </cell>
          <cell r="L80">
            <v>34511.740000000005</v>
          </cell>
          <cell r="M80">
            <v>38735.97</v>
          </cell>
          <cell r="N80">
            <v>31750.8</v>
          </cell>
          <cell r="O80">
            <v>7835.64</v>
          </cell>
          <cell r="P80">
            <v>6985.170000000002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</v>
          </cell>
          <cell r="L85">
            <v>5018687.899999999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</v>
          </cell>
          <cell r="L94">
            <v>555704.8</v>
          </cell>
          <cell r="M94">
            <v>623723.08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165730.8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4.0664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4.0664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4.0664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4.0664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4.0664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4.0664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4.0664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4.0664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4.0664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4.0664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4.0664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4.0664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4.0664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4.0664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4.0664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4.0664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4.0664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4.0664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4.0664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4.0664</v>
          </cell>
          <cell r="L21">
            <v>8958.28</v>
          </cell>
          <cell r="M21">
            <v>8958.28</v>
          </cell>
          <cell r="P21">
            <v>10929.1</v>
          </cell>
          <cell r="Q21">
            <v>8958.28</v>
          </cell>
          <cell r="R21">
            <v>8958.28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4.0664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2332.24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4.0664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4.0664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4.0664</v>
          </cell>
          <cell r="L25">
            <v>8958.28</v>
          </cell>
          <cell r="M25">
            <v>8958.28</v>
          </cell>
          <cell r="P25">
            <v>10929.1</v>
          </cell>
          <cell r="Q25">
            <v>8958.28</v>
          </cell>
          <cell r="R25">
            <v>8958.28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4.0664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4.0664</v>
          </cell>
          <cell r="L27">
            <v>13748.5</v>
          </cell>
          <cell r="M27">
            <v>13748.5</v>
          </cell>
          <cell r="P27">
            <v>16773.17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4.0664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4.0664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4.0664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4.0664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4.0664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4.0664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4.0664</v>
          </cell>
          <cell r="L34">
            <v>62703.89</v>
          </cell>
          <cell r="M34">
            <v>62703.89</v>
          </cell>
          <cell r="N34">
            <v>5016.31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4.0706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4.0706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4.0706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4.0706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4.0706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4.0706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4755.279999999999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4.0706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4755.279999999999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4.0706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4755.279999999999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4.0706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4755.279999999999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4.0706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4755.279999999999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4.0706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4.0706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4.0706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4.0706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4993.490000000002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4.0706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4.0706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4.0706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4965.73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4.0706</v>
          </cell>
          <cell r="M52">
            <v>23699.04</v>
          </cell>
          <cell r="P52">
            <v>28912.83</v>
          </cell>
          <cell r="Q52">
            <v>23699.04</v>
          </cell>
          <cell r="R52">
            <v>23699.04</v>
          </cell>
          <cell r="S52">
            <v>5822</v>
          </cell>
          <cell r="T52">
            <v>5213.790000000001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4.0706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4.0706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4.0706</v>
          </cell>
          <cell r="M55">
            <v>26015.21</v>
          </cell>
          <cell r="P55">
            <v>31738.56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4.0706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4.0706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4.0706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4.0706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4.0706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4.0706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4.0706</v>
          </cell>
          <cell r="M62">
            <v>29483.36</v>
          </cell>
          <cell r="P62">
            <v>35969.7</v>
          </cell>
          <cell r="Q62">
            <v>29483.36</v>
          </cell>
          <cell r="R62">
            <v>29483.36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4.0706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4.0706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4.0706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4.0706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4.0706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4.0706</v>
          </cell>
          <cell r="L68">
            <v>24423.6</v>
          </cell>
          <cell r="M68">
            <v>24423.6</v>
          </cell>
          <cell r="P68">
            <v>29796.79</v>
          </cell>
          <cell r="Q68">
            <v>24423.6</v>
          </cell>
          <cell r="R68">
            <v>24423.6</v>
          </cell>
          <cell r="S68">
            <v>6000</v>
          </cell>
          <cell r="T68">
            <v>5373.190000000002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4.0706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5695.580000000002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4.0706</v>
          </cell>
          <cell r="L70">
            <v>24423.6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4.0706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4.0706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4.0706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4.0706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4.0706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4.0706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4.0706</v>
          </cell>
          <cell r="L77">
            <v>4469.52</v>
          </cell>
          <cell r="M77">
            <v>4469.52</v>
          </cell>
          <cell r="P77">
            <v>5452.81</v>
          </cell>
          <cell r="Q77">
            <v>4469.52</v>
          </cell>
          <cell r="R77">
            <v>4469.52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4.0706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4.0706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4.0557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4.0557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4.0557</v>
          </cell>
          <cell r="L82">
            <v>24674.88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4.0557</v>
          </cell>
          <cell r="M83">
            <v>67466.56999999999</v>
          </cell>
          <cell r="P83">
            <v>82309.22</v>
          </cell>
          <cell r="Q83">
            <v>67466.56999999999</v>
          </cell>
          <cell r="R83">
            <v>67466.57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4.0557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4.0557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4.0557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4.0557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4.0557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4.0557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4.0557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9344.580000000002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4.0557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9344.580000000002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4.0557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4.0557</v>
          </cell>
          <cell r="L93">
            <v>9165.88</v>
          </cell>
          <cell r="M93">
            <v>9165.88</v>
          </cell>
          <cell r="P93">
            <v>11182.37</v>
          </cell>
          <cell r="Q93">
            <v>9165.88</v>
          </cell>
          <cell r="R93">
            <v>9165.88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4.0557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4.0557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4.0557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4.0557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4.0557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4.0557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4.0557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4.0557</v>
          </cell>
          <cell r="L101">
            <v>31269.45</v>
          </cell>
          <cell r="M101">
            <v>31269.45</v>
          </cell>
          <cell r="P101">
            <v>38148.73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4.0557</v>
          </cell>
          <cell r="L102">
            <v>9165.88</v>
          </cell>
          <cell r="M102">
            <v>9165.88</v>
          </cell>
          <cell r="P102">
            <v>11182.37</v>
          </cell>
          <cell r="Q102">
            <v>9165.88</v>
          </cell>
          <cell r="R102">
            <v>9165.88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4.0557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4.0557</v>
          </cell>
          <cell r="L104">
            <v>9165.88</v>
          </cell>
          <cell r="M104">
            <v>9165.88</v>
          </cell>
          <cell r="P104">
            <v>11182.37</v>
          </cell>
          <cell r="Q104">
            <v>9165.88</v>
          </cell>
          <cell r="R104">
            <v>9165.88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4.0557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754.8500000000004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4.0557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4.0557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4.0557</v>
          </cell>
          <cell r="L108">
            <v>250175.85</v>
          </cell>
          <cell r="M108">
            <v>250175.85</v>
          </cell>
          <cell r="P108">
            <v>305214.54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4.0557</v>
          </cell>
          <cell r="L109">
            <v>149655.33</v>
          </cell>
          <cell r="M109">
            <v>149655.33</v>
          </cell>
          <cell r="P109">
            <v>182579.5</v>
          </cell>
          <cell r="Q109">
            <v>149655.33</v>
          </cell>
          <cell r="R109">
            <v>149655.33</v>
          </cell>
          <cell r="S109">
            <v>36900</v>
          </cell>
          <cell r="T109">
            <v>32924.17000000001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4.0604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4.0604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4.0604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4.0604</v>
          </cell>
          <cell r="M113">
            <v>54778.86</v>
          </cell>
          <cell r="P113">
            <v>66830.21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4.0604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4.0604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4.0604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4.0604</v>
          </cell>
          <cell r="M117">
            <v>54778.86</v>
          </cell>
          <cell r="P117">
            <v>66830.21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4.0604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4.0604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4.0604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4.0604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4.0604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4.0604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4.0604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4.0604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4.0604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4.0604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4.0604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4.0604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4.0604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4.0604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4.0604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4.0604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4.0604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4.0604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4.0604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4.0604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4.0604</v>
          </cell>
          <cell r="M138">
            <v>75819.85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4.0604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4.0604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4.0604</v>
          </cell>
          <cell r="L141">
            <v>26299.2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4.0604</v>
          </cell>
          <cell r="L142">
            <v>9627.21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4.0604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4.0604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4.0604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4.0604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4.0604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4.0604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2287.710000000001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4.0604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4.0604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4.0604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4.0604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</v>
          </cell>
          <cell r="T152">
            <v>950424.7999999998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4.0604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4.0604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4.0664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4.0664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</v>
          </cell>
          <cell r="R156">
            <v>37186.4</v>
          </cell>
          <cell r="S156">
            <v>9144.8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4.0706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42235.57000000001</v>
          </cell>
          <cell r="R157">
            <v>42235.57</v>
          </cell>
          <cell r="S157">
            <v>10375.76</v>
          </cell>
          <cell r="T157">
            <v>9291.829999999994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4.0706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4.0706</v>
          </cell>
          <cell r="L159">
            <v>80923.6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4.0706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4.0706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4.0706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4.0706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4.0706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4.0706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4.0706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4.0706</v>
          </cell>
          <cell r="M167">
            <v>5857609.76</v>
          </cell>
          <cell r="N167">
            <v>458262.96</v>
          </cell>
          <cell r="O167">
            <v>129322.8</v>
          </cell>
          <cell r="P167">
            <v>6429429.28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4.0706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4.0706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4.0706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4.0706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4.0706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4.0706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4.0706</v>
          </cell>
          <cell r="L174">
            <v>8955.3</v>
          </cell>
          <cell r="M174">
            <v>8955.3</v>
          </cell>
          <cell r="N174">
            <v>716.42</v>
          </cell>
          <cell r="P174">
            <v>10051.44</v>
          </cell>
          <cell r="Q174">
            <v>8238.88</v>
          </cell>
          <cell r="R174">
            <v>8238.88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4.0706</v>
          </cell>
          <cell r="L175">
            <v>24423.6</v>
          </cell>
          <cell r="M175">
            <v>24423.6</v>
          </cell>
          <cell r="N175">
            <v>1953.89</v>
          </cell>
          <cell r="P175">
            <v>27413.04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4943.330000000002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4.0706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4.0557</v>
          </cell>
          <cell r="M177">
            <v>20807545.81</v>
          </cell>
          <cell r="N177">
            <v>1664603.66</v>
          </cell>
          <cell r="P177">
            <v>23354389.42</v>
          </cell>
          <cell r="Q177">
            <v>19142942.15</v>
          </cell>
          <cell r="R177">
            <v>19142942.15</v>
          </cell>
          <cell r="S177">
            <v>4720009.41</v>
          </cell>
          <cell r="T177">
            <v>4211447.270000003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4.0557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4.0557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4.0557</v>
          </cell>
          <cell r="L180">
            <v>9387136.68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4.0557</v>
          </cell>
          <cell r="L181">
            <v>27740.99</v>
          </cell>
          <cell r="M181">
            <v>27740.99</v>
          </cell>
          <cell r="N181">
            <v>2219.28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5614.779999999999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4.0557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4.0557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40723.28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7343.539999999994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4.0557</v>
          </cell>
          <cell r="L184">
            <v>111207.29</v>
          </cell>
          <cell r="M184">
            <v>111207.29</v>
          </cell>
          <cell r="P184">
            <v>135672.89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6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4.0782</v>
          </cell>
          <cell r="L2">
            <v>21655.24</v>
          </cell>
          <cell r="M2">
            <v>21655.24</v>
          </cell>
          <cell r="N2">
            <v>4.0782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5309.999509587564</v>
          </cell>
          <cell r="S2">
            <v>4764.149999999998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4.0782</v>
          </cell>
          <cell r="L3">
            <v>21655.24</v>
          </cell>
          <cell r="M3">
            <v>21655.24</v>
          </cell>
          <cell r="N3">
            <v>4.0782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5309.999509587564</v>
          </cell>
          <cell r="S3">
            <v>4764.149999999998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4.0782</v>
          </cell>
          <cell r="L4">
            <v>21655.24</v>
          </cell>
          <cell r="M4">
            <v>21655.24</v>
          </cell>
          <cell r="N4">
            <v>4.0782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5309.999509587564</v>
          </cell>
          <cell r="S4">
            <v>4764.149999999998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4.0782</v>
          </cell>
          <cell r="L5">
            <v>21655.24</v>
          </cell>
          <cell r="M5">
            <v>21655.24</v>
          </cell>
          <cell r="N5">
            <v>4.0782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5309.999509587564</v>
          </cell>
          <cell r="S5">
            <v>4764.149999999998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4.0782</v>
          </cell>
          <cell r="L6">
            <v>21655.24</v>
          </cell>
          <cell r="M6">
            <v>21655.24</v>
          </cell>
          <cell r="N6">
            <v>4.0782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5309.999509587564</v>
          </cell>
          <cell r="S6">
            <v>4764.149999999998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4.0782</v>
          </cell>
          <cell r="L7">
            <v>21655.24</v>
          </cell>
          <cell r="M7">
            <v>21655.24</v>
          </cell>
          <cell r="N7">
            <v>4.0782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5309.999509587564</v>
          </cell>
          <cell r="S7">
            <v>4764.149999999998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4.0782</v>
          </cell>
          <cell r="L8">
            <v>21655.24</v>
          </cell>
          <cell r="M8">
            <v>21655.24</v>
          </cell>
          <cell r="N8">
            <v>4.0782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5309.999509587564</v>
          </cell>
          <cell r="S8">
            <v>4764.149999999998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4.0782</v>
          </cell>
          <cell r="L9">
            <v>21655.24</v>
          </cell>
          <cell r="M9">
            <v>21655.24</v>
          </cell>
          <cell r="N9">
            <v>4.0782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5309.999509587564</v>
          </cell>
          <cell r="S9">
            <v>4764.149999999998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4.0782</v>
          </cell>
          <cell r="L10">
            <v>21655.24</v>
          </cell>
          <cell r="M10">
            <v>21655.24</v>
          </cell>
          <cell r="N10">
            <v>4.0782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5309.999509587564</v>
          </cell>
          <cell r="S10">
            <v>4764.149999999998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4.0782</v>
          </cell>
          <cell r="L11">
            <v>21655.24</v>
          </cell>
          <cell r="M11">
            <v>21655.24</v>
          </cell>
          <cell r="N11">
            <v>4.0782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5309.999509587564</v>
          </cell>
          <cell r="S11">
            <v>4764.149999999998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4.0782</v>
          </cell>
          <cell r="L12">
            <v>21655.24</v>
          </cell>
          <cell r="M12">
            <v>21655.24</v>
          </cell>
          <cell r="N12">
            <v>4.0782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5309.999509587564</v>
          </cell>
          <cell r="S12">
            <v>4764.149999999998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4.0782</v>
          </cell>
          <cell r="L13">
            <v>21655.24</v>
          </cell>
          <cell r="M13">
            <v>21655.24</v>
          </cell>
          <cell r="N13">
            <v>4.0782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5309.999509587564</v>
          </cell>
          <cell r="S13">
            <v>4764.149999999998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4.0782</v>
          </cell>
          <cell r="L14">
            <v>21655.24</v>
          </cell>
          <cell r="M14">
            <v>21655.24</v>
          </cell>
          <cell r="N14">
            <v>4.0782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5309.999509587564</v>
          </cell>
          <cell r="S14">
            <v>4764.149999999998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4.0782</v>
          </cell>
          <cell r="L15">
            <v>26088.25</v>
          </cell>
          <cell r="M15">
            <v>26088.25</v>
          </cell>
          <cell r="N15">
            <v>4.0782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</v>
          </cell>
          <cell r="S15">
            <v>5739.419999999998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4.0782</v>
          </cell>
          <cell r="M16">
            <v>30692.54</v>
          </cell>
          <cell r="N16">
            <v>4.0782</v>
          </cell>
          <cell r="P16">
            <v>37444.9</v>
          </cell>
          <cell r="Q16">
            <v>30692.54</v>
          </cell>
          <cell r="R16">
            <v>7526.001667402285</v>
          </cell>
          <cell r="S16">
            <v>6752.360000000001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4.0782</v>
          </cell>
          <cell r="M19">
            <v>27919.36</v>
          </cell>
          <cell r="N19">
            <v>4.0782</v>
          </cell>
          <cell r="P19">
            <v>34061.62</v>
          </cell>
          <cell r="Q19">
            <v>27919.36</v>
          </cell>
          <cell r="R19">
            <v>6846.000686577412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</v>
          </cell>
          <cell r="O20">
            <v>24469.2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4.0782</v>
          </cell>
          <cell r="L22">
            <v>8160.48</v>
          </cell>
          <cell r="M22">
            <v>8160.48</v>
          </cell>
          <cell r="N22">
            <v>4.0782</v>
          </cell>
          <cell r="O22">
            <v>8160.48</v>
          </cell>
          <cell r="P22">
            <v>9955.79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4.0782</v>
          </cell>
          <cell r="L23">
            <v>8160.48</v>
          </cell>
          <cell r="M23">
            <v>8160.48</v>
          </cell>
          <cell r="N23">
            <v>4.0782</v>
          </cell>
          <cell r="O23">
            <v>8160.48</v>
          </cell>
          <cell r="P23">
            <v>9955.79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4.0782</v>
          </cell>
          <cell r="L24">
            <v>8160.48</v>
          </cell>
          <cell r="M24">
            <v>8160.48</v>
          </cell>
          <cell r="N24">
            <v>4.0782</v>
          </cell>
          <cell r="O24">
            <v>8160.48</v>
          </cell>
          <cell r="P24">
            <v>9955.79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4.0782</v>
          </cell>
          <cell r="L25">
            <v>8160.48</v>
          </cell>
          <cell r="M25">
            <v>8160.48</v>
          </cell>
          <cell r="N25">
            <v>4.0782</v>
          </cell>
          <cell r="O25">
            <v>8160.48</v>
          </cell>
          <cell r="P25">
            <v>9955.79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4.0782</v>
          </cell>
          <cell r="L26">
            <v>9628.63</v>
          </cell>
          <cell r="M26">
            <v>9628.63</v>
          </cell>
          <cell r="N26">
            <v>4.0782</v>
          </cell>
          <cell r="O26">
            <v>9628.63</v>
          </cell>
          <cell r="P26">
            <v>11746.93</v>
          </cell>
          <cell r="Q26">
            <v>9628.63</v>
          </cell>
          <cell r="R26">
            <v>2360.999950958756</v>
          </cell>
          <cell r="S26">
            <v>2118.300000000001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4.0782</v>
          </cell>
          <cell r="L27">
            <v>9628.63</v>
          </cell>
          <cell r="M27">
            <v>9628.63</v>
          </cell>
          <cell r="N27">
            <v>4.0782</v>
          </cell>
          <cell r="O27">
            <v>9628.63</v>
          </cell>
          <cell r="P27">
            <v>11746.93</v>
          </cell>
          <cell r="Q27">
            <v>9628.63</v>
          </cell>
          <cell r="R27">
            <v>2360.999950958756</v>
          </cell>
          <cell r="S27">
            <v>2118.300000000001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4.0782</v>
          </cell>
          <cell r="L28">
            <v>9628.63</v>
          </cell>
          <cell r="M28">
            <v>9628.63</v>
          </cell>
          <cell r="N28">
            <v>4.0782</v>
          </cell>
          <cell r="O28">
            <v>9628.63</v>
          </cell>
          <cell r="P28">
            <v>11746.93</v>
          </cell>
          <cell r="Q28">
            <v>9628.63</v>
          </cell>
          <cell r="R28">
            <v>2360.999950958756</v>
          </cell>
          <cell r="S28">
            <v>2118.300000000001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4.0782</v>
          </cell>
          <cell r="L29">
            <v>11027.45</v>
          </cell>
          <cell r="M29">
            <v>11027.45</v>
          </cell>
          <cell r="N29">
            <v>4.0782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2703.999313422589</v>
          </cell>
          <cell r="S29">
            <v>2426.039999999999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4.0782</v>
          </cell>
          <cell r="L30">
            <v>9216.73</v>
          </cell>
          <cell r="M30">
            <v>9216.73</v>
          </cell>
          <cell r="N30">
            <v>4.0782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4.0782</v>
          </cell>
          <cell r="L31">
            <v>9216.73</v>
          </cell>
          <cell r="M31">
            <v>9216.73</v>
          </cell>
          <cell r="N31">
            <v>4.0782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4.0782</v>
          </cell>
          <cell r="L32">
            <v>9216.73</v>
          </cell>
          <cell r="M32">
            <v>9216.73</v>
          </cell>
          <cell r="N32">
            <v>4.0782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4.0782</v>
          </cell>
          <cell r="L33">
            <v>8984.27</v>
          </cell>
          <cell r="M33">
            <v>8984.27</v>
          </cell>
          <cell r="N33">
            <v>4.0782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</v>
          </cell>
          <cell r="S33">
            <v>1976.539999999999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4.0782</v>
          </cell>
          <cell r="L34">
            <v>10631.87</v>
          </cell>
          <cell r="M34">
            <v>10631.87</v>
          </cell>
          <cell r="N34">
            <v>4.0782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4.0782</v>
          </cell>
          <cell r="L35">
            <v>12275.38</v>
          </cell>
          <cell r="M35">
            <v>12275.38</v>
          </cell>
          <cell r="N35">
            <v>4.0782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3009.999509587563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4.0782</v>
          </cell>
          <cell r="L36">
            <v>1590.5</v>
          </cell>
          <cell r="M36">
            <v>1590.5</v>
          </cell>
          <cell r="N36">
            <v>4.0782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390.0004904124369</v>
          </cell>
          <cell r="S36">
            <v>349.9100000000001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4.0782</v>
          </cell>
          <cell r="L37">
            <v>3450.16</v>
          </cell>
          <cell r="M37">
            <v>3450.16</v>
          </cell>
          <cell r="N37">
            <v>4.0782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4.0782</v>
          </cell>
          <cell r="L38">
            <v>3450.16</v>
          </cell>
          <cell r="M38">
            <v>3450.16</v>
          </cell>
          <cell r="N38">
            <v>4.0782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4.0782</v>
          </cell>
          <cell r="L39">
            <v>10876.56</v>
          </cell>
          <cell r="M39">
            <v>10876.56</v>
          </cell>
          <cell r="N39">
            <v>4.0782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4.0782</v>
          </cell>
          <cell r="L40">
            <v>31014.71</v>
          </cell>
          <cell r="M40">
            <v>31014.71</v>
          </cell>
          <cell r="N40">
            <v>4.0782</v>
          </cell>
          <cell r="O40">
            <v>31014.71</v>
          </cell>
          <cell r="P40">
            <v>37837.95</v>
          </cell>
          <cell r="Q40">
            <v>31014.71</v>
          </cell>
          <cell r="R40">
            <v>7604.999754793782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4.0782</v>
          </cell>
          <cell r="L41">
            <v>29624.04</v>
          </cell>
          <cell r="M41">
            <v>29624.04</v>
          </cell>
          <cell r="N41">
            <v>4.0782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7263.998823010152</v>
          </cell>
          <cell r="S41">
            <v>6517.290000000001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</v>
          </cell>
          <cell r="L42">
            <v>1090325.86</v>
          </cell>
          <cell r="M42">
            <v>1090325.86</v>
          </cell>
          <cell r="N42">
            <v>4.0692</v>
          </cell>
          <cell r="O42">
            <v>1090325.86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</v>
          </cell>
          <cell r="L43">
            <v>73388.02</v>
          </cell>
          <cell r="M43">
            <v>73388.02</v>
          </cell>
          <cell r="N43">
            <v>4.0692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</v>
          </cell>
          <cell r="L44">
            <v>21607.45</v>
          </cell>
          <cell r="M44">
            <v>21607.45</v>
          </cell>
          <cell r="N44">
            <v>4.0692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</v>
          </cell>
          <cell r="L45">
            <v>21607.45</v>
          </cell>
          <cell r="M45">
            <v>21607.45</v>
          </cell>
          <cell r="N45">
            <v>4.0692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</v>
          </cell>
          <cell r="L46">
            <v>21607.45</v>
          </cell>
          <cell r="M46">
            <v>21607.45</v>
          </cell>
          <cell r="N46">
            <v>4.0692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</v>
          </cell>
          <cell r="L47">
            <v>21607.45</v>
          </cell>
          <cell r="M47">
            <v>21607.45</v>
          </cell>
          <cell r="N47">
            <v>4.0692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</v>
          </cell>
          <cell r="L48">
            <v>21607.45</v>
          </cell>
          <cell r="M48">
            <v>21607.45</v>
          </cell>
          <cell r="N48">
            <v>4.0692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</v>
          </cell>
          <cell r="L49">
            <v>21607.45</v>
          </cell>
          <cell r="M49">
            <v>21607.45</v>
          </cell>
          <cell r="N49">
            <v>4.0692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</v>
          </cell>
          <cell r="L50">
            <v>21607.45</v>
          </cell>
          <cell r="M50">
            <v>21607.45</v>
          </cell>
          <cell r="N50">
            <v>4.0692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</v>
          </cell>
          <cell r="L51">
            <v>22563.71</v>
          </cell>
          <cell r="M51">
            <v>22563.71</v>
          </cell>
          <cell r="N51">
            <v>4.0692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</v>
          </cell>
          <cell r="L52">
            <v>26030.67</v>
          </cell>
          <cell r="M52">
            <v>26030.67</v>
          </cell>
          <cell r="N52">
            <v>4.0692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</v>
          </cell>
          <cell r="L53">
            <v>27182.26</v>
          </cell>
          <cell r="M53">
            <v>27182.26</v>
          </cell>
          <cell r="N53">
            <v>4.0692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</v>
          </cell>
          <cell r="S53">
            <v>5980.100000000002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</v>
          </cell>
          <cell r="L54">
            <v>27182.26</v>
          </cell>
          <cell r="M54">
            <v>27182.26</v>
          </cell>
          <cell r="N54">
            <v>4.0692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</v>
          </cell>
          <cell r="S54">
            <v>5980.100000000002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</v>
          </cell>
          <cell r="L55">
            <v>27182.26</v>
          </cell>
          <cell r="M55">
            <v>27182.26</v>
          </cell>
          <cell r="N55">
            <v>4.0692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</v>
          </cell>
          <cell r="S55">
            <v>5980.100000000002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</v>
          </cell>
          <cell r="L56">
            <v>27182.26</v>
          </cell>
          <cell r="M56">
            <v>27182.26</v>
          </cell>
          <cell r="N56">
            <v>4.0692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</v>
          </cell>
          <cell r="S56">
            <v>5980.100000000002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</v>
          </cell>
          <cell r="L57">
            <v>27182.26</v>
          </cell>
          <cell r="M57">
            <v>27182.26</v>
          </cell>
          <cell r="N57">
            <v>4.0692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</v>
          </cell>
          <cell r="S57">
            <v>5980.100000000002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</v>
          </cell>
          <cell r="L58">
            <v>27182.26</v>
          </cell>
          <cell r="M58">
            <v>27182.26</v>
          </cell>
          <cell r="N58">
            <v>4.0692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</v>
          </cell>
          <cell r="S58">
            <v>5980.100000000002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</v>
          </cell>
          <cell r="L59">
            <v>28337.91</v>
          </cell>
          <cell r="M59">
            <v>28337.91</v>
          </cell>
          <cell r="N59">
            <v>4.0692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</v>
          </cell>
          <cell r="L60">
            <v>8142.47</v>
          </cell>
          <cell r="M60">
            <v>8142.47</v>
          </cell>
          <cell r="N60">
            <v>4.0692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2001.00019659884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</v>
          </cell>
          <cell r="L61">
            <v>8142.47</v>
          </cell>
          <cell r="M61">
            <v>8142.47</v>
          </cell>
          <cell r="N61">
            <v>4.0692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2001.00019659884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</v>
          </cell>
          <cell r="L62">
            <v>8142.47</v>
          </cell>
          <cell r="M62">
            <v>8142.47</v>
          </cell>
          <cell r="N62">
            <v>4.0692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2001.00019659884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</v>
          </cell>
          <cell r="L63">
            <v>11003.12</v>
          </cell>
          <cell r="M63">
            <v>11003.12</v>
          </cell>
          <cell r="N63">
            <v>4.0692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</v>
          </cell>
          <cell r="L64">
            <v>9196.39</v>
          </cell>
          <cell r="M64">
            <v>9196.39</v>
          </cell>
          <cell r="N64">
            <v>4.0692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2023.210000000001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</v>
          </cell>
          <cell r="L65">
            <v>10852.56</v>
          </cell>
          <cell r="M65">
            <v>10852.56</v>
          </cell>
          <cell r="N65">
            <v>4.0692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2667.00088469478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</v>
          </cell>
          <cell r="L66">
            <v>8964.45</v>
          </cell>
          <cell r="M66">
            <v>8964.45</v>
          </cell>
          <cell r="N66">
            <v>4.0692</v>
          </cell>
          <cell r="O66">
            <v>8964.45</v>
          </cell>
          <cell r="P66">
            <v>10936.63</v>
          </cell>
          <cell r="Q66">
            <v>8964.45</v>
          </cell>
          <cell r="R66">
            <v>2203.00058979652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</v>
          </cell>
          <cell r="L67">
            <v>8964.45</v>
          </cell>
          <cell r="M67">
            <v>8964.45</v>
          </cell>
          <cell r="N67">
            <v>4.0692</v>
          </cell>
          <cell r="O67">
            <v>8964.45</v>
          </cell>
          <cell r="P67">
            <v>10936.63</v>
          </cell>
          <cell r="Q67">
            <v>8964.45</v>
          </cell>
          <cell r="R67">
            <v>2203.00058979652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</v>
          </cell>
          <cell r="L68">
            <v>8964.45</v>
          </cell>
          <cell r="M68">
            <v>8964.45</v>
          </cell>
          <cell r="N68">
            <v>4.0692</v>
          </cell>
          <cell r="O68">
            <v>8964.45</v>
          </cell>
          <cell r="P68">
            <v>10936.63</v>
          </cell>
          <cell r="Q68">
            <v>8964.45</v>
          </cell>
          <cell r="R68">
            <v>2203.00058979652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</v>
          </cell>
          <cell r="M69">
            <v>30624.8</v>
          </cell>
          <cell r="N69">
            <v>4.0692</v>
          </cell>
          <cell r="P69">
            <v>37362.26</v>
          </cell>
          <cell r="Q69">
            <v>30624.8</v>
          </cell>
          <cell r="R69">
            <v>7526.0001965988395</v>
          </cell>
          <cell r="S69">
            <v>6737.460000000003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</v>
          </cell>
          <cell r="M72">
            <v>48692.04</v>
          </cell>
          <cell r="N72">
            <v>4.0692</v>
          </cell>
          <cell r="P72">
            <v>59404.29</v>
          </cell>
          <cell r="Q72">
            <v>48692.04</v>
          </cell>
          <cell r="R72">
            <v>11965.99823061044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</v>
          </cell>
          <cell r="M76">
            <v>29812.87</v>
          </cell>
          <cell r="N76">
            <v>4.0963</v>
          </cell>
          <cell r="P76">
            <v>36371.7</v>
          </cell>
          <cell r="Q76">
            <v>29812.87</v>
          </cell>
          <cell r="R76">
            <v>7277.9996582281565</v>
          </cell>
          <cell r="S76">
            <v>6558.829999999998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</v>
          </cell>
          <cell r="M80">
            <v>27510.75</v>
          </cell>
          <cell r="N80">
            <v>4.0963</v>
          </cell>
          <cell r="P80">
            <v>33563.11</v>
          </cell>
          <cell r="Q80">
            <v>27510.75</v>
          </cell>
          <cell r="R80">
            <v>6715.999804701803</v>
          </cell>
          <cell r="S80">
            <v>6052.360000000001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</v>
          </cell>
          <cell r="L83">
            <v>10388.22</v>
          </cell>
          <cell r="M83">
            <v>10388.22</v>
          </cell>
          <cell r="N83">
            <v>4.0963</v>
          </cell>
          <cell r="O83">
            <v>10388.22</v>
          </cell>
          <cell r="P83">
            <v>12673.63</v>
          </cell>
          <cell r="Q83">
            <v>10388.22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72846.00102883179</v>
          </cell>
          <cell r="S84">
            <v>65423.42999999999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5309.999265120153</v>
          </cell>
          <cell r="S85">
            <v>4768.940000000002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5309.999265120153</v>
          </cell>
          <cell r="S86">
            <v>4768.940000000002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</v>
          </cell>
          <cell r="N87">
            <v>4.0823</v>
          </cell>
          <cell r="P87">
            <v>34095.87</v>
          </cell>
          <cell r="Q87">
            <v>27947.43</v>
          </cell>
          <cell r="R87">
            <v>6846.001028831786</v>
          </cell>
          <cell r="S87">
            <v>6148.440000000002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9638.3103</v>
          </cell>
          <cell r="M90">
            <v>9638.3103</v>
          </cell>
          <cell r="N90">
            <v>4.0823</v>
          </cell>
          <cell r="O90">
            <v>9638.3103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</v>
          </cell>
          <cell r="S91">
            <v>8511.340000000004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</v>
          </cell>
          <cell r="O93">
            <v>2396.3101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8478.9371</v>
          </cell>
          <cell r="O95">
            <v>8478.9371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2935.1737</v>
          </cell>
          <cell r="O96">
            <v>2935.1737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</v>
          </cell>
          <cell r="M97">
            <v>905600.5</v>
          </cell>
          <cell r="N97">
            <v>4.0692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</v>
          </cell>
          <cell r="L100">
            <v>4044.78</v>
          </cell>
          <cell r="M100">
            <v>4044.78</v>
          </cell>
          <cell r="N100">
            <v>4.0692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894.5984468691635</v>
          </cell>
          <cell r="S100">
            <v>800.8599999999997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</v>
          </cell>
          <cell r="M101">
            <v>1822529.3100000003</v>
          </cell>
          <cell r="N101">
            <v>4.0692</v>
          </cell>
          <cell r="P101">
            <v>1814370.32</v>
          </cell>
          <cell r="Q101">
            <v>1487188.78</v>
          </cell>
          <cell r="R101">
            <v>365474.4863855303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</v>
          </cell>
          <cell r="O102">
            <v>20223.9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</v>
          </cell>
          <cell r="O103">
            <v>330752.71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</v>
          </cell>
          <cell r="O104">
            <v>18164.9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2332.24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16773.17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4965.73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35969.7</v>
          </cell>
          <cell r="H48">
            <v>29483.36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24423.6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9165.88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9165.88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9165.88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</v>
          </cell>
          <cell r="H97">
            <v>111207.29</v>
          </cell>
          <cell r="I97">
            <v>24465.6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305214.54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8238.88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149655.33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40723.28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</v>
          </cell>
          <cell r="H108">
            <v>19142942.15</v>
          </cell>
          <cell r="I108">
            <v>4211447.27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4764.15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4764.15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4764.15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4764.15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4764.15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4764.15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4764.15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4764.15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4764.15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4764.15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4764.15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4764.15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4764.15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</v>
          </cell>
          <cell r="H124">
            <v>27919.36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9628.63</v>
          </cell>
          <cell r="I129">
            <v>2118.3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9628.63</v>
          </cell>
          <cell r="I130">
            <v>2118.3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9628.63</v>
          </cell>
          <cell r="I131">
            <v>2118.3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37837.95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10388.22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30624.8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327181.54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>
        <row r="3">
          <cell r="B3">
            <v>2.9904</v>
          </cell>
        </row>
        <row r="4">
          <cell r="B4">
            <v>4.079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imple"/>
      <sheetName val="Leisure Roamers"/>
      <sheetName val="Orange World"/>
      <sheetName val="Contact"/>
      <sheetName val="#¡REF"/>
      <sheetName val="#REF"/>
      <sheetName val="#AD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D - 2005 technical roadmap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</sheetNames>
    <sheetDataSet>
      <sheetData sheetId="0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>
        <row r="2"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>
        <row r="4">
          <cell r="D4">
            <v>0.019999999552965164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0"/>
  <sheetViews>
    <sheetView tabSelected="1" view="pageBreakPreview" zoomScale="75" zoomScaleSheetLayoutView="75" zoomScalePageLayoutView="0" workbookViewId="0" topLeftCell="A31">
      <selection activeCell="U20" sqref="U20"/>
    </sheetView>
  </sheetViews>
  <sheetFormatPr defaultColWidth="12.28125" defaultRowHeight="12.75"/>
  <cols>
    <col min="1" max="1" width="2.8515625" style="5" customWidth="1"/>
    <col min="2" max="2" width="2.8515625" style="2" customWidth="1"/>
    <col min="3" max="3" width="2.8515625" style="3" customWidth="1"/>
    <col min="4" max="5" width="2.8515625" style="4" customWidth="1"/>
    <col min="6" max="6" width="33.421875" style="5" customWidth="1"/>
    <col min="7" max="7" width="1.1484375" style="6" customWidth="1"/>
    <col min="8" max="11" width="11.421875" style="6" customWidth="1"/>
    <col min="12" max="12" width="1.1484375" style="6" customWidth="1"/>
    <col min="13" max="16" width="11.421875" style="6" customWidth="1"/>
    <col min="17" max="17" width="1.1484375" style="6" customWidth="1"/>
    <col min="18" max="20" width="11.421875" style="6" customWidth="1"/>
    <col min="21" max="16384" width="12.28125" style="5" customWidth="1"/>
  </cols>
  <sheetData>
    <row r="1" ht="9.75" customHeight="1"/>
    <row r="2" spans="2:20" ht="22.5" customHeight="1">
      <c r="B2" s="277" t="s">
        <v>20</v>
      </c>
      <c r="C2" s="277"/>
      <c r="D2" s="277"/>
      <c r="E2" s="277"/>
      <c r="F2" s="277"/>
      <c r="G2" s="1"/>
      <c r="H2" s="276" t="s">
        <v>18</v>
      </c>
      <c r="I2" s="276"/>
      <c r="J2" s="276"/>
      <c r="K2" s="276"/>
      <c r="L2" s="1"/>
      <c r="M2" s="276">
        <v>2013</v>
      </c>
      <c r="N2" s="276"/>
      <c r="O2" s="276"/>
      <c r="P2" s="276"/>
      <c r="Q2" s="1"/>
      <c r="R2" s="249" t="s">
        <v>18</v>
      </c>
      <c r="S2" s="249">
        <v>2013</v>
      </c>
      <c r="T2" s="250"/>
    </row>
    <row r="3" spans="2:20" ht="22.5" customHeight="1">
      <c r="B3" s="278"/>
      <c r="C3" s="278"/>
      <c r="D3" s="278"/>
      <c r="E3" s="278"/>
      <c r="F3" s="278"/>
      <c r="G3" s="1"/>
      <c r="H3" s="168" t="s">
        <v>96</v>
      </c>
      <c r="I3" s="168" t="s">
        <v>97</v>
      </c>
      <c r="J3" s="168" t="s">
        <v>98</v>
      </c>
      <c r="K3" s="168" t="s">
        <v>99</v>
      </c>
      <c r="L3" s="1"/>
      <c r="M3" s="168" t="s">
        <v>96</v>
      </c>
      <c r="N3" s="168" t="s">
        <v>97</v>
      </c>
      <c r="O3" s="168" t="s">
        <v>98</v>
      </c>
      <c r="P3" s="168" t="s">
        <v>99</v>
      </c>
      <c r="Q3" s="1"/>
      <c r="R3" s="168" t="s">
        <v>183</v>
      </c>
      <c r="S3" s="168" t="s">
        <v>183</v>
      </c>
      <c r="T3" s="251"/>
    </row>
    <row r="4" spans="2:20" ht="8.25" customHeight="1">
      <c r="B4" s="1"/>
      <c r="C4" s="1"/>
      <c r="D4" s="1"/>
      <c r="E4" s="1"/>
      <c r="F4" s="1"/>
      <c r="G4" s="1"/>
      <c r="H4" s="8"/>
      <c r="I4" s="8"/>
      <c r="J4" s="8"/>
      <c r="K4" s="8"/>
      <c r="M4" s="8"/>
      <c r="N4" s="8"/>
      <c r="O4" s="8"/>
      <c r="P4" s="8"/>
      <c r="R4" s="8"/>
      <c r="S4" s="8"/>
      <c r="T4" s="8"/>
    </row>
    <row r="5" spans="2:20" s="6" customFormat="1" ht="21.75" customHeight="1">
      <c r="B5" s="9" t="s">
        <v>21</v>
      </c>
      <c r="C5" s="3"/>
      <c r="D5" s="4"/>
      <c r="E5" s="4"/>
      <c r="H5" s="8"/>
      <c r="I5" s="8"/>
      <c r="J5" s="8"/>
      <c r="K5" s="8"/>
      <c r="M5" s="8"/>
      <c r="N5" s="8"/>
      <c r="O5" s="8"/>
      <c r="P5" s="8"/>
      <c r="R5" s="8"/>
      <c r="S5" s="8"/>
      <c r="T5" s="8"/>
    </row>
    <row r="6" spans="2:20" s="6" customFormat="1" ht="8.25" customHeight="1">
      <c r="B6" s="2"/>
      <c r="C6" s="3"/>
      <c r="D6" s="4"/>
      <c r="E6" s="4"/>
      <c r="H6" s="8"/>
      <c r="I6" s="8"/>
      <c r="J6" s="8"/>
      <c r="K6" s="8"/>
      <c r="M6" s="8"/>
      <c r="N6" s="8"/>
      <c r="O6" s="8"/>
      <c r="P6" s="8"/>
      <c r="R6" s="8"/>
      <c r="S6" s="8"/>
      <c r="T6" s="8"/>
    </row>
    <row r="7" spans="2:20" s="3" customFormat="1" ht="15" customHeight="1">
      <c r="B7" s="10" t="s">
        <v>22</v>
      </c>
      <c r="C7" s="11"/>
      <c r="D7" s="12"/>
      <c r="E7" s="12"/>
      <c r="F7" s="13"/>
      <c r="G7" s="14"/>
      <c r="H7" s="15"/>
      <c r="I7" s="15"/>
      <c r="J7" s="15"/>
      <c r="K7" s="15"/>
      <c r="L7" s="14"/>
      <c r="M7" s="15"/>
      <c r="N7" s="15"/>
      <c r="O7" s="15"/>
      <c r="P7" s="15"/>
      <c r="Q7" s="14"/>
      <c r="R7" s="15"/>
      <c r="S7" s="15"/>
      <c r="T7" s="25"/>
    </row>
    <row r="8" spans="2:20" s="3" customFormat="1" ht="15" customHeight="1">
      <c r="B8" s="16" t="s">
        <v>23</v>
      </c>
      <c r="C8" s="16"/>
      <c r="D8" s="17"/>
      <c r="E8" s="17"/>
      <c r="F8" s="18"/>
      <c r="G8" s="14"/>
      <c r="H8" s="19">
        <f>SUM(H9:H11)</f>
        <v>1697</v>
      </c>
      <c r="I8" s="19">
        <f>SUM(I9:I11)</f>
        <v>1784</v>
      </c>
      <c r="J8" s="19">
        <f>SUM(J9:J11)</f>
        <v>1706</v>
      </c>
      <c r="K8" s="19">
        <f>SUM(K9:K11)</f>
        <v>1660</v>
      </c>
      <c r="L8" s="14"/>
      <c r="M8" s="19">
        <f>SUM(M9:M11)</f>
        <v>1533</v>
      </c>
      <c r="N8" s="19">
        <f>SUM(N9:N11)</f>
        <v>1590</v>
      </c>
      <c r="O8" s="19">
        <v>1514</v>
      </c>
      <c r="P8" s="19">
        <v>1473</v>
      </c>
      <c r="Q8" s="14"/>
      <c r="R8" s="19">
        <v>6847</v>
      </c>
      <c r="S8" s="19">
        <v>6110</v>
      </c>
      <c r="T8" s="19"/>
    </row>
    <row r="9" spans="2:20" s="3" customFormat="1" ht="15" customHeight="1">
      <c r="B9" s="21" t="s">
        <v>24</v>
      </c>
      <c r="C9" s="21"/>
      <c r="D9" s="22"/>
      <c r="E9" s="22"/>
      <c r="F9" s="14"/>
      <c r="G9" s="14"/>
      <c r="H9" s="23">
        <v>971</v>
      </c>
      <c r="I9" s="23">
        <v>1036</v>
      </c>
      <c r="J9" s="23">
        <v>1000</v>
      </c>
      <c r="K9" s="23">
        <v>940</v>
      </c>
      <c r="L9" s="14"/>
      <c r="M9" s="23">
        <v>887</v>
      </c>
      <c r="N9" s="23">
        <v>917</v>
      </c>
      <c r="O9" s="23">
        <v>906</v>
      </c>
      <c r="P9" s="23">
        <v>835</v>
      </c>
      <c r="Q9" s="14"/>
      <c r="R9" s="23">
        <v>3947</v>
      </c>
      <c r="S9" s="23">
        <v>3545</v>
      </c>
      <c r="T9" s="23"/>
    </row>
    <row r="10" spans="2:20" s="3" customFormat="1" ht="15" customHeight="1">
      <c r="B10" s="21" t="s">
        <v>25</v>
      </c>
      <c r="C10" s="21"/>
      <c r="D10" s="22"/>
      <c r="E10" s="22"/>
      <c r="F10" s="14"/>
      <c r="G10" s="14"/>
      <c r="H10" s="23">
        <v>416</v>
      </c>
      <c r="I10" s="23">
        <v>412</v>
      </c>
      <c r="J10" s="23">
        <v>418</v>
      </c>
      <c r="K10" s="23">
        <v>431</v>
      </c>
      <c r="L10" s="14"/>
      <c r="M10" s="23">
        <v>433</v>
      </c>
      <c r="N10" s="23">
        <v>443</v>
      </c>
      <c r="O10" s="23">
        <v>448</v>
      </c>
      <c r="P10" s="23">
        <v>470</v>
      </c>
      <c r="Q10" s="14"/>
      <c r="R10" s="23">
        <v>1677</v>
      </c>
      <c r="S10" s="23">
        <v>1794</v>
      </c>
      <c r="T10" s="23"/>
    </row>
    <row r="11" spans="2:20" s="3" customFormat="1" ht="15" customHeight="1">
      <c r="B11" s="21" t="s">
        <v>26</v>
      </c>
      <c r="C11" s="21"/>
      <c r="D11" s="22"/>
      <c r="E11" s="22"/>
      <c r="F11" s="14"/>
      <c r="G11" s="14"/>
      <c r="H11" s="23">
        <v>310</v>
      </c>
      <c r="I11" s="23">
        <v>336</v>
      </c>
      <c r="J11" s="23">
        <v>288</v>
      </c>
      <c r="K11" s="23">
        <v>289</v>
      </c>
      <c r="L11" s="14"/>
      <c r="M11" s="23">
        <v>213</v>
      </c>
      <c r="N11" s="23">
        <v>230</v>
      </c>
      <c r="O11" s="23">
        <v>160</v>
      </c>
      <c r="P11" s="23">
        <v>168</v>
      </c>
      <c r="Q11" s="14"/>
      <c r="R11" s="23">
        <v>1223</v>
      </c>
      <c r="S11" s="23">
        <v>771</v>
      </c>
      <c r="T11" s="23"/>
    </row>
    <row r="12" spans="2:20" s="3" customFormat="1" ht="15" customHeight="1">
      <c r="B12" s="16" t="s">
        <v>27</v>
      </c>
      <c r="C12" s="16"/>
      <c r="D12" s="17"/>
      <c r="E12" s="17"/>
      <c r="F12" s="18"/>
      <c r="G12" s="14"/>
      <c r="H12" s="19">
        <v>35</v>
      </c>
      <c r="I12" s="19">
        <v>35</v>
      </c>
      <c r="J12" s="19">
        <v>32</v>
      </c>
      <c r="K12" s="19">
        <v>39</v>
      </c>
      <c r="L12" s="14"/>
      <c r="M12" s="19">
        <v>33</v>
      </c>
      <c r="N12" s="19">
        <v>40</v>
      </c>
      <c r="O12" s="19">
        <v>35</v>
      </c>
      <c r="P12" s="19">
        <v>41</v>
      </c>
      <c r="Q12" s="14"/>
      <c r="R12" s="19">
        <v>141</v>
      </c>
      <c r="S12" s="19">
        <v>149</v>
      </c>
      <c r="T12" s="19"/>
    </row>
    <row r="13" spans="2:20" s="3" customFormat="1" ht="15" customHeight="1">
      <c r="B13" s="21"/>
      <c r="C13" s="21"/>
      <c r="D13" s="22"/>
      <c r="E13" s="22"/>
      <c r="F13" s="14"/>
      <c r="G13" s="14"/>
      <c r="H13" s="23"/>
      <c r="I13" s="23"/>
      <c r="J13" s="23"/>
      <c r="K13" s="23"/>
      <c r="L13" s="14"/>
      <c r="M13" s="23"/>
      <c r="N13" s="23"/>
      <c r="O13" s="23"/>
      <c r="P13" s="23"/>
      <c r="Q13" s="14"/>
      <c r="R13" s="23"/>
      <c r="S13" s="23"/>
      <c r="T13" s="23"/>
    </row>
    <row r="14" spans="2:20" s="3" customFormat="1" ht="15" customHeight="1">
      <c r="B14" s="16" t="s">
        <v>28</v>
      </c>
      <c r="C14" s="16"/>
      <c r="D14" s="17"/>
      <c r="E14" s="17"/>
      <c r="F14" s="18"/>
      <c r="G14" s="14"/>
      <c r="H14" s="19">
        <f>SUM(H15:H18)</f>
        <v>1676</v>
      </c>
      <c r="I14" s="19">
        <f>SUM(I15:I18)</f>
        <v>1712</v>
      </c>
      <c r="J14" s="19">
        <f>SUM(J15:J18)</f>
        <v>1611</v>
      </c>
      <c r="K14" s="19">
        <f>SUM(K15:K18)</f>
        <v>1594</v>
      </c>
      <c r="L14" s="14"/>
      <c r="M14" s="19">
        <f>SUM(M15:M18)</f>
        <v>1554</v>
      </c>
      <c r="N14" s="19">
        <f>SUM(N15:N18)</f>
        <v>1515</v>
      </c>
      <c r="O14" s="19">
        <v>1500</v>
      </c>
      <c r="P14" s="19">
        <v>1488</v>
      </c>
      <c r="Q14" s="14"/>
      <c r="R14" s="19">
        <v>6593</v>
      </c>
      <c r="S14" s="19">
        <v>6057</v>
      </c>
      <c r="T14" s="19"/>
    </row>
    <row r="15" spans="2:20" s="3" customFormat="1" ht="15" customHeight="1">
      <c r="B15" s="21" t="s">
        <v>29</v>
      </c>
      <c r="C15" s="21"/>
      <c r="D15" s="22"/>
      <c r="E15" s="22"/>
      <c r="F15" s="14"/>
      <c r="G15" s="14"/>
      <c r="H15" s="23">
        <v>739</v>
      </c>
      <c r="I15" s="23">
        <v>701</v>
      </c>
      <c r="J15" s="23">
        <v>665</v>
      </c>
      <c r="K15" s="23">
        <v>642</v>
      </c>
      <c r="L15" s="14"/>
      <c r="M15" s="23">
        <v>614</v>
      </c>
      <c r="N15" s="23">
        <v>582</v>
      </c>
      <c r="O15" s="23">
        <v>559</v>
      </c>
      <c r="P15" s="23">
        <v>542</v>
      </c>
      <c r="Q15" s="14"/>
      <c r="R15" s="23">
        <v>2747</v>
      </c>
      <c r="S15" s="23">
        <v>2297</v>
      </c>
      <c r="T15" s="23"/>
    </row>
    <row r="16" spans="2:20" s="3" customFormat="1" ht="15" customHeight="1">
      <c r="B16" s="21" t="s">
        <v>30</v>
      </c>
      <c r="C16" s="21"/>
      <c r="D16" s="22"/>
      <c r="E16" s="22"/>
      <c r="F16" s="14"/>
      <c r="G16" s="14"/>
      <c r="H16" s="23">
        <v>385</v>
      </c>
      <c r="I16" s="23">
        <v>395</v>
      </c>
      <c r="J16" s="23">
        <v>398</v>
      </c>
      <c r="K16" s="23">
        <v>408</v>
      </c>
      <c r="L16" s="14"/>
      <c r="M16" s="23">
        <v>421</v>
      </c>
      <c r="N16" s="23">
        <v>421</v>
      </c>
      <c r="O16" s="23">
        <v>422</v>
      </c>
      <c r="P16" s="23">
        <v>423</v>
      </c>
      <c r="Q16" s="14"/>
      <c r="R16" s="23">
        <v>1586</v>
      </c>
      <c r="S16" s="23">
        <v>1687</v>
      </c>
      <c r="T16" s="23"/>
    </row>
    <row r="17" spans="2:20" s="3" customFormat="1" ht="15" customHeight="1">
      <c r="B17" s="21" t="s">
        <v>31</v>
      </c>
      <c r="C17" s="21"/>
      <c r="D17" s="22"/>
      <c r="E17" s="22"/>
      <c r="F17" s="14"/>
      <c r="G17" s="14"/>
      <c r="H17" s="23">
        <v>263</v>
      </c>
      <c r="I17" s="23">
        <v>320</v>
      </c>
      <c r="J17" s="23">
        <v>256</v>
      </c>
      <c r="K17" s="23">
        <v>254</v>
      </c>
      <c r="L17" s="14"/>
      <c r="M17" s="23">
        <v>251</v>
      </c>
      <c r="N17" s="23">
        <v>250</v>
      </c>
      <c r="O17" s="23">
        <v>258</v>
      </c>
      <c r="P17" s="23">
        <v>261</v>
      </c>
      <c r="Q17" s="14"/>
      <c r="R17" s="23">
        <v>1093</v>
      </c>
      <c r="S17" s="23">
        <v>1020</v>
      </c>
      <c r="T17" s="23"/>
    </row>
    <row r="18" spans="2:20" s="3" customFormat="1" ht="15" customHeight="1">
      <c r="B18" s="21" t="s">
        <v>26</v>
      </c>
      <c r="C18" s="21"/>
      <c r="D18" s="22"/>
      <c r="E18" s="22"/>
      <c r="F18" s="14"/>
      <c r="G18" s="14"/>
      <c r="H18" s="23">
        <v>289</v>
      </c>
      <c r="I18" s="23">
        <v>296</v>
      </c>
      <c r="J18" s="23">
        <v>292</v>
      </c>
      <c r="K18" s="23">
        <v>290</v>
      </c>
      <c r="L18" s="14"/>
      <c r="M18" s="23">
        <v>268</v>
      </c>
      <c r="N18" s="23">
        <v>262</v>
      </c>
      <c r="O18" s="23">
        <v>261</v>
      </c>
      <c r="P18" s="23">
        <v>262</v>
      </c>
      <c r="Q18" s="14"/>
      <c r="R18" s="23">
        <v>1167</v>
      </c>
      <c r="S18" s="23">
        <v>1053</v>
      </c>
      <c r="T18" s="23"/>
    </row>
    <row r="19" spans="2:20" s="3" customFormat="1" ht="15" customHeight="1">
      <c r="B19" s="21"/>
      <c r="C19" s="21"/>
      <c r="D19" s="22"/>
      <c r="E19" s="22"/>
      <c r="F19" s="14"/>
      <c r="G19" s="14"/>
      <c r="H19" s="23"/>
      <c r="I19" s="23"/>
      <c r="J19" s="23"/>
      <c r="K19" s="23"/>
      <c r="L19" s="14"/>
      <c r="M19" s="23"/>
      <c r="N19" s="23"/>
      <c r="O19" s="23"/>
      <c r="P19" s="23"/>
      <c r="Q19" s="14"/>
      <c r="R19" s="23"/>
      <c r="S19" s="23"/>
      <c r="T19" s="23"/>
    </row>
    <row r="20" spans="2:20" s="3" customFormat="1" ht="15" customHeight="1">
      <c r="B20" s="16" t="s">
        <v>32</v>
      </c>
      <c r="C20" s="16"/>
      <c r="D20" s="17"/>
      <c r="E20" s="17"/>
      <c r="F20" s="18"/>
      <c r="G20" s="14"/>
      <c r="H20" s="19">
        <v>112</v>
      </c>
      <c r="I20" s="19">
        <v>136</v>
      </c>
      <c r="J20" s="19">
        <v>123</v>
      </c>
      <c r="K20" s="19">
        <v>189</v>
      </c>
      <c r="L20" s="14"/>
      <c r="M20" s="19">
        <v>147</v>
      </c>
      <c r="N20" s="19">
        <v>158</v>
      </c>
      <c r="O20" s="19">
        <v>147</v>
      </c>
      <c r="P20" s="19">
        <v>155</v>
      </c>
      <c r="Q20" s="14"/>
      <c r="R20" s="19">
        <v>560</v>
      </c>
      <c r="S20" s="19">
        <v>607</v>
      </c>
      <c r="T20" s="19"/>
    </row>
    <row r="21" spans="2:20" s="3" customFormat="1" ht="15" customHeight="1">
      <c r="B21" s="20"/>
      <c r="C21" s="20"/>
      <c r="D21" s="22"/>
      <c r="E21" s="22"/>
      <c r="F21" s="14"/>
      <c r="G21" s="14"/>
      <c r="H21" s="25"/>
      <c r="I21" s="25"/>
      <c r="J21" s="25"/>
      <c r="K21" s="25"/>
      <c r="L21" s="14"/>
      <c r="M21" s="25"/>
      <c r="N21" s="25"/>
      <c r="O21" s="25"/>
      <c r="P21" s="25"/>
      <c r="Q21" s="14"/>
      <c r="R21" s="25"/>
      <c r="S21" s="25"/>
      <c r="T21" s="25"/>
    </row>
    <row r="22" spans="2:20" s="3" customFormat="1" ht="15" customHeight="1">
      <c r="B22" s="16" t="s">
        <v>33</v>
      </c>
      <c r="C22" s="16"/>
      <c r="D22" s="17"/>
      <c r="E22" s="17"/>
      <c r="F22" s="18"/>
      <c r="G22" s="14"/>
      <c r="H22" s="19">
        <f aca="true" t="shared" si="0" ref="H22:N22">SUM(H20,H14,H12,H8)</f>
        <v>3520</v>
      </c>
      <c r="I22" s="19">
        <f t="shared" si="0"/>
        <v>3667</v>
      </c>
      <c r="J22" s="19">
        <f t="shared" si="0"/>
        <v>3472</v>
      </c>
      <c r="K22" s="19">
        <f t="shared" si="0"/>
        <v>3482</v>
      </c>
      <c r="L22" s="14"/>
      <c r="M22" s="19">
        <f t="shared" si="0"/>
        <v>3267</v>
      </c>
      <c r="N22" s="19">
        <f t="shared" si="0"/>
        <v>3303</v>
      </c>
      <c r="O22" s="19">
        <v>3196</v>
      </c>
      <c r="P22" s="19">
        <f>SUM(P20,P14,P12,P8)</f>
        <v>3157</v>
      </c>
      <c r="Q22" s="14"/>
      <c r="R22" s="19">
        <f>SUM(R20,R14,R12,R8)</f>
        <v>14141</v>
      </c>
      <c r="S22" s="19">
        <f>SUM(S20,S14,S12,S8)</f>
        <v>12923</v>
      </c>
      <c r="T22" s="19"/>
    </row>
    <row r="23" spans="2:20" s="3" customFormat="1" ht="15" customHeight="1">
      <c r="B23" s="20"/>
      <c r="C23" s="20"/>
      <c r="D23" s="22"/>
      <c r="E23" s="22"/>
      <c r="F23" s="14"/>
      <c r="G23" s="14"/>
      <c r="H23" s="221"/>
      <c r="I23" s="221"/>
      <c r="J23" s="221"/>
      <c r="K23" s="221"/>
      <c r="L23" s="14"/>
      <c r="M23" s="25"/>
      <c r="N23" s="25"/>
      <c r="O23" s="25"/>
      <c r="P23" s="25"/>
      <c r="Q23" s="14"/>
      <c r="R23" s="25"/>
      <c r="S23" s="25"/>
      <c r="T23" s="25"/>
    </row>
    <row r="24" spans="2:20" s="3" customFormat="1" ht="15" customHeight="1">
      <c r="B24" s="16" t="s">
        <v>34</v>
      </c>
      <c r="C24" s="16"/>
      <c r="D24" s="17"/>
      <c r="E24" s="17"/>
      <c r="F24" s="18"/>
      <c r="G24" s="14"/>
      <c r="H24" s="169">
        <v>-0.035</v>
      </c>
      <c r="I24" s="169">
        <v>-0.012</v>
      </c>
      <c r="J24" s="169">
        <v>-0.056</v>
      </c>
      <c r="K24" s="169">
        <v>-0.064</v>
      </c>
      <c r="L24" s="14"/>
      <c r="M24" s="169">
        <f>M22/H22-1</f>
        <v>-0.072</v>
      </c>
      <c r="N24" s="169">
        <f>N22/I22-1</f>
        <v>-0.099</v>
      </c>
      <c r="O24" s="169">
        <v>-0.079</v>
      </c>
      <c r="P24" s="169">
        <v>-0.093</v>
      </c>
      <c r="Q24" s="14"/>
      <c r="R24" s="169">
        <v>-0.042</v>
      </c>
      <c r="S24" s="169">
        <v>-0.086</v>
      </c>
      <c r="T24" s="169"/>
    </row>
    <row r="25" spans="3:20" s="3" customFormat="1" ht="15" customHeight="1">
      <c r="C25" s="20"/>
      <c r="D25" s="22"/>
      <c r="E25" s="22"/>
      <c r="F25" s="14"/>
      <c r="G25" s="14"/>
      <c r="H25" s="25"/>
      <c r="I25" s="25"/>
      <c r="J25" s="25"/>
      <c r="K25" s="25"/>
      <c r="L25" s="14"/>
      <c r="M25" s="25"/>
      <c r="N25" s="25"/>
      <c r="O25" s="25"/>
      <c r="P25" s="25"/>
      <c r="Q25" s="14"/>
      <c r="R25" s="25"/>
      <c r="S25" s="25"/>
      <c r="T25" s="25"/>
    </row>
    <row r="26" spans="1:20" s="3" customFormat="1" ht="15" customHeight="1">
      <c r="A26" s="26"/>
      <c r="B26" s="59" t="s">
        <v>35</v>
      </c>
      <c r="C26" s="60"/>
      <c r="D26" s="61"/>
      <c r="F26" s="31"/>
      <c r="G26" s="31"/>
      <c r="H26" s="36">
        <v>-560</v>
      </c>
      <c r="I26" s="36">
        <v>-527</v>
      </c>
      <c r="J26" s="36">
        <v>-489</v>
      </c>
      <c r="K26" s="36">
        <v>-489</v>
      </c>
      <c r="L26" s="31"/>
      <c r="M26" s="36">
        <v>-545</v>
      </c>
      <c r="N26" s="36">
        <v>-516</v>
      </c>
      <c r="O26" s="36">
        <v>-453</v>
      </c>
      <c r="P26" s="36">
        <v>-432</v>
      </c>
      <c r="Q26" s="31"/>
      <c r="R26" s="36">
        <v>-2065</v>
      </c>
      <c r="S26" s="36">
        <v>-1946</v>
      </c>
      <c r="T26" s="36"/>
    </row>
    <row r="27" spans="1:20" s="40" customFormat="1" ht="15" customHeight="1">
      <c r="A27" s="38"/>
      <c r="B27" s="211" t="s">
        <v>36</v>
      </c>
      <c r="C27" s="212"/>
      <c r="D27" s="211"/>
      <c r="E27" s="213"/>
      <c r="F27" s="39"/>
      <c r="G27" s="39"/>
      <c r="H27" s="214">
        <v>-1731</v>
      </c>
      <c r="I27" s="214">
        <v>-1830</v>
      </c>
      <c r="J27" s="214">
        <v>-1557</v>
      </c>
      <c r="K27" s="214">
        <v>-1785</v>
      </c>
      <c r="L27" s="39"/>
      <c r="M27" s="214">
        <v>-1596</v>
      </c>
      <c r="N27" s="214">
        <v>-1649</v>
      </c>
      <c r="O27" s="214">
        <v>-1501</v>
      </c>
      <c r="P27" s="214">
        <v>-1694</v>
      </c>
      <c r="Q27" s="39"/>
      <c r="R27" s="214">
        <v>-6903</v>
      </c>
      <c r="S27" s="214">
        <v>-6440</v>
      </c>
      <c r="T27" s="214"/>
    </row>
    <row r="28" spans="1:20" s="35" customFormat="1" ht="15" customHeight="1">
      <c r="A28" s="32"/>
      <c r="B28" s="4"/>
      <c r="C28" s="41" t="s">
        <v>37</v>
      </c>
      <c r="D28" s="4"/>
      <c r="F28" s="42"/>
      <c r="G28" s="42"/>
      <c r="H28" s="36">
        <v>-447</v>
      </c>
      <c r="I28" s="36">
        <v>-470</v>
      </c>
      <c r="J28" s="36">
        <v>-413</v>
      </c>
      <c r="K28" s="36">
        <v>-441</v>
      </c>
      <c r="L28" s="42"/>
      <c r="M28" s="36">
        <v>-314</v>
      </c>
      <c r="N28" s="36">
        <v>-358</v>
      </c>
      <c r="O28" s="36">
        <v>-284</v>
      </c>
      <c r="P28" s="36">
        <v>-295</v>
      </c>
      <c r="Q28" s="42"/>
      <c r="R28" s="36">
        <v>-1771</v>
      </c>
      <c r="S28" s="36">
        <v>-1251</v>
      </c>
      <c r="T28" s="36"/>
    </row>
    <row r="29" spans="1:20" s="35" customFormat="1" ht="15" customHeight="1">
      <c r="A29" s="32"/>
      <c r="B29" s="4"/>
      <c r="C29" s="41" t="s">
        <v>38</v>
      </c>
      <c r="F29" s="42"/>
      <c r="G29" s="42"/>
      <c r="H29" s="36">
        <v>-208</v>
      </c>
      <c r="I29" s="36">
        <v>-215</v>
      </c>
      <c r="J29" s="36">
        <v>-201</v>
      </c>
      <c r="K29" s="36">
        <v>-211</v>
      </c>
      <c r="L29" s="42"/>
      <c r="M29" s="36">
        <v>-188</v>
      </c>
      <c r="N29" s="36">
        <v>-209</v>
      </c>
      <c r="O29" s="36">
        <v>-208</v>
      </c>
      <c r="P29" s="36">
        <v>-241</v>
      </c>
      <c r="Q29" s="42"/>
      <c r="R29" s="36">
        <v>-835</v>
      </c>
      <c r="S29" s="36">
        <v>-846</v>
      </c>
      <c r="T29" s="36"/>
    </row>
    <row r="30" spans="1:20" s="35" customFormat="1" ht="15" customHeight="1">
      <c r="A30" s="32"/>
      <c r="B30" s="4"/>
      <c r="C30" s="41" t="s">
        <v>39</v>
      </c>
      <c r="D30" s="4"/>
      <c r="F30" s="42"/>
      <c r="G30" s="42"/>
      <c r="H30" s="36">
        <v>-641</v>
      </c>
      <c r="I30" s="36">
        <v>-691</v>
      </c>
      <c r="J30" s="36">
        <v>-547</v>
      </c>
      <c r="K30" s="36">
        <v>-671</v>
      </c>
      <c r="L30" s="42"/>
      <c r="M30" s="36">
        <v>-642</v>
      </c>
      <c r="N30" s="36">
        <v>-620</v>
      </c>
      <c r="O30" s="36">
        <v>-562</v>
      </c>
      <c r="P30" s="36">
        <v>-752</v>
      </c>
      <c r="Q30" s="42"/>
      <c r="R30" s="36">
        <v>-2550</v>
      </c>
      <c r="S30" s="36">
        <v>-2576</v>
      </c>
      <c r="T30" s="36"/>
    </row>
    <row r="31" spans="1:20" s="35" customFormat="1" ht="15" customHeight="1">
      <c r="A31" s="32"/>
      <c r="B31" s="4"/>
      <c r="C31" s="41" t="s">
        <v>40</v>
      </c>
      <c r="D31" s="4"/>
      <c r="F31" s="42"/>
      <c r="G31" s="42"/>
      <c r="H31" s="36">
        <v>-34</v>
      </c>
      <c r="I31" s="36">
        <v>-38</v>
      </c>
      <c r="J31" s="36">
        <v>-33</v>
      </c>
      <c r="K31" s="36">
        <v>-33</v>
      </c>
      <c r="L31" s="42"/>
      <c r="M31" s="36">
        <v>-37</v>
      </c>
      <c r="N31" s="36">
        <v>-43</v>
      </c>
      <c r="O31" s="36">
        <v>-34</v>
      </c>
      <c r="P31" s="36">
        <v>-35</v>
      </c>
      <c r="Q31" s="42"/>
      <c r="R31" s="36">
        <v>-138</v>
      </c>
      <c r="S31" s="36">
        <v>-149</v>
      </c>
      <c r="T31" s="36"/>
    </row>
    <row r="32" spans="1:20" s="35" customFormat="1" ht="15" customHeight="1">
      <c r="A32" s="32"/>
      <c r="B32" s="4"/>
      <c r="C32" s="41" t="s">
        <v>41</v>
      </c>
      <c r="F32" s="42"/>
      <c r="G32" s="42"/>
      <c r="H32" s="36">
        <v>-401</v>
      </c>
      <c r="I32" s="36">
        <v>-416</v>
      </c>
      <c r="J32" s="36">
        <v>-363</v>
      </c>
      <c r="K32" s="36">
        <v>-429</v>
      </c>
      <c r="L32" s="42"/>
      <c r="M32" s="36">
        <v>-415</v>
      </c>
      <c r="N32" s="36">
        <v>-419</v>
      </c>
      <c r="O32" s="36">
        <v>-413</v>
      </c>
      <c r="P32" s="36">
        <v>-371</v>
      </c>
      <c r="Q32" s="42"/>
      <c r="R32" s="36">
        <v>-1609</v>
      </c>
      <c r="S32" s="36">
        <v>-1618</v>
      </c>
      <c r="T32" s="36"/>
    </row>
    <row r="33" spans="1:20" s="40" customFormat="1" ht="15" customHeight="1">
      <c r="A33" s="38"/>
      <c r="B33" s="211" t="s">
        <v>42</v>
      </c>
      <c r="C33" s="212"/>
      <c r="D33" s="211"/>
      <c r="E33" s="213"/>
      <c r="F33" s="39"/>
      <c r="G33" s="39"/>
      <c r="H33" s="214">
        <v>-10</v>
      </c>
      <c r="I33" s="214">
        <v>-24</v>
      </c>
      <c r="J33" s="214">
        <v>-104</v>
      </c>
      <c r="K33" s="214">
        <v>-221</v>
      </c>
      <c r="L33" s="39"/>
      <c r="M33" s="214">
        <v>-85</v>
      </c>
      <c r="N33" s="214">
        <v>-144</v>
      </c>
      <c r="O33" s="214">
        <v>-92</v>
      </c>
      <c r="P33" s="214">
        <v>-166</v>
      </c>
      <c r="Q33" s="39"/>
      <c r="R33" s="214">
        <v>-359</v>
      </c>
      <c r="S33" s="214">
        <v>-487</v>
      </c>
      <c r="T33" s="214"/>
    </row>
    <row r="34" spans="1:20" s="40" customFormat="1" ht="15" customHeight="1">
      <c r="A34" s="38"/>
      <c r="B34" s="211" t="s">
        <v>174</v>
      </c>
      <c r="C34" s="212"/>
      <c r="D34" s="211"/>
      <c r="E34" s="213"/>
      <c r="F34" s="39"/>
      <c r="G34" s="39"/>
      <c r="H34" s="214">
        <v>0</v>
      </c>
      <c r="I34" s="214">
        <v>0</v>
      </c>
      <c r="J34" s="214">
        <v>0</v>
      </c>
      <c r="K34" s="214">
        <v>8</v>
      </c>
      <c r="L34" s="39"/>
      <c r="M34" s="214">
        <v>-18</v>
      </c>
      <c r="N34" s="214">
        <v>-1</v>
      </c>
      <c r="O34" s="214"/>
      <c r="P34" s="214">
        <v>-167</v>
      </c>
      <c r="Q34" s="39"/>
      <c r="R34" s="214">
        <v>8</v>
      </c>
      <c r="S34" s="214">
        <v>-186</v>
      </c>
      <c r="T34" s="214"/>
    </row>
    <row r="35" spans="1:20" s="35" customFormat="1" ht="15" customHeight="1">
      <c r="A35" s="32"/>
      <c r="B35" s="4" t="s">
        <v>43</v>
      </c>
      <c r="C35" s="4"/>
      <c r="F35" s="42"/>
      <c r="G35" s="42"/>
      <c r="H35" s="36">
        <v>8</v>
      </c>
      <c r="I35" s="36">
        <v>12</v>
      </c>
      <c r="J35" s="36">
        <v>3</v>
      </c>
      <c r="K35" s="36">
        <v>12</v>
      </c>
      <c r="L35" s="42"/>
      <c r="M35" s="36">
        <v>10</v>
      </c>
      <c r="N35" s="36">
        <v>11</v>
      </c>
      <c r="O35" s="36">
        <v>15</v>
      </c>
      <c r="P35" s="36">
        <v>4</v>
      </c>
      <c r="Q35" s="42"/>
      <c r="R35" s="36">
        <v>35</v>
      </c>
      <c r="S35" s="36">
        <v>40</v>
      </c>
      <c r="T35" s="36"/>
    </row>
    <row r="36" spans="1:20" s="3" customFormat="1" ht="15" customHeight="1">
      <c r="A36" s="26"/>
      <c r="B36" s="16" t="s">
        <v>0</v>
      </c>
      <c r="C36" s="29"/>
      <c r="D36" s="27"/>
      <c r="E36" s="28"/>
      <c r="F36" s="30"/>
      <c r="G36" s="31"/>
      <c r="H36" s="19">
        <f>H22+H26+H27+H33+H34+H35</f>
        <v>1227</v>
      </c>
      <c r="I36" s="19">
        <f>I22+I26+I27+I33+I34+I35</f>
        <v>1298</v>
      </c>
      <c r="J36" s="19">
        <f>J22+J26+J27+J33+J34+J35</f>
        <v>1325</v>
      </c>
      <c r="K36" s="19">
        <f>K22+K26+K27+K33+K34+K35</f>
        <v>1007</v>
      </c>
      <c r="L36" s="31"/>
      <c r="M36" s="19">
        <f>M22+M26+M27+M33+M34+M35</f>
        <v>1033</v>
      </c>
      <c r="N36" s="19">
        <f>N22+N26+N27+N33+N34+N35</f>
        <v>1004</v>
      </c>
      <c r="O36" s="19">
        <v>1165</v>
      </c>
      <c r="P36" s="19">
        <f>P22+P26+P27+P33+P34+P35</f>
        <v>702</v>
      </c>
      <c r="Q36" s="31"/>
      <c r="R36" s="19">
        <f>R22+R26+R27+R33+R34+R35</f>
        <v>4857</v>
      </c>
      <c r="S36" s="19">
        <f>S22+S26+S27+S33+S34+S35</f>
        <v>3904</v>
      </c>
      <c r="T36" s="19"/>
    </row>
    <row r="37" spans="1:20" s="35" customFormat="1" ht="15" customHeight="1">
      <c r="A37" s="32"/>
      <c r="B37" s="34" t="s">
        <v>44</v>
      </c>
      <c r="D37" s="4"/>
      <c r="E37" s="34"/>
      <c r="F37" s="42"/>
      <c r="G37" s="42"/>
      <c r="H37" s="43">
        <f>H36/H22</f>
        <v>0.349</v>
      </c>
      <c r="I37" s="43">
        <f>I36/I22</f>
        <v>0.354</v>
      </c>
      <c r="J37" s="43">
        <f>J36/J22</f>
        <v>0.382</v>
      </c>
      <c r="K37" s="43">
        <f>K36/K22</f>
        <v>0.289</v>
      </c>
      <c r="L37" s="42"/>
      <c r="M37" s="43">
        <f>M36/M22</f>
        <v>0.316</v>
      </c>
      <c r="N37" s="43">
        <f>N36/N22</f>
        <v>0.304</v>
      </c>
      <c r="O37" s="43">
        <v>0.365</v>
      </c>
      <c r="P37" s="43">
        <f>P36/P22</f>
        <v>0.222</v>
      </c>
      <c r="Q37" s="42"/>
      <c r="R37" s="43">
        <f>R36/R22</f>
        <v>0.343</v>
      </c>
      <c r="S37" s="43">
        <f>S36/S22</f>
        <v>0.302</v>
      </c>
      <c r="T37" s="43"/>
    </row>
    <row r="38" spans="1:19" s="254" customFormat="1" ht="6.75" customHeight="1">
      <c r="A38" s="252"/>
      <c r="B38" s="213"/>
      <c r="C38" s="253"/>
      <c r="D38" s="213"/>
      <c r="F38" s="255"/>
      <c r="G38" s="255"/>
      <c r="H38" s="256"/>
      <c r="I38" s="256"/>
      <c r="J38" s="256"/>
      <c r="K38" s="256"/>
      <c r="L38" s="255"/>
      <c r="M38" s="256"/>
      <c r="N38" s="256"/>
      <c r="O38" s="256"/>
      <c r="P38" s="256"/>
      <c r="Q38" s="255"/>
      <c r="R38" s="256"/>
      <c r="S38" s="256"/>
    </row>
    <row r="39" spans="1:19" s="257" customFormat="1" ht="15" customHeight="1">
      <c r="A39" s="258"/>
      <c r="B39" s="264" t="s">
        <v>184</v>
      </c>
      <c r="C39" s="265"/>
      <c r="D39" s="65"/>
      <c r="E39" s="65"/>
      <c r="F39" s="266"/>
      <c r="G39" s="267"/>
      <c r="H39" s="268">
        <v>1227</v>
      </c>
      <c r="I39" s="268">
        <v>1298</v>
      </c>
      <c r="J39" s="268">
        <v>1325</v>
      </c>
      <c r="K39" s="268">
        <v>1007</v>
      </c>
      <c r="L39" s="267"/>
      <c r="M39" s="268">
        <v>1051</v>
      </c>
      <c r="N39" s="268">
        <v>1004</v>
      </c>
      <c r="O39" s="268">
        <v>1165</v>
      </c>
      <c r="P39" s="268">
        <v>864</v>
      </c>
      <c r="Q39" s="267"/>
      <c r="R39" s="268">
        <v>4857</v>
      </c>
      <c r="S39" s="268">
        <v>4084</v>
      </c>
    </row>
    <row r="40" spans="1:19" s="260" customFormat="1" ht="15" customHeight="1">
      <c r="A40" s="259"/>
      <c r="B40" s="34" t="s">
        <v>44</v>
      </c>
      <c r="D40" s="261"/>
      <c r="E40" s="213"/>
      <c r="F40" s="262"/>
      <c r="G40" s="262"/>
      <c r="H40" s="263">
        <f>+H39/H22</f>
        <v>0.349</v>
      </c>
      <c r="I40" s="263">
        <f>+I39/I22</f>
        <v>0.354</v>
      </c>
      <c r="J40" s="263">
        <f>+J39/J22</f>
        <v>0.382</v>
      </c>
      <c r="K40" s="263">
        <f>+K39/K22</f>
        <v>0.289</v>
      </c>
      <c r="L40" s="262"/>
      <c r="M40" s="263">
        <f>+M39/M22</f>
        <v>0.322</v>
      </c>
      <c r="N40" s="263">
        <f>+N39/N22</f>
        <v>0.304</v>
      </c>
      <c r="O40" s="263">
        <f>+O39/O22</f>
        <v>0.365</v>
      </c>
      <c r="P40" s="263">
        <f>+P39/P22</f>
        <v>0.274</v>
      </c>
      <c r="Q40" s="262"/>
      <c r="R40" s="263">
        <f>+R39/R22</f>
        <v>0.343</v>
      </c>
      <c r="S40" s="263">
        <f>+S39/S22</f>
        <v>0.316</v>
      </c>
    </row>
    <row r="41" spans="1:19" s="35" customFormat="1" ht="8.25" customHeight="1">
      <c r="A41" s="32"/>
      <c r="B41" s="34"/>
      <c r="D41" s="4"/>
      <c r="E41" s="34"/>
      <c r="F41" s="42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</row>
    <row r="42" spans="2:20" s="3" customFormat="1" ht="15" customHeight="1">
      <c r="B42" s="4" t="s">
        <v>45</v>
      </c>
      <c r="C42" s="44"/>
      <c r="D42" s="45"/>
      <c r="E42" s="45"/>
      <c r="F42" s="14"/>
      <c r="G42" s="14"/>
      <c r="H42" s="36">
        <v>-819</v>
      </c>
      <c r="I42" s="36">
        <v>-834</v>
      </c>
      <c r="J42" s="36">
        <v>-801</v>
      </c>
      <c r="K42" s="36">
        <v>-813</v>
      </c>
      <c r="L42" s="14"/>
      <c r="M42" s="36">
        <v>-791</v>
      </c>
      <c r="N42" s="36">
        <v>-783</v>
      </c>
      <c r="O42" s="36">
        <v>-775</v>
      </c>
      <c r="P42" s="36">
        <v>-758</v>
      </c>
      <c r="Q42" s="14"/>
      <c r="R42" s="36">
        <v>-3267</v>
      </c>
      <c r="S42" s="36">
        <v>-3107</v>
      </c>
      <c r="T42" s="36"/>
    </row>
    <row r="43" spans="2:20" s="3" customFormat="1" ht="15" customHeight="1">
      <c r="B43" s="4" t="s">
        <v>46</v>
      </c>
      <c r="C43" s="44"/>
      <c r="D43" s="45"/>
      <c r="E43" s="45"/>
      <c r="F43" s="14"/>
      <c r="G43" s="14"/>
      <c r="H43" s="36">
        <v>-4</v>
      </c>
      <c r="I43" s="36">
        <v>-6</v>
      </c>
      <c r="J43" s="36">
        <v>-1</v>
      </c>
      <c r="K43" s="36">
        <v>-5</v>
      </c>
      <c r="L43" s="14"/>
      <c r="M43" s="36">
        <v>-1</v>
      </c>
      <c r="N43" s="36">
        <v>-3</v>
      </c>
      <c r="O43" s="36">
        <v>0</v>
      </c>
      <c r="P43" s="36">
        <v>-5</v>
      </c>
      <c r="Q43" s="14"/>
      <c r="R43" s="36">
        <v>-16</v>
      </c>
      <c r="S43" s="36">
        <v>-9</v>
      </c>
      <c r="T43" s="36"/>
    </row>
    <row r="44" spans="1:20" s="3" customFormat="1" ht="15" customHeight="1">
      <c r="A44" s="26"/>
      <c r="B44" s="16" t="s">
        <v>3</v>
      </c>
      <c r="C44" s="29"/>
      <c r="D44" s="27"/>
      <c r="E44" s="28"/>
      <c r="F44" s="30"/>
      <c r="G44" s="31"/>
      <c r="H44" s="19">
        <f>H36+H42+H43</f>
        <v>404</v>
      </c>
      <c r="I44" s="19">
        <f>I36+I42+I43</f>
        <v>458</v>
      </c>
      <c r="J44" s="19">
        <f>J36+J42+J43</f>
        <v>523</v>
      </c>
      <c r="K44" s="19">
        <f>K36+K42+K43</f>
        <v>189</v>
      </c>
      <c r="L44" s="31"/>
      <c r="M44" s="19">
        <f>M36+M42+M43</f>
        <v>241</v>
      </c>
      <c r="N44" s="19">
        <f>N36+N42+N43</f>
        <v>218</v>
      </c>
      <c r="O44" s="19">
        <v>390</v>
      </c>
      <c r="P44" s="19">
        <f>P36+P42+P43</f>
        <v>-61</v>
      </c>
      <c r="Q44" s="31"/>
      <c r="R44" s="19">
        <f>R36+R42+R43</f>
        <v>1574</v>
      </c>
      <c r="S44" s="19">
        <f>S36+S42+S43</f>
        <v>788</v>
      </c>
      <c r="T44" s="19"/>
    </row>
    <row r="45" spans="1:20" s="6" customFormat="1" ht="15" customHeight="1">
      <c r="A45" s="5"/>
      <c r="B45" s="34" t="s">
        <v>44</v>
      </c>
      <c r="D45" s="4"/>
      <c r="E45" s="34"/>
      <c r="F45" s="46"/>
      <c r="G45" s="46"/>
      <c r="H45" s="43">
        <f>H44/H22</f>
        <v>0.115</v>
      </c>
      <c r="I45" s="43">
        <f>I44/I22</f>
        <v>0.125</v>
      </c>
      <c r="J45" s="43">
        <f>J44/J22</f>
        <v>0.151</v>
      </c>
      <c r="K45" s="43">
        <f>K44/K22</f>
        <v>0.054</v>
      </c>
      <c r="L45" s="46"/>
      <c r="M45" s="43">
        <f>M44/M22</f>
        <v>0.074</v>
      </c>
      <c r="N45" s="43">
        <f>N44/N22</f>
        <v>0.066</v>
      </c>
      <c r="O45" s="43">
        <v>0.122</v>
      </c>
      <c r="P45" s="43">
        <f>P44/P22</f>
        <v>-0.019</v>
      </c>
      <c r="Q45" s="46"/>
      <c r="R45" s="43">
        <f>R44/R22</f>
        <v>0.111</v>
      </c>
      <c r="S45" s="43">
        <f>S44/S22</f>
        <v>0.061</v>
      </c>
      <c r="T45" s="43"/>
    </row>
    <row r="46" spans="1:20" s="6" customFormat="1" ht="15" customHeight="1">
      <c r="A46" s="5"/>
      <c r="B46" s="4" t="s">
        <v>47</v>
      </c>
      <c r="C46" s="33"/>
      <c r="D46" s="4"/>
      <c r="E46" s="34"/>
      <c r="F46" s="46"/>
      <c r="G46" s="46"/>
      <c r="H46" s="47">
        <v>-108</v>
      </c>
      <c r="I46" s="47">
        <v>-127</v>
      </c>
      <c r="J46" s="47">
        <v>-146</v>
      </c>
      <c r="K46" s="47">
        <v>-175</v>
      </c>
      <c r="L46" s="46"/>
      <c r="M46" s="47">
        <v>-134</v>
      </c>
      <c r="N46" s="47">
        <v>-108</v>
      </c>
      <c r="O46" s="47">
        <v>-118</v>
      </c>
      <c r="P46" s="47">
        <v>-118</v>
      </c>
      <c r="Q46" s="46"/>
      <c r="R46" s="47">
        <v>-556</v>
      </c>
      <c r="S46" s="47">
        <v>-478</v>
      </c>
      <c r="T46" s="47"/>
    </row>
    <row r="47" spans="1:20" s="6" customFormat="1" ht="15" customHeight="1">
      <c r="A47" s="5"/>
      <c r="B47" s="4" t="s">
        <v>48</v>
      </c>
      <c r="C47" s="33"/>
      <c r="D47" s="4"/>
      <c r="E47" s="34"/>
      <c r="F47" s="46"/>
      <c r="G47" s="46"/>
      <c r="H47" s="47">
        <v>-54</v>
      </c>
      <c r="I47" s="47">
        <v>-76</v>
      </c>
      <c r="J47" s="47">
        <v>-70</v>
      </c>
      <c r="K47" s="47">
        <v>37</v>
      </c>
      <c r="L47" s="46"/>
      <c r="M47" s="47">
        <v>-26</v>
      </c>
      <c r="N47" s="47">
        <v>-34</v>
      </c>
      <c r="O47" s="47">
        <v>-33</v>
      </c>
      <c r="P47" s="47">
        <v>77</v>
      </c>
      <c r="Q47" s="46"/>
      <c r="R47" s="47">
        <v>-163</v>
      </c>
      <c r="S47" s="47">
        <v>-16</v>
      </c>
      <c r="T47" s="47"/>
    </row>
    <row r="48" spans="2:20" s="3" customFormat="1" ht="15" customHeight="1" thickBot="1">
      <c r="B48" s="48" t="s">
        <v>49</v>
      </c>
      <c r="C48" s="49"/>
      <c r="D48" s="50"/>
      <c r="E48" s="50"/>
      <c r="F48" s="51"/>
      <c r="G48" s="14"/>
      <c r="H48" s="52">
        <f>H44+H46+H47</f>
        <v>242</v>
      </c>
      <c r="I48" s="52">
        <f>I44+I46+I47</f>
        <v>255</v>
      </c>
      <c r="J48" s="52">
        <f>J44+J46+J47</f>
        <v>307</v>
      </c>
      <c r="K48" s="52">
        <f>K44+K46+K47</f>
        <v>51</v>
      </c>
      <c r="L48" s="14"/>
      <c r="M48" s="52">
        <f>M44+M46+M47</f>
        <v>81</v>
      </c>
      <c r="N48" s="52">
        <f>N44+N46+N47</f>
        <v>76</v>
      </c>
      <c r="O48" s="52">
        <v>239</v>
      </c>
      <c r="P48" s="52">
        <f>P44+P46+P47</f>
        <v>-102</v>
      </c>
      <c r="Q48" s="14"/>
      <c r="R48" s="52">
        <f>R44+R46+R47</f>
        <v>855</v>
      </c>
      <c r="S48" s="52">
        <f>S44+S46+S47</f>
        <v>294</v>
      </c>
      <c r="T48" s="19"/>
    </row>
    <row r="49" spans="2:20" s="6" customFormat="1" ht="15" customHeight="1" thickTop="1">
      <c r="B49" s="35"/>
      <c r="C49" s="4"/>
      <c r="D49" s="4"/>
      <c r="E49" s="34"/>
      <c r="F49" s="54"/>
      <c r="G49" s="54"/>
      <c r="H49" s="163"/>
      <c r="I49" s="163"/>
      <c r="J49" s="163"/>
      <c r="K49" s="163"/>
      <c r="L49" s="54"/>
      <c r="M49" s="163"/>
      <c r="N49" s="163"/>
      <c r="O49" s="163"/>
      <c r="P49" s="163"/>
      <c r="Q49" s="54"/>
      <c r="R49" s="163"/>
      <c r="S49" s="163"/>
      <c r="T49" s="163"/>
    </row>
    <row r="50" spans="8:20" ht="12.75">
      <c r="H50" s="150"/>
      <c r="I50" s="150"/>
      <c r="J50" s="150"/>
      <c r="K50" s="150"/>
      <c r="M50" s="150"/>
      <c r="N50" s="150"/>
      <c r="O50" s="150"/>
      <c r="P50" s="150"/>
      <c r="R50" s="150"/>
      <c r="S50" s="150"/>
      <c r="T50" s="150"/>
    </row>
  </sheetData>
  <sheetProtection/>
  <mergeCells count="3">
    <mergeCell ref="H2:K2"/>
    <mergeCell ref="B2:F3"/>
    <mergeCell ref="M2:P2"/>
  </mergeCells>
  <conditionalFormatting sqref="C42:C43">
    <cfRule type="expression" priority="1" dxfId="0" stopIfTrue="1">
      <formula>#REF!="***"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view="pageBreakPreview" zoomScale="85" zoomScaleSheetLayoutView="85" zoomScalePageLayoutView="0" workbookViewId="0" topLeftCell="A1">
      <pane xSplit="2" ySplit="4" topLeftCell="C29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Q55" sqref="Q55"/>
    </sheetView>
  </sheetViews>
  <sheetFormatPr defaultColWidth="9.140625" defaultRowHeight="12.75"/>
  <cols>
    <col min="1" max="1" width="2.57421875" style="125" customWidth="1"/>
    <col min="2" max="2" width="48.8515625" style="118" customWidth="1"/>
    <col min="3" max="3" width="1.421875" style="130" customWidth="1"/>
    <col min="4" max="4" width="12.28125" style="114" customWidth="1" collapsed="1"/>
    <col min="5" max="7" width="11.7109375" style="114" customWidth="1"/>
    <col min="8" max="8" width="1.8515625" style="118" customWidth="1"/>
    <col min="9" max="12" width="12.28125" style="114" customWidth="1" collapsed="1"/>
    <col min="13" max="16384" width="9.140625" style="114" customWidth="1"/>
  </cols>
  <sheetData>
    <row r="1" spans="1:12" ht="18">
      <c r="A1" s="119" t="s">
        <v>20</v>
      </c>
      <c r="B1" s="117"/>
      <c r="D1" s="276" t="s">
        <v>18</v>
      </c>
      <c r="E1" s="276"/>
      <c r="F1" s="276"/>
      <c r="G1" s="276"/>
      <c r="I1" s="276">
        <v>2013</v>
      </c>
      <c r="J1" s="276"/>
      <c r="K1" s="276"/>
      <c r="L1" s="276"/>
    </row>
    <row r="2" spans="1:12" ht="12.75">
      <c r="A2" s="119"/>
      <c r="B2" s="120"/>
      <c r="D2" s="8" t="s">
        <v>96</v>
      </c>
      <c r="E2" s="8" t="s">
        <v>97</v>
      </c>
      <c r="F2" s="8" t="s">
        <v>98</v>
      </c>
      <c r="G2" s="8" t="s">
        <v>99</v>
      </c>
      <c r="I2" s="8" t="s">
        <v>96</v>
      </c>
      <c r="J2" s="8" t="s">
        <v>97</v>
      </c>
      <c r="K2" s="8" t="s">
        <v>98</v>
      </c>
      <c r="L2" s="8" t="s">
        <v>99</v>
      </c>
    </row>
    <row r="3" spans="1:12" ht="14.25" customHeight="1">
      <c r="A3" s="119"/>
      <c r="B3" s="120"/>
      <c r="C3" s="161"/>
      <c r="D3" s="164"/>
      <c r="E3" s="164"/>
      <c r="F3" s="164"/>
      <c r="G3" s="164"/>
      <c r="I3" s="164"/>
      <c r="J3" s="164"/>
      <c r="K3" s="164"/>
      <c r="L3" s="164"/>
    </row>
    <row r="4" spans="1:12" ht="23.25">
      <c r="A4" s="133" t="s">
        <v>50</v>
      </c>
      <c r="B4" s="134"/>
      <c r="C4" s="129"/>
      <c r="D4" s="121"/>
      <c r="E4" s="121"/>
      <c r="F4" s="121"/>
      <c r="G4" s="121"/>
      <c r="H4" s="122"/>
      <c r="I4" s="121"/>
      <c r="J4" s="121"/>
      <c r="K4" s="121"/>
      <c r="L4" s="121"/>
    </row>
    <row r="5" spans="1:12" ht="11.25">
      <c r="A5" s="123" t="s">
        <v>51</v>
      </c>
      <c r="B5" s="124"/>
      <c r="C5" s="131"/>
      <c r="D5" s="124"/>
      <c r="E5" s="124"/>
      <c r="F5" s="124"/>
      <c r="G5" s="124"/>
      <c r="H5" s="135"/>
      <c r="I5" s="124"/>
      <c r="J5" s="124"/>
      <c r="K5" s="124"/>
      <c r="L5" s="124"/>
    </row>
    <row r="6" spans="2:12" ht="11.25">
      <c r="B6" s="126" t="s">
        <v>52</v>
      </c>
      <c r="C6" s="131"/>
      <c r="D6" s="126">
        <v>4016</v>
      </c>
      <c r="E6" s="126">
        <v>4016</v>
      </c>
      <c r="F6" s="126">
        <v>4016</v>
      </c>
      <c r="G6" s="126">
        <v>4016</v>
      </c>
      <c r="H6" s="183"/>
      <c r="I6" s="126">
        <v>4025</v>
      </c>
      <c r="J6" s="126">
        <v>4025</v>
      </c>
      <c r="K6" s="126">
        <v>4025</v>
      </c>
      <c r="L6" s="126">
        <v>3940</v>
      </c>
    </row>
    <row r="7" spans="2:12" ht="11.25">
      <c r="B7" s="126" t="s">
        <v>53</v>
      </c>
      <c r="C7" s="131"/>
      <c r="D7" s="126">
        <v>2932</v>
      </c>
      <c r="E7" s="126">
        <v>2900</v>
      </c>
      <c r="F7" s="126">
        <v>2870</v>
      </c>
      <c r="G7" s="126">
        <v>2967</v>
      </c>
      <c r="H7" s="191"/>
      <c r="I7" s="126">
        <v>2946</v>
      </c>
      <c r="J7" s="126">
        <v>2865</v>
      </c>
      <c r="K7" s="126">
        <v>3041</v>
      </c>
      <c r="L7" s="126">
        <v>3081</v>
      </c>
    </row>
    <row r="8" spans="2:12" ht="11.25">
      <c r="B8" s="126" t="s">
        <v>54</v>
      </c>
      <c r="C8" s="131"/>
      <c r="D8" s="126">
        <v>14529</v>
      </c>
      <c r="E8" s="126">
        <v>14175</v>
      </c>
      <c r="F8" s="126">
        <v>13831</v>
      </c>
      <c r="G8" s="126">
        <v>13951</v>
      </c>
      <c r="H8" s="183"/>
      <c r="I8" s="126">
        <v>13569</v>
      </c>
      <c r="J8" s="126">
        <v>13294</v>
      </c>
      <c r="K8" s="126">
        <v>13027</v>
      </c>
      <c r="L8" s="126">
        <v>12768</v>
      </c>
    </row>
    <row r="9" spans="2:12" ht="11.25">
      <c r="B9" s="126" t="s">
        <v>55</v>
      </c>
      <c r="C9" s="131"/>
      <c r="D9" s="126">
        <v>170</v>
      </c>
      <c r="E9" s="126">
        <v>110</v>
      </c>
      <c r="F9" s="126">
        <v>107</v>
      </c>
      <c r="G9" s="126">
        <v>127</v>
      </c>
      <c r="H9" s="183"/>
      <c r="I9" s="126">
        <v>154</v>
      </c>
      <c r="J9" s="126">
        <v>58</v>
      </c>
      <c r="K9" s="126">
        <v>18</v>
      </c>
      <c r="L9" s="126">
        <v>4</v>
      </c>
    </row>
    <row r="10" spans="2:12" ht="11.25" customHeight="1">
      <c r="B10" s="126" t="s">
        <v>56</v>
      </c>
      <c r="C10" s="131"/>
      <c r="D10" s="126">
        <v>19</v>
      </c>
      <c r="E10" s="126">
        <v>19</v>
      </c>
      <c r="F10" s="126">
        <v>18</v>
      </c>
      <c r="G10" s="126">
        <v>14</v>
      </c>
      <c r="H10" s="183"/>
      <c r="I10" s="126">
        <v>13</v>
      </c>
      <c r="J10" s="126">
        <v>14</v>
      </c>
      <c r="K10" s="126">
        <v>13</v>
      </c>
      <c r="L10" s="126">
        <v>9</v>
      </c>
    </row>
    <row r="11" spans="2:12" ht="11.25" customHeight="1">
      <c r="B11" s="126" t="s">
        <v>57</v>
      </c>
      <c r="C11" s="131"/>
      <c r="D11" s="126">
        <v>817</v>
      </c>
      <c r="E11" s="126">
        <v>745</v>
      </c>
      <c r="F11" s="126">
        <v>695</v>
      </c>
      <c r="G11" s="126">
        <v>878</v>
      </c>
      <c r="H11" s="191"/>
      <c r="I11" s="126">
        <v>821</v>
      </c>
      <c r="J11" s="126">
        <v>793</v>
      </c>
      <c r="K11" s="126">
        <v>742</v>
      </c>
      <c r="L11" s="126">
        <v>923</v>
      </c>
    </row>
    <row r="12" spans="1:12" ht="11.25" customHeight="1">
      <c r="A12" s="151"/>
      <c r="B12" s="152" t="s">
        <v>58</v>
      </c>
      <c r="C12" s="131"/>
      <c r="D12" s="152">
        <v>22483</v>
      </c>
      <c r="E12" s="152">
        <v>21965</v>
      </c>
      <c r="F12" s="152">
        <v>21537</v>
      </c>
      <c r="G12" s="152">
        <v>21953</v>
      </c>
      <c r="H12" s="132"/>
      <c r="I12" s="152">
        <v>21528</v>
      </c>
      <c r="J12" s="152">
        <f>SUM(J6:J11)</f>
        <v>21049</v>
      </c>
      <c r="K12" s="152">
        <f>SUM(K6:K11)</f>
        <v>20866</v>
      </c>
      <c r="L12" s="152">
        <f>SUM(L6:L11)</f>
        <v>20725</v>
      </c>
    </row>
    <row r="13" spans="2:12" ht="11.25" customHeight="1">
      <c r="B13" s="182"/>
      <c r="C13" s="131"/>
      <c r="D13" s="126"/>
      <c r="E13" s="126"/>
      <c r="F13" s="126"/>
      <c r="G13" s="126"/>
      <c r="H13" s="183"/>
      <c r="I13" s="126"/>
      <c r="J13" s="126"/>
      <c r="K13" s="126"/>
      <c r="L13" s="126"/>
    </row>
    <row r="14" spans="2:12" ht="11.25" customHeight="1">
      <c r="B14" s="126" t="s">
        <v>59</v>
      </c>
      <c r="C14" s="131"/>
      <c r="D14" s="126">
        <v>214</v>
      </c>
      <c r="E14" s="126">
        <v>208</v>
      </c>
      <c r="F14" s="126">
        <v>217</v>
      </c>
      <c r="G14" s="126">
        <v>194</v>
      </c>
      <c r="H14" s="183"/>
      <c r="I14" s="126">
        <v>199</v>
      </c>
      <c r="J14" s="126">
        <v>218</v>
      </c>
      <c r="K14" s="126">
        <v>171</v>
      </c>
      <c r="L14" s="126">
        <v>200</v>
      </c>
    </row>
    <row r="15" spans="2:12" ht="12.75" customHeight="1">
      <c r="B15" s="126" t="s">
        <v>60</v>
      </c>
      <c r="C15" s="131"/>
      <c r="D15" s="126">
        <v>1422</v>
      </c>
      <c r="E15" s="126">
        <v>1519</v>
      </c>
      <c r="F15" s="126">
        <v>1391</v>
      </c>
      <c r="G15" s="126">
        <v>1413</v>
      </c>
      <c r="H15" s="183"/>
      <c r="I15" s="126">
        <v>1301</v>
      </c>
      <c r="J15" s="126">
        <v>1258</v>
      </c>
      <c r="K15" s="126">
        <v>1211</v>
      </c>
      <c r="L15" s="126">
        <v>1199</v>
      </c>
    </row>
    <row r="16" spans="2:12" ht="11.25">
      <c r="B16" s="126" t="s">
        <v>55</v>
      </c>
      <c r="C16" s="131"/>
      <c r="D16" s="126">
        <v>56</v>
      </c>
      <c r="E16" s="126">
        <v>23</v>
      </c>
      <c r="F16" s="126">
        <v>1</v>
      </c>
      <c r="G16" s="126">
        <v>0</v>
      </c>
      <c r="H16" s="183"/>
      <c r="I16" s="126">
        <v>8</v>
      </c>
      <c r="J16" s="126">
        <v>135</v>
      </c>
      <c r="K16" s="126">
        <v>82</v>
      </c>
      <c r="L16" s="126">
        <v>89</v>
      </c>
    </row>
    <row r="17" spans="2:12" ht="11.25" customHeight="1">
      <c r="B17" s="126" t="s">
        <v>56</v>
      </c>
      <c r="C17" s="131"/>
      <c r="D17" s="126">
        <v>19</v>
      </c>
      <c r="E17" s="126">
        <v>17</v>
      </c>
      <c r="F17" s="126">
        <v>17</v>
      </c>
      <c r="G17" s="126">
        <v>17</v>
      </c>
      <c r="H17" s="191"/>
      <c r="I17" s="126">
        <v>18</v>
      </c>
      <c r="J17" s="126">
        <v>15</v>
      </c>
      <c r="K17" s="126">
        <v>15</v>
      </c>
      <c r="L17" s="126">
        <v>15</v>
      </c>
    </row>
    <row r="18" spans="2:12" ht="11.25" customHeight="1">
      <c r="B18" s="192" t="s">
        <v>61</v>
      </c>
      <c r="C18" s="131"/>
      <c r="D18" s="126">
        <v>338</v>
      </c>
      <c r="E18" s="126">
        <v>352</v>
      </c>
      <c r="F18" s="126">
        <v>204</v>
      </c>
      <c r="G18" s="126">
        <v>113</v>
      </c>
      <c r="H18" s="183"/>
      <c r="I18" s="126">
        <v>134</v>
      </c>
      <c r="J18" s="126">
        <v>89</v>
      </c>
      <c r="K18" s="126">
        <v>109</v>
      </c>
      <c r="L18" s="126">
        <v>63</v>
      </c>
    </row>
    <row r="19" spans="2:12" ht="11.25">
      <c r="B19" s="126" t="s">
        <v>62</v>
      </c>
      <c r="C19" s="131"/>
      <c r="D19" s="126">
        <v>121</v>
      </c>
      <c r="E19" s="126">
        <v>119</v>
      </c>
      <c r="F19" s="126">
        <v>91</v>
      </c>
      <c r="G19" s="126">
        <v>67</v>
      </c>
      <c r="H19" s="183"/>
      <c r="I19" s="126">
        <v>123</v>
      </c>
      <c r="J19" s="126">
        <v>124</v>
      </c>
      <c r="K19" s="126">
        <v>95</v>
      </c>
      <c r="L19" s="126">
        <v>88</v>
      </c>
    </row>
    <row r="20" spans="2:12" ht="11.25" customHeight="1">
      <c r="B20" s="126" t="s">
        <v>63</v>
      </c>
      <c r="C20" s="131"/>
      <c r="D20" s="126">
        <v>638</v>
      </c>
      <c r="E20" s="126">
        <v>883</v>
      </c>
      <c r="F20" s="126">
        <v>480</v>
      </c>
      <c r="G20" s="126">
        <v>406</v>
      </c>
      <c r="H20" s="183"/>
      <c r="I20" s="126">
        <v>261</v>
      </c>
      <c r="J20" s="126">
        <v>308</v>
      </c>
      <c r="K20" s="126">
        <v>226</v>
      </c>
      <c r="L20" s="126">
        <v>198</v>
      </c>
    </row>
    <row r="21" spans="1:12" ht="11.25" customHeight="1">
      <c r="A21" s="151"/>
      <c r="B21" s="152" t="s">
        <v>64</v>
      </c>
      <c r="C21" s="131"/>
      <c r="D21" s="152">
        <v>2808</v>
      </c>
      <c r="E21" s="152">
        <v>3121</v>
      </c>
      <c r="F21" s="152">
        <v>2401</v>
      </c>
      <c r="G21" s="152">
        <v>2210</v>
      </c>
      <c r="H21" s="132"/>
      <c r="I21" s="152">
        <v>2044</v>
      </c>
      <c r="J21" s="152">
        <f>SUM(J14:J20)</f>
        <v>2147</v>
      </c>
      <c r="K21" s="152">
        <f>SUM(K14:K20)</f>
        <v>1909</v>
      </c>
      <c r="L21" s="152">
        <f>SUM(L14:L20)</f>
        <v>1852</v>
      </c>
    </row>
    <row r="22" spans="2:12" ht="11.25">
      <c r="B22" s="126"/>
      <c r="C22" s="131"/>
      <c r="D22" s="128"/>
      <c r="E22" s="128"/>
      <c r="F22" s="128"/>
      <c r="G22" s="128"/>
      <c r="H22" s="183"/>
      <c r="I22" s="128"/>
      <c r="J22" s="128"/>
      <c r="K22" s="128"/>
      <c r="L22" s="128"/>
    </row>
    <row r="23" spans="2:12" ht="11.25" customHeight="1">
      <c r="B23" s="126" t="s">
        <v>185</v>
      </c>
      <c r="C23" s="131"/>
      <c r="D23" s="126"/>
      <c r="E23" s="126"/>
      <c r="F23" s="126"/>
      <c r="G23" s="126"/>
      <c r="H23" s="183"/>
      <c r="I23" s="126"/>
      <c r="J23" s="126"/>
      <c r="K23" s="126"/>
      <c r="L23" s="126">
        <v>225</v>
      </c>
    </row>
    <row r="24" spans="1:12" ht="11.25">
      <c r="A24" s="151" t="s">
        <v>65</v>
      </c>
      <c r="B24" s="152"/>
      <c r="C24" s="131"/>
      <c r="D24" s="152">
        <v>25291</v>
      </c>
      <c r="E24" s="152">
        <v>25086</v>
      </c>
      <c r="F24" s="152">
        <v>23938</v>
      </c>
      <c r="G24" s="152">
        <v>24163</v>
      </c>
      <c r="H24" s="132"/>
      <c r="I24" s="152">
        <v>23572</v>
      </c>
      <c r="J24" s="152">
        <f>J21+J12</f>
        <v>23196</v>
      </c>
      <c r="K24" s="152">
        <f>K21+K12</f>
        <v>22775</v>
      </c>
      <c r="L24" s="152">
        <f>L21+L12+L23</f>
        <v>22802</v>
      </c>
    </row>
    <row r="25" spans="2:12" ht="11.25" customHeight="1">
      <c r="B25" s="126"/>
      <c r="C25" s="131"/>
      <c r="D25" s="126"/>
      <c r="E25" s="126"/>
      <c r="F25" s="126"/>
      <c r="G25" s="126"/>
      <c r="H25" s="183"/>
      <c r="I25" s="126"/>
      <c r="J25" s="126"/>
      <c r="K25" s="126"/>
      <c r="L25" s="126"/>
    </row>
    <row r="26" spans="1:12" s="115" customFormat="1" ht="12" customHeight="1">
      <c r="A26" s="125" t="s">
        <v>66</v>
      </c>
      <c r="B26" s="126"/>
      <c r="C26" s="131"/>
      <c r="D26" s="126"/>
      <c r="E26" s="126"/>
      <c r="F26" s="126"/>
      <c r="G26" s="126"/>
      <c r="H26" s="183"/>
      <c r="I26" s="126"/>
      <c r="J26" s="126"/>
      <c r="K26" s="126"/>
      <c r="L26" s="126"/>
    </row>
    <row r="27" spans="1:12" s="115" customFormat="1" ht="11.25">
      <c r="A27" s="162"/>
      <c r="B27" s="126" t="s">
        <v>178</v>
      </c>
      <c r="C27" s="193"/>
      <c r="D27" s="126">
        <v>4007</v>
      </c>
      <c r="E27" s="126">
        <v>4007</v>
      </c>
      <c r="F27" s="126">
        <v>4007</v>
      </c>
      <c r="G27" s="126">
        <v>4007</v>
      </c>
      <c r="H27" s="183"/>
      <c r="I27" s="126">
        <v>4007</v>
      </c>
      <c r="J27" s="126">
        <v>3937</v>
      </c>
      <c r="K27" s="126">
        <v>3937</v>
      </c>
      <c r="L27" s="126">
        <v>3937</v>
      </c>
    </row>
    <row r="28" spans="1:12" s="115" customFormat="1" ht="11.25">
      <c r="A28" s="127"/>
      <c r="B28" s="237" t="s">
        <v>67</v>
      </c>
      <c r="C28" s="131"/>
      <c r="D28" s="126">
        <v>832</v>
      </c>
      <c r="E28" s="126">
        <v>832</v>
      </c>
      <c r="F28" s="126">
        <v>832</v>
      </c>
      <c r="G28" s="126">
        <v>832</v>
      </c>
      <c r="H28" s="183"/>
      <c r="I28" s="126">
        <v>832</v>
      </c>
      <c r="J28" s="126">
        <v>832</v>
      </c>
      <c r="K28" s="126">
        <v>832</v>
      </c>
      <c r="L28" s="126">
        <v>832</v>
      </c>
    </row>
    <row r="29" spans="1:12" s="115" customFormat="1" ht="12" customHeight="1">
      <c r="A29" s="127"/>
      <c r="B29" s="237" t="s">
        <v>68</v>
      </c>
      <c r="C29" s="131"/>
      <c r="D29" s="126">
        <v>-281</v>
      </c>
      <c r="E29" s="126">
        <v>-400</v>
      </c>
      <c r="F29" s="126">
        <v>-400</v>
      </c>
      <c r="G29" s="126">
        <v>-400</v>
      </c>
      <c r="H29" s="183"/>
      <c r="I29" s="126">
        <v>-400</v>
      </c>
      <c r="J29" s="126">
        <v>0</v>
      </c>
      <c r="K29" s="126">
        <v>0</v>
      </c>
      <c r="L29" s="126">
        <v>0</v>
      </c>
    </row>
    <row r="30" spans="1:12" ht="11.25">
      <c r="A30" s="162"/>
      <c r="B30" s="126" t="s">
        <v>69</v>
      </c>
      <c r="C30" s="131"/>
      <c r="D30" s="126">
        <v>24</v>
      </c>
      <c r="E30" s="126">
        <v>35</v>
      </c>
      <c r="F30" s="126">
        <v>3</v>
      </c>
      <c r="G30" s="126">
        <v>-37</v>
      </c>
      <c r="H30" s="183"/>
      <c r="I30" s="126">
        <v>-31</v>
      </c>
      <c r="J30" s="126">
        <v>-35</v>
      </c>
      <c r="K30" s="126">
        <v>-22</v>
      </c>
      <c r="L30" s="126">
        <v>-7</v>
      </c>
    </row>
    <row r="31" spans="1:12" ht="11.25">
      <c r="A31" s="123"/>
      <c r="B31" s="126" t="s">
        <v>70</v>
      </c>
      <c r="C31" s="131"/>
      <c r="D31" s="126">
        <v>-5</v>
      </c>
      <c r="E31" s="126">
        <v>-5</v>
      </c>
      <c r="F31" s="126">
        <v>-5</v>
      </c>
      <c r="G31" s="126">
        <v>-5</v>
      </c>
      <c r="H31" s="183"/>
      <c r="I31" s="126">
        <v>-5</v>
      </c>
      <c r="J31" s="126">
        <v>-5</v>
      </c>
      <c r="K31" s="126">
        <v>0</v>
      </c>
      <c r="L31" s="126">
        <v>0</v>
      </c>
    </row>
    <row r="32" spans="1:12" ht="11.25" customHeight="1">
      <c r="A32" s="123"/>
      <c r="B32" s="126" t="s">
        <v>71</v>
      </c>
      <c r="C32" s="131"/>
      <c r="D32" s="126">
        <v>9915</v>
      </c>
      <c r="E32" s="126">
        <v>8201</v>
      </c>
      <c r="F32" s="126">
        <v>8508</v>
      </c>
      <c r="G32" s="126">
        <v>8559</v>
      </c>
      <c r="H32" s="183"/>
      <c r="I32" s="126">
        <v>8640</v>
      </c>
      <c r="J32" s="126">
        <v>7730</v>
      </c>
      <c r="K32" s="126">
        <v>7969</v>
      </c>
      <c r="L32" s="126">
        <v>7867</v>
      </c>
    </row>
    <row r="33" spans="1:12" ht="11.25">
      <c r="A33" s="151"/>
      <c r="B33" s="152" t="s">
        <v>72</v>
      </c>
      <c r="C33" s="131"/>
      <c r="D33" s="152">
        <v>14492</v>
      </c>
      <c r="E33" s="152">
        <v>12670</v>
      </c>
      <c r="F33" s="152">
        <v>12945</v>
      </c>
      <c r="G33" s="152">
        <v>12956</v>
      </c>
      <c r="H33" s="132"/>
      <c r="I33" s="152">
        <v>13043</v>
      </c>
      <c r="J33" s="152">
        <f>SUM(J27:J32)</f>
        <v>12459</v>
      </c>
      <c r="K33" s="152">
        <f>SUM(K27:K32)</f>
        <v>12716</v>
      </c>
      <c r="L33" s="152">
        <f>SUM(L27:L32)</f>
        <v>12629</v>
      </c>
    </row>
    <row r="34" spans="1:12" s="113" customFormat="1" ht="11.25">
      <c r="A34" s="125"/>
      <c r="B34" s="126"/>
      <c r="C34" s="131"/>
      <c r="D34" s="126"/>
      <c r="E34" s="126"/>
      <c r="F34" s="126"/>
      <c r="G34" s="126"/>
      <c r="H34" s="183"/>
      <c r="I34" s="126"/>
      <c r="J34" s="126"/>
      <c r="K34" s="126"/>
      <c r="L34" s="126"/>
    </row>
    <row r="35" spans="2:12" ht="11.25" customHeight="1">
      <c r="B35" s="126" t="s">
        <v>73</v>
      </c>
      <c r="C35" s="131"/>
      <c r="D35" s="126">
        <v>2</v>
      </c>
      <c r="E35" s="126">
        <v>2</v>
      </c>
      <c r="F35" s="126">
        <v>2</v>
      </c>
      <c r="G35" s="126">
        <v>2</v>
      </c>
      <c r="H35" s="183"/>
      <c r="I35" s="236">
        <v>2</v>
      </c>
      <c r="J35" s="236">
        <v>2</v>
      </c>
      <c r="K35" s="236">
        <v>2</v>
      </c>
      <c r="L35" s="236">
        <v>2</v>
      </c>
    </row>
    <row r="36" spans="1:12" ht="12.75" customHeight="1">
      <c r="A36" s="151"/>
      <c r="B36" s="152" t="s">
        <v>74</v>
      </c>
      <c r="C36" s="131"/>
      <c r="D36" s="152">
        <v>14494</v>
      </c>
      <c r="E36" s="152">
        <v>12672</v>
      </c>
      <c r="F36" s="152">
        <v>12947</v>
      </c>
      <c r="G36" s="152">
        <v>12958</v>
      </c>
      <c r="H36" s="132"/>
      <c r="I36" s="152">
        <v>13045</v>
      </c>
      <c r="J36" s="152">
        <f>+J35+J33</f>
        <v>12461</v>
      </c>
      <c r="K36" s="152">
        <f>+K35+K33</f>
        <v>12718</v>
      </c>
      <c r="L36" s="152">
        <f>+L35+L33</f>
        <v>12631</v>
      </c>
    </row>
    <row r="37" spans="2:12" ht="12.75" customHeight="1">
      <c r="B37" s="126"/>
      <c r="C37" s="131"/>
      <c r="D37" s="126"/>
      <c r="E37" s="126"/>
      <c r="F37" s="126"/>
      <c r="G37" s="126"/>
      <c r="H37" s="183"/>
      <c r="I37" s="126"/>
      <c r="J37" s="126"/>
      <c r="K37" s="126"/>
      <c r="L37" s="126"/>
    </row>
    <row r="38" spans="2:12" ht="12" customHeight="1">
      <c r="B38" s="126" t="s">
        <v>75</v>
      </c>
      <c r="C38" s="131"/>
      <c r="D38" s="126">
        <v>788</v>
      </c>
      <c r="E38" s="126">
        <v>819</v>
      </c>
      <c r="F38" s="126">
        <v>744</v>
      </c>
      <c r="G38" s="126">
        <v>751</v>
      </c>
      <c r="H38" s="183"/>
      <c r="I38" s="126">
        <v>778</v>
      </c>
      <c r="J38" s="126">
        <v>819</v>
      </c>
      <c r="K38" s="126">
        <v>916</v>
      </c>
      <c r="L38" s="126">
        <v>921</v>
      </c>
    </row>
    <row r="39" spans="2:12" ht="12.75" customHeight="1">
      <c r="B39" s="126" t="s">
        <v>179</v>
      </c>
      <c r="C39" s="131"/>
      <c r="D39" s="126"/>
      <c r="E39" s="126"/>
      <c r="F39" s="126"/>
      <c r="G39" s="126"/>
      <c r="H39" s="183"/>
      <c r="I39" s="126"/>
      <c r="J39" s="126">
        <v>1207</v>
      </c>
      <c r="K39" s="126">
        <v>1172</v>
      </c>
      <c r="L39" s="126">
        <v>1157</v>
      </c>
    </row>
    <row r="40" spans="2:12" ht="22.5">
      <c r="B40" s="269" t="s">
        <v>186</v>
      </c>
      <c r="C40" s="131"/>
      <c r="D40" s="126">
        <v>3979</v>
      </c>
      <c r="E40" s="126">
        <v>3535</v>
      </c>
      <c r="F40" s="126">
        <v>3030</v>
      </c>
      <c r="G40" s="126">
        <v>2990</v>
      </c>
      <c r="H40" s="183"/>
      <c r="I40" s="126">
        <v>3051</v>
      </c>
      <c r="J40" s="126">
        <v>95</v>
      </c>
      <c r="K40" s="126">
        <v>100</v>
      </c>
      <c r="L40" s="126">
        <v>79</v>
      </c>
    </row>
    <row r="41" spans="2:12" ht="11.25">
      <c r="B41" s="126" t="s">
        <v>55</v>
      </c>
      <c r="C41" s="131"/>
      <c r="D41" s="126">
        <v>209</v>
      </c>
      <c r="E41" s="126">
        <v>67</v>
      </c>
      <c r="F41" s="126">
        <v>198</v>
      </c>
      <c r="G41" s="126">
        <v>283</v>
      </c>
      <c r="H41" s="126"/>
      <c r="I41" s="126">
        <v>257</v>
      </c>
      <c r="J41" s="126">
        <v>0</v>
      </c>
      <c r="K41" s="126">
        <v>1</v>
      </c>
      <c r="L41" s="126">
        <v>9</v>
      </c>
    </row>
    <row r="42" spans="2:12" ht="14.25" customHeight="1">
      <c r="B42" s="126" t="s">
        <v>76</v>
      </c>
      <c r="C42" s="131"/>
      <c r="D42" s="126">
        <v>294</v>
      </c>
      <c r="E42" s="126">
        <v>303</v>
      </c>
      <c r="F42" s="126">
        <v>326</v>
      </c>
      <c r="G42" s="126">
        <v>375</v>
      </c>
      <c r="H42" s="183"/>
      <c r="I42" s="126">
        <v>383</v>
      </c>
      <c r="J42" s="126">
        <v>384</v>
      </c>
      <c r="K42" s="126">
        <v>362</v>
      </c>
      <c r="L42" s="126">
        <v>296</v>
      </c>
    </row>
    <row r="43" spans="2:12" ht="12" customHeight="1">
      <c r="B43" s="126" t="s">
        <v>77</v>
      </c>
      <c r="C43" s="131"/>
      <c r="D43" s="126">
        <v>290</v>
      </c>
      <c r="E43" s="126">
        <v>275</v>
      </c>
      <c r="F43" s="126">
        <v>260</v>
      </c>
      <c r="G43" s="126">
        <v>263</v>
      </c>
      <c r="H43" s="183"/>
      <c r="I43" s="126">
        <v>272</v>
      </c>
      <c r="J43" s="126">
        <v>267</v>
      </c>
      <c r="K43" s="126">
        <v>263</v>
      </c>
      <c r="L43" s="126">
        <v>313</v>
      </c>
    </row>
    <row r="44" spans="2:12" ht="11.25" customHeight="1">
      <c r="B44" s="126" t="s">
        <v>78</v>
      </c>
      <c r="C44" s="131"/>
      <c r="D44" s="126">
        <v>15</v>
      </c>
      <c r="E44" s="126">
        <v>15</v>
      </c>
      <c r="F44" s="126">
        <v>15</v>
      </c>
      <c r="G44" s="126">
        <v>15</v>
      </c>
      <c r="H44" s="183"/>
      <c r="I44" s="126">
        <v>15</v>
      </c>
      <c r="J44" s="126">
        <v>15</v>
      </c>
      <c r="K44" s="126">
        <v>15</v>
      </c>
      <c r="L44" s="126">
        <v>0</v>
      </c>
    </row>
    <row r="45" spans="2:12" ht="11.25" customHeight="1">
      <c r="B45" s="126" t="s">
        <v>79</v>
      </c>
      <c r="C45" s="131"/>
      <c r="D45" s="126">
        <v>63</v>
      </c>
      <c r="E45" s="126">
        <v>51</v>
      </c>
      <c r="F45" s="126">
        <v>40</v>
      </c>
      <c r="G45" s="126">
        <v>26</v>
      </c>
      <c r="H45" s="183"/>
      <c r="I45" s="126">
        <v>29</v>
      </c>
      <c r="J45" s="126">
        <v>22</v>
      </c>
      <c r="K45" s="126">
        <v>25</v>
      </c>
      <c r="L45" s="126">
        <v>25</v>
      </c>
    </row>
    <row r="46" spans="1:12" ht="12" customHeight="1">
      <c r="A46" s="151"/>
      <c r="B46" s="152" t="s">
        <v>80</v>
      </c>
      <c r="C46" s="131"/>
      <c r="D46" s="152">
        <v>5638</v>
      </c>
      <c r="E46" s="152">
        <v>5065</v>
      </c>
      <c r="F46" s="152">
        <v>4613</v>
      </c>
      <c r="G46" s="152">
        <v>4703</v>
      </c>
      <c r="H46" s="132"/>
      <c r="I46" s="152">
        <v>4785</v>
      </c>
      <c r="J46" s="152">
        <f>SUM(J38:J45)</f>
        <v>2809</v>
      </c>
      <c r="K46" s="152">
        <f>SUM(K38:K45)</f>
        <v>2854</v>
      </c>
      <c r="L46" s="152">
        <f>SUM(L38:L45)</f>
        <v>2800</v>
      </c>
    </row>
    <row r="47" spans="2:12" ht="12.75" customHeight="1">
      <c r="B47" s="126"/>
      <c r="C47" s="131"/>
      <c r="D47" s="132"/>
      <c r="E47" s="132"/>
      <c r="F47" s="132"/>
      <c r="G47" s="132"/>
      <c r="H47" s="183"/>
      <c r="I47" s="132"/>
      <c r="J47" s="132"/>
      <c r="K47" s="132"/>
      <c r="L47" s="132"/>
    </row>
    <row r="48" spans="2:12" ht="11.25" customHeight="1">
      <c r="B48" s="126" t="s">
        <v>75</v>
      </c>
      <c r="C48" s="131"/>
      <c r="D48" s="126">
        <v>2248</v>
      </c>
      <c r="E48" s="126">
        <v>2403</v>
      </c>
      <c r="F48" s="126">
        <v>1739</v>
      </c>
      <c r="G48" s="126">
        <v>2228</v>
      </c>
      <c r="H48" s="183"/>
      <c r="I48" s="126">
        <v>1966</v>
      </c>
      <c r="J48" s="126">
        <v>1878</v>
      </c>
      <c r="K48" s="126">
        <v>1802</v>
      </c>
      <c r="L48" s="126">
        <v>1921</v>
      </c>
    </row>
    <row r="49" spans="1:12" s="241" customFormat="1" ht="12.75" customHeight="1">
      <c r="A49" s="238"/>
      <c r="B49" s="237" t="s">
        <v>179</v>
      </c>
      <c r="C49" s="239"/>
      <c r="D49" s="237"/>
      <c r="E49" s="237"/>
      <c r="F49" s="237"/>
      <c r="G49" s="237"/>
      <c r="H49" s="240"/>
      <c r="I49" s="237"/>
      <c r="J49" s="237"/>
      <c r="K49" s="237">
        <v>521</v>
      </c>
      <c r="L49" s="237">
        <v>237</v>
      </c>
    </row>
    <row r="50" spans="2:12" ht="22.5">
      <c r="B50" s="269" t="s">
        <v>186</v>
      </c>
      <c r="C50" s="131"/>
      <c r="D50" s="126">
        <v>792</v>
      </c>
      <c r="E50" s="126">
        <v>1078</v>
      </c>
      <c r="F50" s="126">
        <v>2751</v>
      </c>
      <c r="G50" s="126">
        <v>2195</v>
      </c>
      <c r="H50" s="183"/>
      <c r="I50" s="126">
        <v>1896</v>
      </c>
      <c r="J50" s="126">
        <v>3506</v>
      </c>
      <c r="K50" s="126">
        <v>3078</v>
      </c>
      <c r="L50" s="126">
        <v>3106</v>
      </c>
    </row>
    <row r="51" spans="2:12" ht="11.25">
      <c r="B51" s="126" t="s">
        <v>55</v>
      </c>
      <c r="C51" s="131"/>
      <c r="D51" s="126">
        <v>52</v>
      </c>
      <c r="E51" s="126">
        <v>23</v>
      </c>
      <c r="F51" s="126">
        <v>83</v>
      </c>
      <c r="G51" s="126">
        <v>112</v>
      </c>
      <c r="H51" s="183"/>
      <c r="I51" s="126">
        <v>4</v>
      </c>
      <c r="J51" s="126">
        <v>92</v>
      </c>
      <c r="K51" s="126">
        <v>183</v>
      </c>
      <c r="L51" s="126">
        <v>276</v>
      </c>
    </row>
    <row r="52" spans="2:12" ht="11.25">
      <c r="B52" s="126" t="s">
        <v>76</v>
      </c>
      <c r="C52" s="131"/>
      <c r="D52" s="126">
        <v>284</v>
      </c>
      <c r="E52" s="126">
        <v>270</v>
      </c>
      <c r="F52" s="126">
        <v>207</v>
      </c>
      <c r="G52" s="126">
        <v>213</v>
      </c>
      <c r="H52" s="183"/>
      <c r="I52" s="126">
        <v>239</v>
      </c>
      <c r="J52" s="126">
        <v>243</v>
      </c>
      <c r="K52" s="126">
        <v>185</v>
      </c>
      <c r="L52" s="126">
        <v>187</v>
      </c>
    </row>
    <row r="53" spans="2:12" ht="11.25">
      <c r="B53" s="126" t="s">
        <v>77</v>
      </c>
      <c r="C53" s="131"/>
      <c r="D53" s="126">
        <v>941</v>
      </c>
      <c r="E53" s="126">
        <v>952</v>
      </c>
      <c r="F53" s="126">
        <v>918</v>
      </c>
      <c r="G53" s="126">
        <v>953</v>
      </c>
      <c r="H53" s="183"/>
      <c r="I53" s="126">
        <v>924</v>
      </c>
      <c r="J53" s="126">
        <v>897</v>
      </c>
      <c r="K53" s="126">
        <v>835</v>
      </c>
      <c r="L53" s="126">
        <v>899</v>
      </c>
    </row>
    <row r="54" spans="2:12" ht="11.25" customHeight="1">
      <c r="B54" s="126" t="s">
        <v>81</v>
      </c>
      <c r="C54" s="131"/>
      <c r="D54" s="126">
        <v>35</v>
      </c>
      <c r="E54" s="126">
        <v>16</v>
      </c>
      <c r="F54" s="126">
        <v>16</v>
      </c>
      <c r="G54" s="126">
        <v>123</v>
      </c>
      <c r="H54" s="183"/>
      <c r="I54" s="126">
        <v>43</v>
      </c>
      <c r="J54" s="126">
        <v>47</v>
      </c>
      <c r="K54" s="126">
        <v>24</v>
      </c>
      <c r="L54" s="126">
        <v>95</v>
      </c>
    </row>
    <row r="55" spans="1:12" ht="11.25" customHeight="1">
      <c r="A55" s="127"/>
      <c r="B55" s="126" t="s">
        <v>78</v>
      </c>
      <c r="C55" s="131"/>
      <c r="D55" s="126">
        <v>233</v>
      </c>
      <c r="E55" s="126">
        <v>2105</v>
      </c>
      <c r="F55" s="126">
        <v>166</v>
      </c>
      <c r="G55" s="126">
        <v>162</v>
      </c>
      <c r="H55" s="183"/>
      <c r="I55" s="126">
        <v>189</v>
      </c>
      <c r="J55" s="126">
        <v>825</v>
      </c>
      <c r="K55" s="126">
        <v>152</v>
      </c>
      <c r="L55" s="126">
        <v>185</v>
      </c>
    </row>
    <row r="56" spans="2:12" ht="11.25" customHeight="1">
      <c r="B56" s="126" t="s">
        <v>79</v>
      </c>
      <c r="C56" s="131"/>
      <c r="D56" s="126">
        <v>574</v>
      </c>
      <c r="E56" s="126">
        <v>502</v>
      </c>
      <c r="F56" s="126">
        <v>498</v>
      </c>
      <c r="G56" s="126">
        <v>516</v>
      </c>
      <c r="H56" s="183"/>
      <c r="I56" s="126">
        <v>481</v>
      </c>
      <c r="J56" s="126">
        <v>438</v>
      </c>
      <c r="K56" s="126">
        <v>423</v>
      </c>
      <c r="L56" s="126">
        <v>427</v>
      </c>
    </row>
    <row r="57" spans="1:12" ht="11.25" customHeight="1">
      <c r="A57" s="151"/>
      <c r="B57" s="152" t="s">
        <v>82</v>
      </c>
      <c r="C57" s="131"/>
      <c r="D57" s="152">
        <v>5159</v>
      </c>
      <c r="E57" s="152">
        <v>7349</v>
      </c>
      <c r="F57" s="152">
        <v>6378</v>
      </c>
      <c r="G57" s="152">
        <v>6502</v>
      </c>
      <c r="H57" s="132"/>
      <c r="I57" s="152">
        <v>5742</v>
      </c>
      <c r="J57" s="152">
        <f>SUM(J48:J56)</f>
        <v>7926</v>
      </c>
      <c r="K57" s="152">
        <f>SUM(K48:K56)</f>
        <v>7203</v>
      </c>
      <c r="L57" s="152">
        <f>SUM(L48:L56)</f>
        <v>7333</v>
      </c>
    </row>
    <row r="58" spans="2:12" ht="11.25" customHeight="1">
      <c r="B58" s="126"/>
      <c r="C58" s="131"/>
      <c r="D58" s="128"/>
      <c r="E58" s="128"/>
      <c r="F58" s="128"/>
      <c r="G58" s="128"/>
      <c r="H58" s="183"/>
      <c r="I58" s="128"/>
      <c r="J58" s="128"/>
      <c r="K58" s="128"/>
      <c r="L58" s="128"/>
    </row>
    <row r="59" spans="2:12" ht="11.25" customHeight="1">
      <c r="B59" s="237" t="s">
        <v>187</v>
      </c>
      <c r="C59" s="131"/>
      <c r="D59" s="126"/>
      <c r="E59" s="126"/>
      <c r="F59" s="126"/>
      <c r="G59" s="126"/>
      <c r="H59" s="183"/>
      <c r="I59" s="126"/>
      <c r="J59" s="126"/>
      <c r="K59" s="126"/>
      <c r="L59" s="126">
        <v>38</v>
      </c>
    </row>
    <row r="60" spans="1:12" ht="11.25" customHeight="1">
      <c r="A60" s="151" t="s">
        <v>83</v>
      </c>
      <c r="B60" s="152"/>
      <c r="C60" s="131"/>
      <c r="D60" s="152">
        <v>25291</v>
      </c>
      <c r="E60" s="152">
        <v>25086</v>
      </c>
      <c r="F60" s="152">
        <v>23938</v>
      </c>
      <c r="G60" s="152">
        <v>24163</v>
      </c>
      <c r="H60" s="132"/>
      <c r="I60" s="152">
        <v>23572</v>
      </c>
      <c r="J60" s="152">
        <f>J57+J46+J36</f>
        <v>23196</v>
      </c>
      <c r="K60" s="152">
        <f>K57+K46+K36</f>
        <v>22775</v>
      </c>
      <c r="L60" s="152">
        <f>L57+L46+L36+L59</f>
        <v>22802</v>
      </c>
    </row>
    <row r="61" spans="2:12" ht="11.25">
      <c r="B61" s="126"/>
      <c r="C61" s="131"/>
      <c r="D61" s="126">
        <f>D60-D24</f>
        <v>0</v>
      </c>
      <c r="E61" s="126">
        <f>E60-E24</f>
        <v>0</v>
      </c>
      <c r="F61" s="126">
        <f>F60-F24</f>
        <v>0</v>
      </c>
      <c r="G61" s="126">
        <f>G60-G24</f>
        <v>0</v>
      </c>
      <c r="H61" s="126"/>
      <c r="I61" s="126">
        <f>I60-I24</f>
        <v>0</v>
      </c>
      <c r="J61" s="126">
        <f>J60-J24</f>
        <v>0</v>
      </c>
      <c r="K61" s="126">
        <v>0</v>
      </c>
      <c r="L61" s="126">
        <v>0</v>
      </c>
    </row>
    <row r="62" spans="2:12" ht="11.25">
      <c r="B62" s="148"/>
      <c r="D62" s="118"/>
      <c r="E62" s="118"/>
      <c r="F62" s="118"/>
      <c r="G62" s="118"/>
      <c r="I62" s="118"/>
      <c r="J62" s="118"/>
      <c r="K62" s="118"/>
      <c r="L62" s="118"/>
    </row>
    <row r="63" spans="4:12" ht="11.25">
      <c r="D63" s="118"/>
      <c r="E63" s="118"/>
      <c r="F63" s="118"/>
      <c r="G63" s="118"/>
      <c r="I63" s="118"/>
      <c r="J63" s="118"/>
      <c r="K63" s="118"/>
      <c r="L63" s="118"/>
    </row>
    <row r="72" ht="11.25">
      <c r="G72" s="116"/>
    </row>
  </sheetData>
  <sheetProtection/>
  <mergeCells count="2">
    <mergeCell ref="D1:G1"/>
    <mergeCell ref="I1:L1"/>
  </mergeCells>
  <printOptions/>
  <pageMargins left="0.35433070866141736" right="0.1968503937007874" top="0.2755905511811024" bottom="0.3937007874015748" header="0.15748031496062992" footer="0.1968503937007874"/>
  <pageSetup fitToHeight="1" fitToWidth="1" horizontalDpi="600" verticalDpi="600" orientation="portrait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view="pageBreakPreview" zoomScale="85" zoomScaleSheetLayoutView="85" zoomScalePageLayoutView="0" workbookViewId="0" topLeftCell="A1">
      <pane xSplit="2" ySplit="2" topLeftCell="C3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P1" sqref="P1:AC16384"/>
    </sheetView>
  </sheetViews>
  <sheetFormatPr defaultColWidth="9.140625" defaultRowHeight="12.75"/>
  <cols>
    <col min="1" max="1" width="3.140625" style="148" customWidth="1"/>
    <col min="2" max="2" width="54.7109375" style="118" customWidth="1"/>
    <col min="3" max="3" width="1.7109375" style="136" customWidth="1"/>
    <col min="4" max="4" width="11.7109375" style="140" customWidth="1"/>
    <col min="5" max="7" width="12.421875" style="136" customWidth="1"/>
    <col min="8" max="8" width="1.7109375" style="136" customWidth="1"/>
    <col min="9" max="12" width="11.7109375" style="140" customWidth="1"/>
    <col min="13" max="13" width="1.7109375" style="136" customWidth="1"/>
    <col min="14" max="15" width="12.421875" style="136" customWidth="1"/>
    <col min="16" max="16384" width="9.140625" style="136" customWidth="1"/>
  </cols>
  <sheetData>
    <row r="1" spans="1:15" ht="18">
      <c r="A1" s="215" t="s">
        <v>20</v>
      </c>
      <c r="B1" s="135"/>
      <c r="D1" s="276" t="s">
        <v>17</v>
      </c>
      <c r="E1" s="276"/>
      <c r="F1" s="276"/>
      <c r="G1" s="276"/>
      <c r="I1" s="276">
        <v>2013</v>
      </c>
      <c r="J1" s="276"/>
      <c r="K1" s="276"/>
      <c r="L1" s="276"/>
      <c r="N1" s="249" t="s">
        <v>17</v>
      </c>
      <c r="O1" s="249">
        <v>2013</v>
      </c>
    </row>
    <row r="2" spans="1:15" ht="27.75" customHeight="1">
      <c r="A2" s="9" t="s">
        <v>95</v>
      </c>
      <c r="B2" s="165"/>
      <c r="D2" s="8" t="s">
        <v>96</v>
      </c>
      <c r="E2" s="8" t="s">
        <v>97</v>
      </c>
      <c r="F2" s="8" t="s">
        <v>98</v>
      </c>
      <c r="G2" s="8" t="s">
        <v>99</v>
      </c>
      <c r="I2" s="8" t="s">
        <v>96</v>
      </c>
      <c r="J2" s="8" t="s">
        <v>97</v>
      </c>
      <c r="K2" s="8" t="s">
        <v>98</v>
      </c>
      <c r="L2" s="8" t="s">
        <v>99</v>
      </c>
      <c r="N2" s="8" t="s">
        <v>183</v>
      </c>
      <c r="O2" s="8" t="s">
        <v>183</v>
      </c>
    </row>
    <row r="3" spans="1:15" ht="25.5">
      <c r="A3" s="166"/>
      <c r="B3" s="137"/>
      <c r="D3" s="171" t="s">
        <v>84</v>
      </c>
      <c r="E3" s="7"/>
      <c r="F3" s="7"/>
      <c r="G3" s="7"/>
      <c r="I3" s="171"/>
      <c r="J3" s="171"/>
      <c r="K3" s="171"/>
      <c r="L3" s="171"/>
      <c r="N3" s="7"/>
      <c r="O3" s="7"/>
    </row>
    <row r="4" spans="1:15" ht="13.5" thickBot="1">
      <c r="A4" s="138"/>
      <c r="B4" s="139"/>
      <c r="E4" s="140"/>
      <c r="F4" s="140"/>
      <c r="G4" s="140"/>
      <c r="N4" s="140"/>
      <c r="O4" s="140"/>
    </row>
    <row r="5" spans="1:15" s="144" customFormat="1" ht="13.5" thickBot="1">
      <c r="A5" s="280" t="s">
        <v>90</v>
      </c>
      <c r="B5" s="280" t="s">
        <v>11</v>
      </c>
      <c r="D5" s="153">
        <v>1225</v>
      </c>
      <c r="E5" s="153">
        <v>1075</v>
      </c>
      <c r="F5" s="153">
        <v>1223</v>
      </c>
      <c r="G5" s="153">
        <v>941</v>
      </c>
      <c r="I5" s="153">
        <v>846</v>
      </c>
      <c r="J5" s="153">
        <v>699</v>
      </c>
      <c r="K5" s="243">
        <v>1027</v>
      </c>
      <c r="L5" s="243">
        <v>771</v>
      </c>
      <c r="M5" s="147"/>
      <c r="N5" s="270">
        <v>4473</v>
      </c>
      <c r="O5" s="270">
        <v>3343</v>
      </c>
    </row>
    <row r="6" spans="1:15" ht="12.75">
      <c r="A6" s="138"/>
      <c r="B6" s="159" t="s">
        <v>91</v>
      </c>
      <c r="D6" s="160">
        <v>130</v>
      </c>
      <c r="E6" s="160">
        <v>54</v>
      </c>
      <c r="F6" s="160">
        <v>0</v>
      </c>
      <c r="G6" s="160">
        <v>-1</v>
      </c>
      <c r="I6" s="160">
        <v>-21</v>
      </c>
      <c r="J6" s="160">
        <v>1</v>
      </c>
      <c r="K6" s="244">
        <v>0</v>
      </c>
      <c r="L6" s="244">
        <v>0</v>
      </c>
      <c r="N6" s="160">
        <v>183</v>
      </c>
      <c r="O6" s="160">
        <v>-20</v>
      </c>
    </row>
    <row r="7" spans="1:15" ht="12.75">
      <c r="A7" s="138"/>
      <c r="B7" s="143" t="s">
        <v>92</v>
      </c>
      <c r="D7" s="126">
        <v>-88</v>
      </c>
      <c r="E7" s="126">
        <v>-87</v>
      </c>
      <c r="F7" s="126">
        <v>-118</v>
      </c>
      <c r="G7" s="126">
        <v>205</v>
      </c>
      <c r="I7" s="126">
        <v>106</v>
      </c>
      <c r="J7" s="126">
        <v>-98</v>
      </c>
      <c r="K7" s="245">
        <v>-30</v>
      </c>
      <c r="L7" s="245">
        <v>76</v>
      </c>
      <c r="N7" s="237">
        <v>-97</v>
      </c>
      <c r="O7" s="237">
        <v>54</v>
      </c>
    </row>
    <row r="8" spans="1:15" s="140" customFormat="1" ht="12.75">
      <c r="A8" s="118"/>
      <c r="B8" s="143" t="s">
        <v>93</v>
      </c>
      <c r="D8" s="126">
        <v>-4</v>
      </c>
      <c r="E8" s="126">
        <v>5</v>
      </c>
      <c r="F8" s="126">
        <v>-14</v>
      </c>
      <c r="G8" s="126">
        <v>-35</v>
      </c>
      <c r="I8" s="126">
        <v>-89</v>
      </c>
      <c r="J8" s="126">
        <v>34</v>
      </c>
      <c r="K8" s="245">
        <v>-15</v>
      </c>
      <c r="L8" s="245">
        <v>-35</v>
      </c>
      <c r="N8" s="237">
        <v>-48</v>
      </c>
      <c r="O8" s="237">
        <v>-105</v>
      </c>
    </row>
    <row r="9" spans="1:15" s="140" customFormat="1" ht="13.5" thickBot="1">
      <c r="A9" s="118"/>
      <c r="B9" s="143"/>
      <c r="D9" s="141"/>
      <c r="E9" s="141"/>
      <c r="F9" s="141"/>
      <c r="G9" s="141"/>
      <c r="I9" s="141"/>
      <c r="J9" s="141"/>
      <c r="K9" s="246"/>
      <c r="L9" s="246"/>
      <c r="N9" s="271"/>
      <c r="O9" s="271"/>
    </row>
    <row r="10" spans="1:15" s="144" customFormat="1" ht="13.5" thickBot="1">
      <c r="A10" s="280" t="s">
        <v>94</v>
      </c>
      <c r="B10" s="280"/>
      <c r="D10" s="154">
        <v>1133</v>
      </c>
      <c r="E10" s="154">
        <v>993</v>
      </c>
      <c r="F10" s="154">
        <v>1091</v>
      </c>
      <c r="G10" s="154">
        <v>1111</v>
      </c>
      <c r="I10" s="154">
        <v>863</v>
      </c>
      <c r="J10" s="154">
        <v>635</v>
      </c>
      <c r="K10" s="247">
        <v>982</v>
      </c>
      <c r="L10" s="247">
        <v>812</v>
      </c>
      <c r="M10" s="147"/>
      <c r="N10" s="272">
        <v>4328</v>
      </c>
      <c r="O10" s="272">
        <v>3292</v>
      </c>
    </row>
    <row r="11" spans="1:15" s="140" customFormat="1" ht="12.75">
      <c r="A11" s="145"/>
      <c r="B11" s="146"/>
      <c r="D11" s="141"/>
      <c r="E11" s="141"/>
      <c r="F11" s="141"/>
      <c r="G11" s="141"/>
      <c r="I11" s="141"/>
      <c r="J11" s="141"/>
      <c r="K11" s="246"/>
      <c r="L11" s="246"/>
      <c r="N11" s="271"/>
      <c r="O11" s="271"/>
    </row>
    <row r="12" spans="1:15" s="142" customFormat="1" ht="12.75">
      <c r="A12" s="118"/>
      <c r="B12" s="242" t="s">
        <v>86</v>
      </c>
      <c r="D12" s="126">
        <v>-414</v>
      </c>
      <c r="E12" s="126">
        <v>-472</v>
      </c>
      <c r="F12" s="126">
        <v>-429</v>
      </c>
      <c r="G12" s="126">
        <v>-1029</v>
      </c>
      <c r="I12" s="126">
        <v>-400</v>
      </c>
      <c r="J12" s="126">
        <v>-452</v>
      </c>
      <c r="K12" s="245" t="s">
        <v>180</v>
      </c>
      <c r="L12" s="245">
        <v>-636</v>
      </c>
      <c r="N12" s="237">
        <v>-2344</v>
      </c>
      <c r="O12" s="273" t="s">
        <v>188</v>
      </c>
    </row>
    <row r="13" spans="1:15" s="142" customFormat="1" ht="12.75">
      <c r="A13" s="118"/>
      <c r="B13" s="242" t="s">
        <v>87</v>
      </c>
      <c r="D13" s="126">
        <v>-495</v>
      </c>
      <c r="E13" s="126">
        <v>-59</v>
      </c>
      <c r="F13" s="126">
        <v>-348</v>
      </c>
      <c r="G13" s="126">
        <v>438</v>
      </c>
      <c r="I13" s="126">
        <v>-266</v>
      </c>
      <c r="J13" s="126">
        <v>-19</v>
      </c>
      <c r="K13" s="245" t="s">
        <v>181</v>
      </c>
      <c r="L13" s="245">
        <v>82</v>
      </c>
      <c r="N13" s="237">
        <v>-464</v>
      </c>
      <c r="O13" s="273" t="s">
        <v>189</v>
      </c>
    </row>
    <row r="14" spans="1:15" s="142" customFormat="1" ht="33.75">
      <c r="A14" s="118"/>
      <c r="B14" s="143" t="s">
        <v>88</v>
      </c>
      <c r="D14" s="126">
        <v>17</v>
      </c>
      <c r="E14" s="126">
        <v>0</v>
      </c>
      <c r="F14" s="126">
        <v>1</v>
      </c>
      <c r="G14" s="126">
        <v>-4</v>
      </c>
      <c r="I14" s="126">
        <v>-5</v>
      </c>
      <c r="J14" s="126">
        <v>1</v>
      </c>
      <c r="K14" s="245">
        <v>5</v>
      </c>
      <c r="L14" s="245">
        <v>-1</v>
      </c>
      <c r="N14" s="237">
        <v>14</v>
      </c>
      <c r="O14" s="237">
        <v>0</v>
      </c>
    </row>
    <row r="15" spans="1:15" s="140" customFormat="1" ht="13.5" thickBot="1">
      <c r="A15" s="118"/>
      <c r="B15" s="143" t="s">
        <v>89</v>
      </c>
      <c r="D15" s="126">
        <v>12</v>
      </c>
      <c r="E15" s="126">
        <v>24</v>
      </c>
      <c r="F15" s="126">
        <v>6</v>
      </c>
      <c r="G15" s="126">
        <v>17</v>
      </c>
      <c r="I15" s="126">
        <v>18</v>
      </c>
      <c r="J15" s="126">
        <v>24</v>
      </c>
      <c r="K15" s="245">
        <v>10</v>
      </c>
      <c r="L15" s="245">
        <v>15</v>
      </c>
      <c r="N15" s="237">
        <v>59</v>
      </c>
      <c r="O15" s="237">
        <v>67</v>
      </c>
    </row>
    <row r="16" spans="1:15" s="147" customFormat="1" ht="13.5" thickBot="1">
      <c r="A16" s="279" t="s">
        <v>85</v>
      </c>
      <c r="B16" s="279"/>
      <c r="D16" s="155">
        <v>253</v>
      </c>
      <c r="E16" s="155">
        <v>486</v>
      </c>
      <c r="F16" s="155">
        <v>321</v>
      </c>
      <c r="G16" s="155">
        <v>533</v>
      </c>
      <c r="I16" s="155">
        <v>210</v>
      </c>
      <c r="J16" s="155">
        <v>189</v>
      </c>
      <c r="K16" s="248">
        <v>434</v>
      </c>
      <c r="L16" s="248">
        <v>272</v>
      </c>
      <c r="N16" s="274">
        <v>1593</v>
      </c>
      <c r="O16" s="274">
        <v>1105</v>
      </c>
    </row>
    <row r="17" spans="1:15" ht="12.75">
      <c r="A17" s="275"/>
      <c r="G17" s="190"/>
      <c r="N17" s="190"/>
      <c r="O17" s="190"/>
    </row>
  </sheetData>
  <sheetProtection/>
  <mergeCells count="5">
    <mergeCell ref="I1:L1"/>
    <mergeCell ref="D1:G1"/>
    <mergeCell ref="A16:B16"/>
    <mergeCell ref="A10:B10"/>
    <mergeCell ref="A5:B5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6"/>
  <sheetViews>
    <sheetView view="pageBreakPreview" zoomScale="75" zoomScaleNormal="70" zoomScaleSheetLayoutView="75" zoomScalePageLayoutView="0" workbookViewId="0" topLeftCell="A1">
      <selection activeCell="Q1" sqref="Q1:AB16384"/>
    </sheetView>
  </sheetViews>
  <sheetFormatPr defaultColWidth="9.140625" defaultRowHeight="12.75"/>
  <cols>
    <col min="1" max="1" width="2.8515625" style="5" customWidth="1"/>
    <col min="2" max="2" width="2.8515625" style="2" customWidth="1"/>
    <col min="3" max="3" width="2.8515625" style="3" customWidth="1"/>
    <col min="4" max="5" width="2.8515625" style="4" customWidth="1"/>
    <col min="6" max="6" width="50.00390625" style="5" customWidth="1"/>
    <col min="7" max="7" width="0.9921875" style="5" customWidth="1"/>
    <col min="8" max="9" width="11.421875" style="6" customWidth="1"/>
    <col min="10" max="10" width="11.140625" style="6" customWidth="1"/>
    <col min="11" max="11" width="9.140625" style="56" customWidth="1"/>
    <col min="12" max="12" width="0.9921875" style="5" customWidth="1"/>
    <col min="13" max="16" width="11.421875" style="6" customWidth="1"/>
    <col min="17" max="16384" width="9.140625" style="56" customWidth="1"/>
  </cols>
  <sheetData>
    <row r="2" spans="2:16" ht="18">
      <c r="B2" s="277" t="s">
        <v>20</v>
      </c>
      <c r="C2" s="277"/>
      <c r="D2" s="277"/>
      <c r="E2" s="277"/>
      <c r="F2" s="277"/>
      <c r="H2" s="276">
        <v>2012</v>
      </c>
      <c r="I2" s="276"/>
      <c r="J2" s="276"/>
      <c r="K2" s="276"/>
      <c r="M2" s="276">
        <v>2013</v>
      </c>
      <c r="N2" s="276"/>
      <c r="O2" s="276"/>
      <c r="P2" s="276"/>
    </row>
    <row r="3" spans="2:16" ht="12.75">
      <c r="B3" s="281"/>
      <c r="C3" s="281"/>
      <c r="D3" s="281"/>
      <c r="E3" s="281"/>
      <c r="F3" s="281"/>
      <c r="H3" s="7" t="s">
        <v>96</v>
      </c>
      <c r="I3" s="7" t="s">
        <v>97</v>
      </c>
      <c r="J3" s="7" t="s">
        <v>98</v>
      </c>
      <c r="K3" s="7" t="s">
        <v>99</v>
      </c>
      <c r="M3" s="7" t="s">
        <v>96</v>
      </c>
      <c r="N3" s="7" t="s">
        <v>97</v>
      </c>
      <c r="O3" s="7" t="s">
        <v>98</v>
      </c>
      <c r="P3" s="7" t="s">
        <v>99</v>
      </c>
    </row>
    <row r="4" spans="2:16" ht="15">
      <c r="B4" s="1"/>
      <c r="C4" s="1"/>
      <c r="D4" s="1"/>
      <c r="E4" s="1"/>
      <c r="F4" s="1"/>
      <c r="H4" s="8"/>
      <c r="I4" s="8"/>
      <c r="J4" s="8"/>
      <c r="K4" s="8"/>
      <c r="M4" s="8"/>
      <c r="N4" s="8"/>
      <c r="O4" s="8"/>
      <c r="P4" s="8"/>
    </row>
    <row r="5" spans="1:16" ht="23.25">
      <c r="A5" s="6"/>
      <c r="B5" s="9" t="s">
        <v>100</v>
      </c>
      <c r="F5" s="6"/>
      <c r="G5" s="6"/>
      <c r="H5" s="8"/>
      <c r="I5" s="8"/>
      <c r="J5" s="8"/>
      <c r="K5" s="8"/>
      <c r="L5" s="6"/>
      <c r="M5" s="8"/>
      <c r="N5" s="8"/>
      <c r="O5" s="8"/>
      <c r="P5" s="8"/>
    </row>
    <row r="6" spans="1:16" ht="12.75">
      <c r="A6" s="6"/>
      <c r="F6" s="6"/>
      <c r="G6" s="6"/>
      <c r="H6" s="8"/>
      <c r="I6" s="8"/>
      <c r="J6" s="8"/>
      <c r="K6" s="8"/>
      <c r="L6" s="6"/>
      <c r="M6" s="8"/>
      <c r="N6" s="8"/>
      <c r="O6" s="8"/>
      <c r="P6" s="8"/>
    </row>
    <row r="7" spans="1:16" ht="12.75">
      <c r="A7" s="3"/>
      <c r="B7" s="10"/>
      <c r="C7" s="11"/>
      <c r="D7" s="12"/>
      <c r="E7" s="12"/>
      <c r="F7" s="13"/>
      <c r="G7" s="3"/>
      <c r="H7" s="15"/>
      <c r="I7" s="15"/>
      <c r="J7" s="15"/>
      <c r="K7" s="15"/>
      <c r="L7" s="3"/>
      <c r="M7" s="15"/>
      <c r="N7" s="15"/>
      <c r="O7" s="15"/>
      <c r="P7" s="15"/>
    </row>
    <row r="8" spans="1:16" s="38" customFormat="1" ht="12.75">
      <c r="A8" s="24"/>
      <c r="B8" s="21" t="s">
        <v>101</v>
      </c>
      <c r="C8" s="21"/>
      <c r="D8" s="57"/>
      <c r="E8" s="57"/>
      <c r="F8" s="58"/>
      <c r="G8" s="24"/>
      <c r="H8" s="23">
        <v>3100</v>
      </c>
      <c r="I8" s="23">
        <v>3038</v>
      </c>
      <c r="J8" s="23">
        <v>2975</v>
      </c>
      <c r="K8" s="23">
        <v>2995</v>
      </c>
      <c r="L8" s="24"/>
      <c r="M8" s="23">
        <v>3099</v>
      </c>
      <c r="N8" s="23">
        <v>3067</v>
      </c>
      <c r="O8" s="23">
        <v>3027</v>
      </c>
      <c r="P8" s="23">
        <v>3016</v>
      </c>
    </row>
    <row r="9" spans="1:16" ht="12.75">
      <c r="A9" s="26"/>
      <c r="B9" s="59" t="s">
        <v>102</v>
      </c>
      <c r="C9" s="60"/>
      <c r="D9" s="61"/>
      <c r="E9" s="3"/>
      <c r="F9" s="31"/>
      <c r="G9" s="3"/>
      <c r="H9" s="36">
        <v>1659</v>
      </c>
      <c r="I9" s="36">
        <v>1563</v>
      </c>
      <c r="J9" s="37">
        <v>2796</v>
      </c>
      <c r="K9" s="37">
        <v>2180</v>
      </c>
      <c r="L9" s="3"/>
      <c r="M9" s="36">
        <v>1840</v>
      </c>
      <c r="N9" s="36">
        <v>525</v>
      </c>
      <c r="O9" s="36">
        <v>126</v>
      </c>
      <c r="P9" s="36">
        <v>107</v>
      </c>
    </row>
    <row r="10" spans="1:16" ht="12.75">
      <c r="A10" s="32"/>
      <c r="B10" s="4" t="s">
        <v>103</v>
      </c>
      <c r="C10" s="33"/>
      <c r="D10" s="34"/>
      <c r="E10" s="35"/>
      <c r="F10" s="31"/>
      <c r="G10" s="35"/>
      <c r="H10" s="36">
        <v>12</v>
      </c>
      <c r="I10" s="36">
        <v>12</v>
      </c>
      <c r="J10" s="37">
        <v>10</v>
      </c>
      <c r="K10" s="37">
        <v>10</v>
      </c>
      <c r="L10" s="35"/>
      <c r="M10" s="36">
        <v>8</v>
      </c>
      <c r="N10" s="36">
        <v>9</v>
      </c>
      <c r="O10" s="36">
        <v>25</v>
      </c>
      <c r="P10" s="36">
        <v>23</v>
      </c>
    </row>
    <row r="11" spans="1:16" ht="12.75">
      <c r="A11" s="32"/>
      <c r="B11" s="4" t="s">
        <v>104</v>
      </c>
      <c r="C11" s="33"/>
      <c r="D11" s="34"/>
      <c r="E11" s="35"/>
      <c r="F11" s="31"/>
      <c r="G11" s="35"/>
      <c r="H11" s="36">
        <v>0</v>
      </c>
      <c r="I11" s="36">
        <v>0</v>
      </c>
      <c r="J11" s="37">
        <v>0</v>
      </c>
      <c r="K11" s="37">
        <v>0</v>
      </c>
      <c r="L11" s="35"/>
      <c r="M11" s="36">
        <v>0</v>
      </c>
      <c r="N11" s="36">
        <v>0</v>
      </c>
      <c r="O11" s="36">
        <v>0</v>
      </c>
      <c r="P11" s="36">
        <v>0</v>
      </c>
    </row>
    <row r="12" spans="1:16" ht="12.75">
      <c r="A12" s="32"/>
      <c r="B12" s="4" t="s">
        <v>179</v>
      </c>
      <c r="C12" s="33"/>
      <c r="D12" s="34"/>
      <c r="E12" s="35"/>
      <c r="F12" s="31"/>
      <c r="G12" s="35"/>
      <c r="H12" s="36">
        <v>0</v>
      </c>
      <c r="I12" s="36">
        <v>0</v>
      </c>
      <c r="J12" s="37">
        <v>0</v>
      </c>
      <c r="K12" s="37">
        <v>0</v>
      </c>
      <c r="L12" s="35"/>
      <c r="M12" s="36">
        <v>0</v>
      </c>
      <c r="N12" s="36">
        <v>1207</v>
      </c>
      <c r="O12" s="36">
        <v>1693</v>
      </c>
      <c r="P12" s="36">
        <v>1394</v>
      </c>
    </row>
    <row r="13" spans="2:16" s="62" customFormat="1" ht="12.75">
      <c r="B13" s="63" t="s">
        <v>105</v>
      </c>
      <c r="C13" s="64"/>
      <c r="D13" s="63"/>
      <c r="E13" s="65"/>
      <c r="F13" s="66"/>
      <c r="G13" s="68"/>
      <c r="H13" s="67">
        <v>4771</v>
      </c>
      <c r="I13" s="67">
        <v>4613</v>
      </c>
      <c r="J13" s="67">
        <v>5781</v>
      </c>
      <c r="K13" s="67">
        <v>5185</v>
      </c>
      <c r="L13" s="68"/>
      <c r="M13" s="67">
        <v>4947</v>
      </c>
      <c r="N13" s="67">
        <v>4808</v>
      </c>
      <c r="O13" s="67">
        <v>4871</v>
      </c>
      <c r="P13" s="67">
        <v>4540</v>
      </c>
    </row>
    <row r="14" spans="1:16" ht="12.75">
      <c r="A14" s="32"/>
      <c r="B14" s="4" t="s">
        <v>106</v>
      </c>
      <c r="C14" s="41"/>
      <c r="E14" s="35"/>
      <c r="F14" s="42"/>
      <c r="G14" s="35"/>
      <c r="H14" s="37">
        <v>35</v>
      </c>
      <c r="I14" s="37">
        <v>-43</v>
      </c>
      <c r="J14" s="37">
        <v>173</v>
      </c>
      <c r="K14" s="37">
        <v>268</v>
      </c>
      <c r="L14" s="35"/>
      <c r="M14" s="37">
        <v>99</v>
      </c>
      <c r="N14" s="37">
        <v>-101</v>
      </c>
      <c r="O14" s="37">
        <v>84</v>
      </c>
      <c r="P14" s="37">
        <v>192</v>
      </c>
    </row>
    <row r="15" spans="2:16" s="62" customFormat="1" ht="12.75">
      <c r="B15" s="63" t="s">
        <v>107</v>
      </c>
      <c r="C15" s="64"/>
      <c r="D15" s="63"/>
      <c r="E15" s="65"/>
      <c r="F15" s="66"/>
      <c r="G15" s="68"/>
      <c r="H15" s="67">
        <v>4806</v>
      </c>
      <c r="I15" s="67">
        <v>4570</v>
      </c>
      <c r="J15" s="67">
        <v>5954</v>
      </c>
      <c r="K15" s="67">
        <v>5453</v>
      </c>
      <c r="L15" s="68"/>
      <c r="M15" s="67">
        <v>5046</v>
      </c>
      <c r="N15" s="67">
        <v>4707</v>
      </c>
      <c r="O15" s="67">
        <v>4955</v>
      </c>
      <c r="P15" s="67">
        <v>4732</v>
      </c>
    </row>
    <row r="16" spans="1:16" ht="12.75">
      <c r="A16" s="32"/>
      <c r="B16" s="4" t="s">
        <v>108</v>
      </c>
      <c r="C16" s="41"/>
      <c r="E16" s="35"/>
      <c r="F16" s="42"/>
      <c r="G16" s="35"/>
      <c r="H16" s="37">
        <v>8</v>
      </c>
      <c r="I16" s="37">
        <v>6</v>
      </c>
      <c r="J16" s="37">
        <v>6</v>
      </c>
      <c r="K16" s="37">
        <v>6</v>
      </c>
      <c r="L16" s="35"/>
      <c r="M16" s="37">
        <v>6</v>
      </c>
      <c r="N16" s="37">
        <v>6</v>
      </c>
      <c r="O16" s="37">
        <v>6</v>
      </c>
      <c r="P16" s="37">
        <v>6</v>
      </c>
    </row>
    <row r="17" spans="1:16" ht="12.75">
      <c r="A17" s="32"/>
      <c r="B17" s="4" t="s">
        <v>109</v>
      </c>
      <c r="C17" s="41"/>
      <c r="E17" s="35"/>
      <c r="F17" s="42"/>
      <c r="G17" s="35"/>
      <c r="H17" s="37">
        <v>0</v>
      </c>
      <c r="I17" s="37">
        <v>0</v>
      </c>
      <c r="J17" s="37">
        <v>0</v>
      </c>
      <c r="K17" s="37">
        <v>0</v>
      </c>
      <c r="L17" s="35"/>
      <c r="M17" s="37">
        <v>0</v>
      </c>
      <c r="N17" s="37">
        <v>0</v>
      </c>
      <c r="O17" s="37">
        <v>0</v>
      </c>
      <c r="P17" s="37">
        <v>0</v>
      </c>
    </row>
    <row r="18" spans="1:16" ht="12.75">
      <c r="A18" s="32"/>
      <c r="B18" s="4" t="s">
        <v>110</v>
      </c>
      <c r="C18" s="41"/>
      <c r="D18" s="35"/>
      <c r="E18" s="35"/>
      <c r="F18" s="42"/>
      <c r="G18" s="35"/>
      <c r="H18" s="37">
        <v>638</v>
      </c>
      <c r="I18" s="37">
        <v>883</v>
      </c>
      <c r="J18" s="37">
        <v>480</v>
      </c>
      <c r="K18" s="37">
        <v>406</v>
      </c>
      <c r="L18" s="35"/>
      <c r="M18" s="37">
        <v>261</v>
      </c>
      <c r="N18" s="37">
        <v>308</v>
      </c>
      <c r="O18" s="37">
        <v>226</v>
      </c>
      <c r="P18" s="37">
        <v>198</v>
      </c>
    </row>
    <row r="19" spans="2:16" s="62" customFormat="1" ht="12.75">
      <c r="B19" s="63" t="s">
        <v>111</v>
      </c>
      <c r="C19" s="64"/>
      <c r="D19" s="63"/>
      <c r="E19" s="65"/>
      <c r="F19" s="66"/>
      <c r="G19" s="68"/>
      <c r="H19" s="67">
        <v>646</v>
      </c>
      <c r="I19" s="67">
        <v>889</v>
      </c>
      <c r="J19" s="67">
        <v>486</v>
      </c>
      <c r="K19" s="67">
        <v>412</v>
      </c>
      <c r="L19" s="68"/>
      <c r="M19" s="67">
        <v>267</v>
      </c>
      <c r="N19" s="67">
        <v>314</v>
      </c>
      <c r="O19" s="67">
        <v>232</v>
      </c>
      <c r="P19" s="67">
        <v>204</v>
      </c>
    </row>
    <row r="20" spans="1:16" ht="12.75">
      <c r="A20" s="32"/>
      <c r="B20" s="4" t="s">
        <v>112</v>
      </c>
      <c r="C20" s="33"/>
      <c r="E20" s="35"/>
      <c r="F20" s="42"/>
      <c r="G20" s="35"/>
      <c r="H20" s="37">
        <v>10</v>
      </c>
      <c r="I20" s="37">
        <v>24</v>
      </c>
      <c r="J20" s="37">
        <v>-3</v>
      </c>
      <c r="K20" s="37">
        <v>-15</v>
      </c>
      <c r="L20" s="35"/>
      <c r="M20" s="37">
        <v>-7</v>
      </c>
      <c r="N20" s="37">
        <v>-12</v>
      </c>
      <c r="O20" s="37">
        <v>-17</v>
      </c>
      <c r="P20" s="37">
        <v>-16</v>
      </c>
    </row>
    <row r="21" spans="2:16" s="62" customFormat="1" ht="12.75">
      <c r="B21" s="63" t="s">
        <v>113</v>
      </c>
      <c r="C21" s="64"/>
      <c r="D21" s="63"/>
      <c r="E21" s="65"/>
      <c r="F21" s="66"/>
      <c r="G21" s="68"/>
      <c r="H21" s="67">
        <v>4170</v>
      </c>
      <c r="I21" s="67">
        <v>3705</v>
      </c>
      <c r="J21" s="67">
        <v>5465</v>
      </c>
      <c r="K21" s="67">
        <v>5026</v>
      </c>
      <c r="L21" s="68"/>
      <c r="M21" s="67">
        <v>4772</v>
      </c>
      <c r="N21" s="67">
        <v>4381</v>
      </c>
      <c r="O21" s="67">
        <v>4706</v>
      </c>
      <c r="P21" s="67">
        <v>4512</v>
      </c>
    </row>
    <row r="22" spans="1:16" ht="12.75">
      <c r="A22" s="38"/>
      <c r="B22" s="69" t="s">
        <v>114</v>
      </c>
      <c r="C22" s="70"/>
      <c r="D22" s="69"/>
      <c r="E22" s="71"/>
      <c r="F22" s="72"/>
      <c r="G22" s="74"/>
      <c r="H22" s="73">
        <v>0.22</v>
      </c>
      <c r="I22" s="73">
        <v>0.23</v>
      </c>
      <c r="J22" s="73">
        <v>0.3</v>
      </c>
      <c r="K22" s="73">
        <v>0.28</v>
      </c>
      <c r="L22" s="74"/>
      <c r="M22" s="73">
        <v>0.27</v>
      </c>
      <c r="N22" s="73">
        <v>0.26</v>
      </c>
      <c r="O22" s="73">
        <v>0.27</v>
      </c>
      <c r="P22" s="73">
        <v>0.26</v>
      </c>
    </row>
    <row r="23" ht="12.75">
      <c r="K23" s="6"/>
    </row>
    <row r="24" spans="2:11" ht="12.75">
      <c r="B24" s="2" t="s">
        <v>115</v>
      </c>
      <c r="K24" s="6"/>
    </row>
    <row r="25" spans="2:16" ht="12.75">
      <c r="B25" s="56" t="s">
        <v>4</v>
      </c>
      <c r="G25" s="76"/>
      <c r="H25" s="75">
        <v>1</v>
      </c>
      <c r="I25" s="75">
        <v>1</v>
      </c>
      <c r="J25" s="75">
        <v>1</v>
      </c>
      <c r="K25" s="75">
        <v>1</v>
      </c>
      <c r="L25" s="76"/>
      <c r="M25" s="75">
        <v>1</v>
      </c>
      <c r="N25" s="75">
        <v>1</v>
      </c>
      <c r="O25" s="75">
        <v>1</v>
      </c>
      <c r="P25" s="75">
        <v>1</v>
      </c>
    </row>
    <row r="26" spans="2:16" ht="12.75">
      <c r="B26" s="56" t="s">
        <v>5</v>
      </c>
      <c r="G26" s="76"/>
      <c r="H26" s="75">
        <v>0</v>
      </c>
      <c r="I26" s="75">
        <v>0</v>
      </c>
      <c r="J26" s="75">
        <v>0</v>
      </c>
      <c r="K26" s="75">
        <v>0</v>
      </c>
      <c r="L26" s="76"/>
      <c r="M26" s="75">
        <v>0</v>
      </c>
      <c r="N26" s="75">
        <v>0</v>
      </c>
      <c r="O26" s="75">
        <v>0</v>
      </c>
      <c r="P26" s="75">
        <v>0</v>
      </c>
    </row>
    <row r="27" spans="1:16" ht="12.75">
      <c r="A27" s="38"/>
      <c r="B27" s="69" t="s">
        <v>6</v>
      </c>
      <c r="C27" s="70"/>
      <c r="D27" s="69"/>
      <c r="E27" s="71"/>
      <c r="F27" s="72"/>
      <c r="G27" s="76"/>
      <c r="H27" s="170">
        <v>0</v>
      </c>
      <c r="I27" s="170">
        <v>0</v>
      </c>
      <c r="J27" s="73">
        <v>0</v>
      </c>
      <c r="K27" s="73">
        <v>0</v>
      </c>
      <c r="L27" s="76"/>
      <c r="M27" s="73">
        <v>0</v>
      </c>
      <c r="N27" s="73">
        <v>0</v>
      </c>
      <c r="O27" s="73">
        <v>0</v>
      </c>
      <c r="P27" s="73">
        <v>0</v>
      </c>
    </row>
    <row r="28" ht="12.75">
      <c r="K28" s="6"/>
    </row>
    <row r="29" spans="2:16" ht="12.75">
      <c r="B29" s="2" t="s">
        <v>116</v>
      </c>
      <c r="H29" s="77">
        <v>2.8</v>
      </c>
      <c r="I29" s="77">
        <v>3.2</v>
      </c>
      <c r="J29" s="77">
        <v>2.6</v>
      </c>
      <c r="K29" s="77">
        <v>0.8</v>
      </c>
      <c r="M29" s="77">
        <v>0.7</v>
      </c>
      <c r="N29" s="77">
        <v>1.1</v>
      </c>
      <c r="O29" s="77">
        <v>1</v>
      </c>
      <c r="P29" s="77">
        <v>0.9</v>
      </c>
    </row>
    <row r="30" spans="2:16" ht="13.5" thickBot="1">
      <c r="B30" s="78"/>
      <c r="C30" s="53"/>
      <c r="D30" s="55"/>
      <c r="E30" s="55"/>
      <c r="F30" s="79"/>
      <c r="H30" s="79"/>
      <c r="I30" s="79"/>
      <c r="J30" s="79"/>
      <c r="K30" s="79"/>
      <c r="M30" s="79"/>
      <c r="N30" s="79"/>
      <c r="O30" s="79"/>
      <c r="P30" s="79"/>
    </row>
    <row r="31" ht="13.5" thickTop="1"/>
    <row r="32" spans="2:9" ht="12.75">
      <c r="B32" s="282" t="s">
        <v>117</v>
      </c>
      <c r="C32" s="282"/>
      <c r="D32" s="282"/>
      <c r="E32" s="282"/>
      <c r="F32" s="282"/>
      <c r="G32" s="282"/>
      <c r="H32" s="282"/>
      <c r="I32" s="282"/>
    </row>
    <row r="36" spans="8:11" ht="12.75">
      <c r="H36" s="150"/>
      <c r="I36" s="150"/>
      <c r="J36" s="150"/>
      <c r="K36" s="150"/>
    </row>
  </sheetData>
  <sheetProtection/>
  <mergeCells count="4">
    <mergeCell ref="B2:F3"/>
    <mergeCell ref="H2:K2"/>
    <mergeCell ref="B32:I32"/>
    <mergeCell ref="M2:P2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view="pageBreakPreview" zoomScale="85" zoomScaleSheetLayoutView="85" zoomScalePageLayoutView="0" workbookViewId="0" topLeftCell="A1">
      <pane xSplit="1" ySplit="3" topLeftCell="B4" activePane="bottomRight" state="frozen"/>
      <selection pane="topLeft" activeCell="Q23" sqref="Q23"/>
      <selection pane="topRight" activeCell="Q23" sqref="Q23"/>
      <selection pane="bottomLeft" activeCell="Q23" sqref="Q23"/>
      <selection pane="bottomRight" activeCell="L1" sqref="L1:W16384"/>
    </sheetView>
  </sheetViews>
  <sheetFormatPr defaultColWidth="9.140625" defaultRowHeight="12.75"/>
  <cols>
    <col min="1" max="1" width="52.7109375" style="56" customWidth="1"/>
    <col min="2" max="2" width="0.9921875" style="81" customWidth="1"/>
    <col min="3" max="3" width="11.00390625" style="56" customWidth="1"/>
    <col min="4" max="6" width="10.8515625" style="56" customWidth="1"/>
    <col min="7" max="7" width="0.9921875" style="81" customWidth="1"/>
    <col min="8" max="11" width="11.00390625" style="56" customWidth="1"/>
    <col min="12" max="16384" width="9.140625" style="56" customWidth="1"/>
  </cols>
  <sheetData>
    <row r="1" ht="12.75">
      <c r="A1" s="80" t="s">
        <v>118</v>
      </c>
    </row>
    <row r="2" spans="1:11" ht="18">
      <c r="A2" s="283" t="s">
        <v>119</v>
      </c>
      <c r="B2" s="6"/>
      <c r="C2" s="288">
        <v>2012</v>
      </c>
      <c r="D2" s="288"/>
      <c r="E2" s="288"/>
      <c r="F2" s="288"/>
      <c r="G2" s="6"/>
      <c r="H2" s="288">
        <v>2013</v>
      </c>
      <c r="I2" s="288"/>
      <c r="J2" s="288"/>
      <c r="K2" s="288"/>
    </row>
    <row r="3" spans="1:11" ht="12.75">
      <c r="A3" s="284"/>
      <c r="B3" s="6"/>
      <c r="C3" s="7" t="s">
        <v>96</v>
      </c>
      <c r="D3" s="7" t="s">
        <v>97</v>
      </c>
      <c r="E3" s="7" t="s">
        <v>98</v>
      </c>
      <c r="F3" s="7" t="s">
        <v>99</v>
      </c>
      <c r="G3" s="6"/>
      <c r="H3" s="7" t="s">
        <v>96</v>
      </c>
      <c r="I3" s="7" t="s">
        <v>97</v>
      </c>
      <c r="J3" s="7" t="s">
        <v>98</v>
      </c>
      <c r="K3" s="7" t="s">
        <v>99</v>
      </c>
    </row>
    <row r="4" spans="1:11" ht="12.75">
      <c r="A4" s="82"/>
      <c r="B4" s="6"/>
      <c r="C4" s="8"/>
      <c r="D4" s="8"/>
      <c r="E4" s="8"/>
      <c r="F4" s="8"/>
      <c r="G4" s="6"/>
      <c r="H4" s="8"/>
      <c r="I4" s="8"/>
      <c r="J4" s="8"/>
      <c r="K4" s="8"/>
    </row>
    <row r="5" spans="1:11" s="84" customFormat="1" ht="12.75">
      <c r="A5" s="101" t="s">
        <v>16</v>
      </c>
      <c r="C5" s="94"/>
      <c r="D5" s="94">
        <v>2</v>
      </c>
      <c r="E5" s="94">
        <v>6</v>
      </c>
      <c r="F5" s="94">
        <v>33</v>
      </c>
      <c r="H5" s="94">
        <v>72</v>
      </c>
      <c r="I5" s="94">
        <v>125</v>
      </c>
      <c r="J5" s="94">
        <v>211</v>
      </c>
      <c r="K5" s="94">
        <v>286</v>
      </c>
    </row>
    <row r="6" spans="1:11" ht="12.75">
      <c r="A6" s="82"/>
      <c r="B6" s="6"/>
      <c r="C6" s="8"/>
      <c r="D6" s="8"/>
      <c r="E6" s="8"/>
      <c r="F6" s="8"/>
      <c r="G6" s="6"/>
      <c r="H6" s="8"/>
      <c r="I6" s="8"/>
      <c r="J6" s="8"/>
      <c r="K6" s="8"/>
    </row>
    <row r="7" spans="1:11" ht="12.75">
      <c r="A7" s="83" t="s">
        <v>123</v>
      </c>
      <c r="B7" s="6"/>
      <c r="C7" s="8"/>
      <c r="D7" s="8"/>
      <c r="E7" s="8"/>
      <c r="F7" s="8"/>
      <c r="G7" s="6"/>
      <c r="H7" s="8"/>
      <c r="I7" s="8"/>
      <c r="J7" s="8"/>
      <c r="K7" s="8"/>
    </row>
    <row r="8" spans="1:11" s="84" customFormat="1" ht="12.75">
      <c r="A8" s="97" t="s">
        <v>14</v>
      </c>
      <c r="C8" s="94">
        <v>5272</v>
      </c>
      <c r="D8" s="94">
        <v>5048</v>
      </c>
      <c r="E8" s="94">
        <v>4854</v>
      </c>
      <c r="F8" s="94">
        <v>4687</v>
      </c>
      <c r="H8" s="94">
        <v>4521</v>
      </c>
      <c r="I8" s="94">
        <v>4392</v>
      </c>
      <c r="J8" s="94">
        <v>4292</v>
      </c>
      <c r="K8" s="94">
        <v>4209</v>
      </c>
    </row>
    <row r="9" spans="1:11" s="84" customFormat="1" ht="12.75">
      <c r="A9" s="97" t="s">
        <v>175</v>
      </c>
      <c r="C9" s="94">
        <v>61</v>
      </c>
      <c r="D9" s="94">
        <v>69</v>
      </c>
      <c r="E9" s="94">
        <v>76</v>
      </c>
      <c r="F9" s="94">
        <v>81</v>
      </c>
      <c r="H9" s="94">
        <v>84</v>
      </c>
      <c r="I9" s="94">
        <v>84</v>
      </c>
      <c r="J9" s="94">
        <v>84</v>
      </c>
      <c r="K9" s="94">
        <v>84</v>
      </c>
    </row>
    <row r="10" spans="1:11" s="84" customFormat="1" ht="12.75">
      <c r="A10" s="97" t="s">
        <v>120</v>
      </c>
      <c r="C10" s="94">
        <v>152</v>
      </c>
      <c r="D10" s="94">
        <v>209</v>
      </c>
      <c r="E10" s="94">
        <v>264</v>
      </c>
      <c r="F10" s="94">
        <v>336</v>
      </c>
      <c r="H10" s="94">
        <v>390</v>
      </c>
      <c r="I10" s="94">
        <v>423</v>
      </c>
      <c r="J10" s="94">
        <v>445</v>
      </c>
      <c r="K10" s="94">
        <v>466</v>
      </c>
    </row>
    <row r="11" spans="1:11" s="81" customFormat="1" ht="12.75">
      <c r="A11" s="101" t="s">
        <v>121</v>
      </c>
      <c r="B11" s="106"/>
      <c r="C11" s="106">
        <v>5485</v>
      </c>
      <c r="D11" s="106">
        <v>5326</v>
      </c>
      <c r="E11" s="106">
        <v>5194</v>
      </c>
      <c r="F11" s="106">
        <v>5104</v>
      </c>
      <c r="G11" s="106"/>
      <c r="H11" s="106">
        <v>4995</v>
      </c>
      <c r="I11" s="106">
        <v>4899</v>
      </c>
      <c r="J11" s="106">
        <v>4821</v>
      </c>
      <c r="K11" s="106">
        <v>4759</v>
      </c>
    </row>
    <row r="12" spans="1:11" ht="12.75">
      <c r="A12" s="82"/>
      <c r="B12" s="6"/>
      <c r="C12" s="8"/>
      <c r="D12" s="8"/>
      <c r="E12" s="8"/>
      <c r="F12" s="8"/>
      <c r="G12" s="6"/>
      <c r="H12" s="8"/>
      <c r="I12" s="8"/>
      <c r="J12" s="8"/>
      <c r="K12" s="8"/>
    </row>
    <row r="13" spans="1:11" ht="12.75">
      <c r="A13" s="83" t="s">
        <v>122</v>
      </c>
      <c r="B13" s="6"/>
      <c r="C13" s="8"/>
      <c r="D13" s="8"/>
      <c r="E13" s="8"/>
      <c r="F13" s="8"/>
      <c r="G13" s="6"/>
      <c r="H13" s="8"/>
      <c r="I13" s="8"/>
      <c r="J13" s="8"/>
      <c r="K13" s="8"/>
    </row>
    <row r="14" spans="1:11" s="84" customFormat="1" ht="12.75">
      <c r="A14" s="97" t="s">
        <v>15</v>
      </c>
      <c r="C14" s="94">
        <v>2151</v>
      </c>
      <c r="D14" s="94">
        <v>2146</v>
      </c>
      <c r="E14" s="94">
        <v>2134</v>
      </c>
      <c r="F14" s="94">
        <v>2139</v>
      </c>
      <c r="H14" s="94">
        <v>2130</v>
      </c>
      <c r="I14" s="94">
        <v>2112</v>
      </c>
      <c r="J14" s="94">
        <v>2096</v>
      </c>
      <c r="K14" s="94">
        <v>2083</v>
      </c>
    </row>
    <row r="15" spans="1:11" s="84" customFormat="1" ht="12.75">
      <c r="A15" s="97" t="s">
        <v>12</v>
      </c>
      <c r="C15" s="94">
        <v>11</v>
      </c>
      <c r="D15" s="94">
        <v>16</v>
      </c>
      <c r="E15" s="94">
        <v>23</v>
      </c>
      <c r="F15" s="94">
        <v>26</v>
      </c>
      <c r="H15" s="222">
        <v>28</v>
      </c>
      <c r="I15" s="222">
        <v>36</v>
      </c>
      <c r="J15" s="222">
        <v>49</v>
      </c>
      <c r="K15" s="222">
        <v>64</v>
      </c>
    </row>
    <row r="16" spans="1:11" s="84" customFormat="1" ht="12.75">
      <c r="A16" s="97" t="s">
        <v>13</v>
      </c>
      <c r="C16" s="94">
        <v>186</v>
      </c>
      <c r="D16" s="94">
        <v>182</v>
      </c>
      <c r="E16" s="94">
        <v>181</v>
      </c>
      <c r="F16" s="94">
        <v>180</v>
      </c>
      <c r="H16" s="94">
        <v>175</v>
      </c>
      <c r="I16" s="94">
        <v>169</v>
      </c>
      <c r="J16" s="94">
        <v>160</v>
      </c>
      <c r="K16" s="94">
        <v>154</v>
      </c>
    </row>
    <row r="17" spans="1:11" s="81" customFormat="1" ht="12.75">
      <c r="A17" s="101" t="s">
        <v>124</v>
      </c>
      <c r="B17" s="106"/>
      <c r="C17" s="106">
        <v>2348</v>
      </c>
      <c r="D17" s="106">
        <v>2344</v>
      </c>
      <c r="E17" s="173">
        <v>2338</v>
      </c>
      <c r="F17" s="106">
        <v>2345</v>
      </c>
      <c r="G17" s="106"/>
      <c r="H17" s="106">
        <v>2333</v>
      </c>
      <c r="I17" s="106">
        <v>2317</v>
      </c>
      <c r="J17" s="106">
        <v>2305</v>
      </c>
      <c r="K17" s="106">
        <v>2301</v>
      </c>
    </row>
    <row r="18" spans="8:11" ht="12.75">
      <c r="H18" s="157"/>
      <c r="I18" s="157"/>
      <c r="J18" s="157"/>
      <c r="K18" s="157"/>
    </row>
    <row r="19" spans="1:11" s="81" customFormat="1" ht="12.75">
      <c r="A19" s="194" t="s">
        <v>126</v>
      </c>
      <c r="C19" s="96"/>
      <c r="D19" s="96"/>
      <c r="E19" s="96"/>
      <c r="F19" s="96"/>
      <c r="H19" s="96"/>
      <c r="I19" s="96"/>
      <c r="J19" s="96"/>
      <c r="K19" s="96"/>
    </row>
    <row r="20" spans="1:11" s="81" customFormat="1" ht="12.75">
      <c r="A20" s="195" t="s">
        <v>10</v>
      </c>
      <c r="C20" s="93">
        <v>113</v>
      </c>
      <c r="D20" s="93">
        <v>114</v>
      </c>
      <c r="E20" s="93">
        <v>116</v>
      </c>
      <c r="F20" s="93">
        <v>119</v>
      </c>
      <c r="H20" s="93">
        <v>117</v>
      </c>
      <c r="I20" s="93">
        <v>117</v>
      </c>
      <c r="J20" s="93">
        <v>119</v>
      </c>
      <c r="K20" s="93">
        <v>121</v>
      </c>
    </row>
    <row r="21" spans="1:11" s="81" customFormat="1" ht="12.75">
      <c r="A21" s="195" t="s">
        <v>125</v>
      </c>
      <c r="C21" s="93">
        <v>550</v>
      </c>
      <c r="D21" s="93">
        <v>562</v>
      </c>
      <c r="E21" s="93">
        <v>578</v>
      </c>
      <c r="F21" s="93">
        <v>588</v>
      </c>
      <c r="H21" s="93">
        <v>582</v>
      </c>
      <c r="I21" s="93">
        <v>582</v>
      </c>
      <c r="J21" s="93">
        <v>583</v>
      </c>
      <c r="K21" s="93">
        <v>586</v>
      </c>
    </row>
    <row r="22" spans="1:11" s="81" customFormat="1" ht="12.75">
      <c r="A22" s="194" t="s">
        <v>139</v>
      </c>
      <c r="C22" s="96">
        <v>663</v>
      </c>
      <c r="D22" s="96">
        <v>677</v>
      </c>
      <c r="E22" s="96">
        <v>695</v>
      </c>
      <c r="F22" s="96">
        <v>706</v>
      </c>
      <c r="H22" s="96">
        <v>699</v>
      </c>
      <c r="I22" s="96">
        <v>699</v>
      </c>
      <c r="J22" s="96">
        <v>702</v>
      </c>
      <c r="K22" s="96">
        <v>707</v>
      </c>
    </row>
    <row r="23" spans="1:11" s="81" customFormat="1" ht="12.75">
      <c r="A23" s="97" t="s">
        <v>182</v>
      </c>
      <c r="C23" s="93">
        <v>43</v>
      </c>
      <c r="D23" s="93">
        <v>57</v>
      </c>
      <c r="E23" s="93">
        <v>69</v>
      </c>
      <c r="F23" s="93">
        <v>83</v>
      </c>
      <c r="H23" s="223">
        <v>98</v>
      </c>
      <c r="I23" s="223">
        <v>101</v>
      </c>
      <c r="J23" s="223">
        <v>115</v>
      </c>
      <c r="K23" s="223">
        <v>123</v>
      </c>
    </row>
    <row r="24" spans="1:11" s="81" customFormat="1" ht="12.75">
      <c r="A24" s="220"/>
      <c r="C24" s="93"/>
      <c r="D24" s="93"/>
      <c r="E24" s="93"/>
      <c r="F24" s="93"/>
      <c r="G24" s="84"/>
      <c r="H24" s="93"/>
      <c r="I24" s="93"/>
      <c r="J24" s="93"/>
      <c r="K24" s="93"/>
    </row>
    <row r="25" spans="1:11" s="81" customFormat="1" ht="12.75">
      <c r="A25" s="101" t="s">
        <v>127</v>
      </c>
      <c r="C25" s="93">
        <v>112</v>
      </c>
      <c r="D25" s="93">
        <v>151</v>
      </c>
      <c r="E25" s="93">
        <v>191</v>
      </c>
      <c r="F25" s="93">
        <v>248</v>
      </c>
      <c r="G25" s="84"/>
      <c r="H25" s="93">
        <v>286</v>
      </c>
      <c r="I25" s="93">
        <v>314</v>
      </c>
      <c r="J25" s="93">
        <v>333</v>
      </c>
      <c r="K25" s="93">
        <v>351</v>
      </c>
    </row>
    <row r="26" spans="1:11" s="81" customFormat="1" ht="12.75">
      <c r="A26" s="196"/>
      <c r="B26" s="149"/>
      <c r="C26" s="93"/>
      <c r="D26" s="93"/>
      <c r="E26" s="93"/>
      <c r="F26" s="93"/>
      <c r="G26" s="84"/>
      <c r="H26" s="93"/>
      <c r="I26" s="93"/>
      <c r="J26" s="93"/>
      <c r="K26" s="93"/>
    </row>
    <row r="27" s="84" customFormat="1" ht="12.75">
      <c r="A27" s="101" t="s">
        <v>128</v>
      </c>
    </row>
    <row r="28" spans="1:11" s="81" customFormat="1" ht="12.75">
      <c r="A28" s="201" t="s">
        <v>1</v>
      </c>
      <c r="C28" s="104">
        <v>6927</v>
      </c>
      <c r="D28" s="104">
        <v>6937</v>
      </c>
      <c r="E28" s="172">
        <v>6894</v>
      </c>
      <c r="F28" s="104">
        <v>6911</v>
      </c>
      <c r="H28" s="104">
        <v>6906</v>
      </c>
      <c r="I28" s="104">
        <v>6970</v>
      </c>
      <c r="J28" s="104">
        <v>7052</v>
      </c>
      <c r="K28" s="104">
        <v>7221</v>
      </c>
    </row>
    <row r="29" spans="1:11" s="184" customFormat="1" ht="12.75">
      <c r="A29" s="202" t="s">
        <v>129</v>
      </c>
      <c r="C29" s="188">
        <v>2446</v>
      </c>
      <c r="D29" s="188">
        <v>2436</v>
      </c>
      <c r="E29" s="189">
        <v>2420</v>
      </c>
      <c r="F29" s="188">
        <v>2428</v>
      </c>
      <c r="H29" s="188">
        <v>2407</v>
      </c>
      <c r="I29" s="188">
        <v>2399</v>
      </c>
      <c r="J29" s="188">
        <v>2402</v>
      </c>
      <c r="K29" s="188">
        <v>2420</v>
      </c>
    </row>
    <row r="30" spans="1:11" s="81" customFormat="1" ht="12.75">
      <c r="A30" s="201" t="s">
        <v>2</v>
      </c>
      <c r="C30" s="104">
        <v>7685</v>
      </c>
      <c r="D30" s="104">
        <v>7820</v>
      </c>
      <c r="E30" s="172">
        <v>7865</v>
      </c>
      <c r="F30" s="104">
        <v>7984</v>
      </c>
      <c r="H30" s="104">
        <v>7980</v>
      </c>
      <c r="I30" s="104">
        <v>7977</v>
      </c>
      <c r="J30" s="104">
        <v>8074</v>
      </c>
      <c r="K30" s="104">
        <v>8104</v>
      </c>
    </row>
    <row r="31" spans="1:11" s="81" customFormat="1" ht="12.75">
      <c r="A31" s="101" t="s">
        <v>130</v>
      </c>
      <c r="B31" s="106"/>
      <c r="C31" s="106">
        <v>14612</v>
      </c>
      <c r="D31" s="106">
        <v>14757</v>
      </c>
      <c r="E31" s="173">
        <v>14758</v>
      </c>
      <c r="F31" s="106">
        <v>14895</v>
      </c>
      <c r="G31" s="106"/>
      <c r="H31" s="106">
        <v>14886</v>
      </c>
      <c r="I31" s="106">
        <v>14947</v>
      </c>
      <c r="J31" s="106">
        <v>15126</v>
      </c>
      <c r="K31" s="106">
        <v>15325</v>
      </c>
    </row>
    <row r="32" spans="1:11" s="81" customFormat="1" ht="25.5">
      <c r="A32" s="197" t="s">
        <v>131</v>
      </c>
      <c r="C32" s="198">
        <v>800</v>
      </c>
      <c r="D32" s="198">
        <v>848</v>
      </c>
      <c r="E32" s="200">
        <v>907</v>
      </c>
      <c r="F32" s="199">
        <v>985</v>
      </c>
      <c r="H32" s="198">
        <v>1043</v>
      </c>
      <c r="I32" s="198">
        <v>1079</v>
      </c>
      <c r="J32" s="198">
        <v>1120</v>
      </c>
      <c r="K32" s="198">
        <v>1165</v>
      </c>
    </row>
    <row r="33" spans="1:11" ht="12.75">
      <c r="A33" s="83" t="s">
        <v>132</v>
      </c>
      <c r="B33" s="6"/>
      <c r="C33" s="8"/>
      <c r="D33" s="8"/>
      <c r="E33" s="8"/>
      <c r="F33" s="8"/>
      <c r="G33" s="6"/>
      <c r="H33" s="8"/>
      <c r="I33" s="8"/>
      <c r="J33" s="8"/>
      <c r="K33" s="8"/>
    </row>
    <row r="34" spans="1:11" s="81" customFormat="1" ht="12.75">
      <c r="A34" s="86" t="s">
        <v>133</v>
      </c>
      <c r="C34" s="87">
        <v>1512</v>
      </c>
      <c r="D34" s="87">
        <v>1539</v>
      </c>
      <c r="E34" s="87">
        <v>1518</v>
      </c>
      <c r="F34" s="87">
        <v>1472</v>
      </c>
      <c r="H34" s="87">
        <v>1443</v>
      </c>
      <c r="I34" s="87">
        <v>1397</v>
      </c>
      <c r="J34" s="87">
        <v>1356</v>
      </c>
      <c r="K34" s="87">
        <v>1301</v>
      </c>
    </row>
    <row r="35" spans="1:11" s="81" customFormat="1" ht="12.75">
      <c r="A35" s="86" t="s">
        <v>134</v>
      </c>
      <c r="C35" s="87">
        <v>367</v>
      </c>
      <c r="D35" s="87">
        <v>367</v>
      </c>
      <c r="E35" s="87">
        <v>356</v>
      </c>
      <c r="F35" s="87">
        <v>347</v>
      </c>
      <c r="H35" s="87">
        <v>342</v>
      </c>
      <c r="I35" s="87">
        <v>343</v>
      </c>
      <c r="J35" s="87">
        <v>340</v>
      </c>
      <c r="K35" s="87">
        <v>330</v>
      </c>
    </row>
    <row r="36" spans="1:11" s="81" customFormat="1" ht="13.5" thickBot="1">
      <c r="A36" s="86" t="s">
        <v>7</v>
      </c>
      <c r="B36" s="95"/>
      <c r="C36" s="209">
        <v>186</v>
      </c>
      <c r="D36" s="209">
        <v>184</v>
      </c>
      <c r="E36" s="209">
        <v>187</v>
      </c>
      <c r="F36" s="209">
        <v>185</v>
      </c>
      <c r="G36" s="95"/>
      <c r="H36" s="209">
        <v>181</v>
      </c>
      <c r="I36" s="209">
        <v>178</v>
      </c>
      <c r="J36" s="209">
        <v>175</v>
      </c>
      <c r="K36" s="209">
        <v>172</v>
      </c>
    </row>
    <row r="37" spans="1:11" s="81" customFormat="1" ht="23.25" thickTop="1">
      <c r="A37" s="217" t="s">
        <v>135</v>
      </c>
      <c r="B37" s="95"/>
      <c r="C37" s="216"/>
      <c r="D37" s="216"/>
      <c r="E37" s="216"/>
      <c r="F37" s="216"/>
      <c r="G37" s="95"/>
      <c r="H37" s="216"/>
      <c r="I37" s="216"/>
      <c r="J37" s="216"/>
      <c r="K37" s="216"/>
    </row>
    <row r="38" spans="1:11" ht="12.75">
      <c r="A38" s="82"/>
      <c r="B38" s="6"/>
      <c r="C38" s="8"/>
      <c r="D38" s="8"/>
      <c r="E38" s="8"/>
      <c r="F38" s="8"/>
      <c r="G38" s="6"/>
      <c r="H38" s="8"/>
      <c r="I38" s="8"/>
      <c r="J38" s="8"/>
      <c r="K38" s="8"/>
    </row>
    <row r="39" spans="1:11" ht="18">
      <c r="A39" s="283" t="s">
        <v>136</v>
      </c>
      <c r="B39" s="6"/>
      <c r="C39" s="288">
        <v>2012</v>
      </c>
      <c r="D39" s="288"/>
      <c r="E39" s="288"/>
      <c r="F39" s="288"/>
      <c r="G39" s="6"/>
      <c r="H39" s="288">
        <v>2013</v>
      </c>
      <c r="I39" s="288"/>
      <c r="J39" s="288"/>
      <c r="K39" s="288"/>
    </row>
    <row r="40" spans="1:11" ht="12.75">
      <c r="A40" s="284"/>
      <c r="B40" s="6"/>
      <c r="C40" s="7" t="s">
        <v>96</v>
      </c>
      <c r="D40" s="7" t="s">
        <v>97</v>
      </c>
      <c r="E40" s="7" t="s">
        <v>98</v>
      </c>
      <c r="F40" s="7" t="s">
        <v>99</v>
      </c>
      <c r="G40" s="6"/>
      <c r="H40" s="7" t="s">
        <v>96</v>
      </c>
      <c r="I40" s="7" t="s">
        <v>97</v>
      </c>
      <c r="J40" s="7" t="s">
        <v>98</v>
      </c>
      <c r="K40" s="7" t="s">
        <v>99</v>
      </c>
    </row>
    <row r="41" spans="1:11" ht="12.75">
      <c r="A41" s="82"/>
      <c r="B41" s="6"/>
      <c r="C41" s="8"/>
      <c r="D41" s="8"/>
      <c r="E41" s="8"/>
      <c r="F41" s="8"/>
      <c r="G41" s="6"/>
      <c r="H41" s="8"/>
      <c r="I41" s="8"/>
      <c r="J41" s="8"/>
      <c r="K41" s="8"/>
    </row>
    <row r="42" spans="1:11" s="81" customFormat="1" ht="25.5">
      <c r="A42" s="89" t="s">
        <v>137</v>
      </c>
      <c r="C42" s="108">
        <v>46.5</v>
      </c>
      <c r="D42" s="109">
        <v>46.2</v>
      </c>
      <c r="E42" s="108">
        <v>45.5</v>
      </c>
      <c r="F42" s="108">
        <v>45.6</v>
      </c>
      <c r="H42" s="233">
        <v>45.1</v>
      </c>
      <c r="I42" s="233">
        <v>44.2</v>
      </c>
      <c r="J42" s="233">
        <v>43.5</v>
      </c>
      <c r="K42" s="233">
        <v>43.1</v>
      </c>
    </row>
    <row r="43" spans="1:11" ht="12.75">
      <c r="A43" s="82"/>
      <c r="B43" s="6"/>
      <c r="C43" s="8"/>
      <c r="D43" s="8"/>
      <c r="E43" s="8"/>
      <c r="F43" s="8"/>
      <c r="G43" s="6"/>
      <c r="H43" s="234"/>
      <c r="I43" s="234"/>
      <c r="J43" s="234"/>
      <c r="K43" s="234"/>
    </row>
    <row r="44" spans="1:11" s="81" customFormat="1" ht="25.5">
      <c r="A44" s="89" t="s">
        <v>138</v>
      </c>
      <c r="B44" s="158"/>
      <c r="C44" s="108">
        <v>54.5</v>
      </c>
      <c r="D44" s="109">
        <v>55.9</v>
      </c>
      <c r="E44" s="108">
        <v>56.5</v>
      </c>
      <c r="F44" s="108">
        <v>57.8</v>
      </c>
      <c r="G44" s="158"/>
      <c r="H44" s="235">
        <v>59.7</v>
      </c>
      <c r="I44" s="235">
        <v>60.1</v>
      </c>
      <c r="J44" s="235">
        <v>60.5</v>
      </c>
      <c r="K44" s="235">
        <v>60.9</v>
      </c>
    </row>
    <row r="45" spans="1:11" ht="12.75">
      <c r="A45" s="82"/>
      <c r="B45" s="6"/>
      <c r="C45" s="8"/>
      <c r="D45" s="8"/>
      <c r="E45" s="8"/>
      <c r="F45" s="8"/>
      <c r="G45" s="6"/>
      <c r="H45" s="234"/>
      <c r="I45" s="234"/>
      <c r="J45" s="234"/>
      <c r="K45" s="234"/>
    </row>
    <row r="46" s="84" customFormat="1" ht="12.75">
      <c r="A46" s="103" t="s">
        <v>176</v>
      </c>
    </row>
    <row r="47" spans="1:11" ht="12.75">
      <c r="A47" s="201" t="s">
        <v>8</v>
      </c>
      <c r="C47" s="108">
        <v>65.1</v>
      </c>
      <c r="D47" s="109">
        <v>68.5</v>
      </c>
      <c r="E47" s="108">
        <v>65.5</v>
      </c>
      <c r="F47" s="108">
        <v>64.5</v>
      </c>
      <c r="H47" s="108">
        <v>60.4</v>
      </c>
      <c r="I47" s="108">
        <v>62.7</v>
      </c>
      <c r="J47" s="108">
        <v>59.2</v>
      </c>
      <c r="K47" s="108">
        <v>57.2</v>
      </c>
    </row>
    <row r="48" spans="1:11" s="187" customFormat="1" ht="12.75">
      <c r="A48" s="232" t="s">
        <v>129</v>
      </c>
      <c r="B48" s="184"/>
      <c r="C48" s="185">
        <v>84</v>
      </c>
      <c r="D48" s="186">
        <v>88.2</v>
      </c>
      <c r="E48" s="185">
        <v>81.9</v>
      </c>
      <c r="F48" s="185">
        <v>79.9</v>
      </c>
      <c r="G48" s="184"/>
      <c r="H48" s="186">
        <v>75.6</v>
      </c>
      <c r="I48" s="186">
        <v>77.5</v>
      </c>
      <c r="J48" s="186">
        <v>72.2</v>
      </c>
      <c r="K48" s="186">
        <v>69.7</v>
      </c>
    </row>
    <row r="49" spans="1:11" ht="12.75">
      <c r="A49" s="201" t="s">
        <v>9</v>
      </c>
      <c r="C49" s="108">
        <v>16.6</v>
      </c>
      <c r="D49" s="108">
        <v>17.7</v>
      </c>
      <c r="E49" s="108">
        <v>16.8</v>
      </c>
      <c r="F49" s="108">
        <v>16.2</v>
      </c>
      <c r="H49" s="108">
        <v>14.2</v>
      </c>
      <c r="I49" s="108">
        <v>14.6</v>
      </c>
      <c r="J49" s="108">
        <v>13.8</v>
      </c>
      <c r="K49" s="108">
        <v>13</v>
      </c>
    </row>
    <row r="50" spans="1:11" ht="12.75">
      <c r="A50" s="103" t="s">
        <v>140</v>
      </c>
      <c r="C50" s="108">
        <v>39.1</v>
      </c>
      <c r="D50" s="109">
        <v>40.9</v>
      </c>
      <c r="E50" s="108">
        <v>38.8</v>
      </c>
      <c r="F50" s="108">
        <v>37.9</v>
      </c>
      <c r="H50" s="108">
        <v>34.9</v>
      </c>
      <c r="I50" s="108">
        <v>36.2</v>
      </c>
      <c r="J50" s="108">
        <v>34.2</v>
      </c>
      <c r="K50" s="108">
        <v>32.8</v>
      </c>
    </row>
    <row r="51" spans="1:11" ht="12.75">
      <c r="A51" s="210"/>
      <c r="C51" s="108"/>
      <c r="D51" s="108"/>
      <c r="E51" s="177"/>
      <c r="F51" s="108"/>
      <c r="H51" s="108"/>
      <c r="I51" s="108"/>
      <c r="J51" s="108"/>
      <c r="K51" s="108"/>
    </row>
    <row r="52" spans="1:11" ht="12.75">
      <c r="A52" s="201" t="s">
        <v>141</v>
      </c>
      <c r="B52" s="108"/>
      <c r="C52" s="108">
        <v>32.1</v>
      </c>
      <c r="D52" s="109">
        <v>33.4</v>
      </c>
      <c r="E52" s="108">
        <v>32.5</v>
      </c>
      <c r="F52" s="108">
        <v>31.4</v>
      </c>
      <c r="G52" s="108"/>
      <c r="H52" s="108">
        <v>30.2</v>
      </c>
      <c r="I52" s="108">
        <v>31.1</v>
      </c>
      <c r="J52" s="108">
        <v>30.8</v>
      </c>
      <c r="K52" s="108">
        <v>29.2</v>
      </c>
    </row>
    <row r="53" spans="1:11" ht="12.75">
      <c r="A53" s="201" t="s">
        <v>142</v>
      </c>
      <c r="B53" s="108"/>
      <c r="C53" s="108">
        <v>6.9</v>
      </c>
      <c r="D53" s="109">
        <v>7.5</v>
      </c>
      <c r="E53" s="108">
        <v>6.4</v>
      </c>
      <c r="F53" s="108">
        <v>6.4</v>
      </c>
      <c r="G53" s="108"/>
      <c r="H53" s="108">
        <v>4.7</v>
      </c>
      <c r="I53" s="108">
        <v>5.1</v>
      </c>
      <c r="J53" s="108">
        <v>3.4</v>
      </c>
      <c r="K53" s="108">
        <v>3.6</v>
      </c>
    </row>
    <row r="54" spans="1:11" ht="12.75">
      <c r="A54" s="218"/>
      <c r="C54" s="108"/>
      <c r="D54" s="108"/>
      <c r="E54" s="177"/>
      <c r="F54" s="108"/>
      <c r="H54" s="224"/>
      <c r="I54" s="224"/>
      <c r="J54" s="224"/>
      <c r="K54" s="224"/>
    </row>
    <row r="55" spans="1:11" s="84" customFormat="1" ht="12.75">
      <c r="A55" s="201" t="s">
        <v>143</v>
      </c>
      <c r="C55" s="108"/>
      <c r="D55" s="108"/>
      <c r="E55" s="177"/>
      <c r="F55" s="108"/>
      <c r="H55" s="108"/>
      <c r="I55" s="108"/>
      <c r="J55" s="108"/>
      <c r="K55" s="108"/>
    </row>
    <row r="56" spans="1:11" ht="12.75">
      <c r="A56" s="201" t="s">
        <v>1</v>
      </c>
      <c r="C56" s="108">
        <v>48.2</v>
      </c>
      <c r="D56" s="109">
        <v>51.4</v>
      </c>
      <c r="E56" s="108">
        <v>48.5</v>
      </c>
      <c r="F56" s="108">
        <v>46.5</v>
      </c>
      <c r="H56" s="108">
        <v>41.9</v>
      </c>
      <c r="I56" s="108">
        <v>43.4</v>
      </c>
      <c r="J56" s="108">
        <v>39.5</v>
      </c>
      <c r="K56" s="108">
        <v>36.4</v>
      </c>
    </row>
    <row r="57" spans="1:11" ht="12.75">
      <c r="A57" s="201" t="s">
        <v>2</v>
      </c>
      <c r="C57" s="108">
        <v>12.2</v>
      </c>
      <c r="D57" s="109">
        <v>13.4</v>
      </c>
      <c r="E57" s="108">
        <v>12.6</v>
      </c>
      <c r="F57" s="108">
        <v>11.9</v>
      </c>
      <c r="H57" s="108">
        <v>9.6</v>
      </c>
      <c r="I57" s="108">
        <v>10.2</v>
      </c>
      <c r="J57" s="108">
        <v>9.6</v>
      </c>
      <c r="K57" s="108">
        <v>8.7</v>
      </c>
    </row>
    <row r="58" spans="1:11" ht="12.75">
      <c r="A58" s="201" t="s">
        <v>140</v>
      </c>
      <c r="C58" s="108">
        <v>28.5</v>
      </c>
      <c r="D58" s="109">
        <v>30.5</v>
      </c>
      <c r="E58" s="108">
        <v>28.5</v>
      </c>
      <c r="F58" s="108">
        <v>27.2</v>
      </c>
      <c r="H58" s="108">
        <v>24</v>
      </c>
      <c r="I58" s="108">
        <v>25.1</v>
      </c>
      <c r="J58" s="108">
        <v>23</v>
      </c>
      <c r="K58" s="108">
        <v>21.1</v>
      </c>
    </row>
    <row r="59" spans="1:11" ht="12.75">
      <c r="A59" s="201"/>
      <c r="C59" s="108"/>
      <c r="D59" s="108"/>
      <c r="E59" s="177"/>
      <c r="F59" s="108"/>
      <c r="H59" s="108"/>
      <c r="I59" s="108"/>
      <c r="J59" s="108"/>
      <c r="K59" s="108"/>
    </row>
    <row r="60" spans="1:11" s="84" customFormat="1" ht="12.75">
      <c r="A60" s="201" t="s">
        <v>144</v>
      </c>
      <c r="C60" s="108"/>
      <c r="D60" s="108"/>
      <c r="E60" s="177"/>
      <c r="F60" s="108"/>
      <c r="H60" s="108"/>
      <c r="I60" s="108"/>
      <c r="J60" s="108"/>
      <c r="K60" s="108"/>
    </row>
    <row r="61" spans="1:11" ht="12.75">
      <c r="A61" s="201" t="s">
        <v>1</v>
      </c>
      <c r="B61" s="109"/>
      <c r="C61" s="108">
        <v>6.8</v>
      </c>
      <c r="D61" s="109">
        <v>6.5</v>
      </c>
      <c r="E61" s="108">
        <v>6.9</v>
      </c>
      <c r="F61" s="108">
        <v>7</v>
      </c>
      <c r="G61" s="109"/>
      <c r="H61" s="109">
        <v>7.8</v>
      </c>
      <c r="I61" s="109">
        <v>8.4</v>
      </c>
      <c r="J61" s="109">
        <v>9.1</v>
      </c>
      <c r="K61" s="109">
        <v>9.3</v>
      </c>
    </row>
    <row r="62" spans="1:11" ht="12.75">
      <c r="A62" s="201" t="s">
        <v>2</v>
      </c>
      <c r="C62" s="108">
        <v>0.6</v>
      </c>
      <c r="D62" s="109">
        <v>0.5</v>
      </c>
      <c r="E62" s="108">
        <v>0.6</v>
      </c>
      <c r="F62" s="108">
        <v>0.6</v>
      </c>
      <c r="H62" s="109">
        <v>0.6</v>
      </c>
      <c r="I62" s="109">
        <v>0.5</v>
      </c>
      <c r="J62" s="109">
        <v>0.6</v>
      </c>
      <c r="K62" s="109">
        <v>0.7</v>
      </c>
    </row>
    <row r="63" spans="1:11" s="81" customFormat="1" ht="12.75">
      <c r="A63" s="201" t="s">
        <v>140</v>
      </c>
      <c r="C63" s="108">
        <v>3.4</v>
      </c>
      <c r="D63" s="109">
        <v>3.2</v>
      </c>
      <c r="E63" s="108">
        <v>3.4</v>
      </c>
      <c r="F63" s="108">
        <v>3.4</v>
      </c>
      <c r="H63" s="109">
        <v>3.8</v>
      </c>
      <c r="I63" s="109">
        <v>4.1</v>
      </c>
      <c r="J63" s="109">
        <v>4.4</v>
      </c>
      <c r="K63" s="109">
        <v>4.5</v>
      </c>
    </row>
    <row r="64" spans="1:11" s="81" customFormat="1" ht="12.75">
      <c r="A64" s="201"/>
      <c r="C64" s="108"/>
      <c r="D64" s="109"/>
      <c r="E64" s="176"/>
      <c r="F64" s="109"/>
      <c r="H64" s="108"/>
      <c r="I64" s="108"/>
      <c r="J64" s="108"/>
      <c r="K64" s="108"/>
    </row>
    <row r="65" spans="1:11" s="81" customFormat="1" ht="12.75">
      <c r="A65" s="201" t="s">
        <v>145</v>
      </c>
      <c r="C65" s="108"/>
      <c r="D65" s="109"/>
      <c r="E65" s="176"/>
      <c r="F65" s="109"/>
      <c r="H65" s="108"/>
      <c r="I65" s="108"/>
      <c r="J65" s="108"/>
      <c r="K65" s="108"/>
    </row>
    <row r="66" spans="1:11" s="81" customFormat="1" ht="12.75">
      <c r="A66" s="201" t="s">
        <v>1</v>
      </c>
      <c r="B66" s="109"/>
      <c r="C66" s="109">
        <v>10.1</v>
      </c>
      <c r="D66" s="109">
        <v>10.5</v>
      </c>
      <c r="E66" s="176">
        <v>10.1</v>
      </c>
      <c r="F66" s="109">
        <v>10.9</v>
      </c>
      <c r="G66" s="109"/>
      <c r="H66" s="109">
        <v>10.7</v>
      </c>
      <c r="I66" s="109">
        <v>10.9</v>
      </c>
      <c r="J66" s="109">
        <v>10.6</v>
      </c>
      <c r="K66" s="109">
        <v>11.5</v>
      </c>
    </row>
    <row r="67" spans="1:11" s="81" customFormat="1" ht="12.75">
      <c r="A67" s="201" t="s">
        <v>2</v>
      </c>
      <c r="C67" s="109">
        <v>3.8</v>
      </c>
      <c r="D67" s="109">
        <v>3.8</v>
      </c>
      <c r="E67" s="176">
        <v>3.6</v>
      </c>
      <c r="F67" s="109">
        <v>3.7</v>
      </c>
      <c r="H67" s="109">
        <v>3.9</v>
      </c>
      <c r="I67" s="109">
        <v>3.8</v>
      </c>
      <c r="J67" s="109">
        <v>3.7</v>
      </c>
      <c r="K67" s="109">
        <v>3.6</v>
      </c>
    </row>
    <row r="68" spans="1:11" s="81" customFormat="1" ht="13.5" thickBot="1">
      <c r="A68" s="219" t="s">
        <v>140</v>
      </c>
      <c r="C68" s="207">
        <v>7.1</v>
      </c>
      <c r="D68" s="207">
        <v>7.3</v>
      </c>
      <c r="E68" s="208">
        <v>7</v>
      </c>
      <c r="F68" s="207">
        <v>7.4</v>
      </c>
      <c r="H68" s="207">
        <v>7</v>
      </c>
      <c r="I68" s="207">
        <v>7</v>
      </c>
      <c r="J68" s="207">
        <v>6.8</v>
      </c>
      <c r="K68" s="207">
        <v>7.1</v>
      </c>
    </row>
    <row r="69" spans="1:11" ht="18.75" thickTop="1">
      <c r="A69" s="287" t="s">
        <v>146</v>
      </c>
      <c r="B69" s="6"/>
      <c r="C69" s="288">
        <v>2012</v>
      </c>
      <c r="D69" s="288"/>
      <c r="E69" s="288"/>
      <c r="F69" s="288"/>
      <c r="G69" s="6"/>
      <c r="H69" s="289">
        <v>2013</v>
      </c>
      <c r="I69" s="289"/>
      <c r="J69" s="289"/>
      <c r="K69" s="289"/>
    </row>
    <row r="70" spans="1:11" ht="12.75">
      <c r="A70" s="284"/>
      <c r="B70" s="6"/>
      <c r="C70" s="7" t="s">
        <v>96</v>
      </c>
      <c r="D70" s="7" t="s">
        <v>97</v>
      </c>
      <c r="E70" s="7" t="s">
        <v>98</v>
      </c>
      <c r="F70" s="7" t="s">
        <v>99</v>
      </c>
      <c r="G70" s="6"/>
      <c r="H70" s="7" t="s">
        <v>96</v>
      </c>
      <c r="I70" s="7" t="s">
        <v>97</v>
      </c>
      <c r="J70" s="7" t="s">
        <v>98</v>
      </c>
      <c r="K70" s="7" t="s">
        <v>99</v>
      </c>
    </row>
    <row r="71" spans="1:11" ht="12.75">
      <c r="A71" s="204"/>
      <c r="B71" s="6"/>
      <c r="C71" s="8"/>
      <c r="D71" s="8"/>
      <c r="E71" s="8"/>
      <c r="F71" s="8"/>
      <c r="G71" s="6"/>
      <c r="H71" s="8"/>
      <c r="I71" s="8"/>
      <c r="J71" s="8"/>
      <c r="K71" s="8"/>
    </row>
    <row r="72" s="81" customFormat="1" ht="12.75">
      <c r="A72" s="100" t="s">
        <v>148</v>
      </c>
    </row>
    <row r="73" spans="1:11" s="81" customFormat="1" ht="12.75">
      <c r="A73" s="97" t="s">
        <v>149</v>
      </c>
      <c r="C73" s="90">
        <v>0.498</v>
      </c>
      <c r="D73" s="90">
        <v>0.492</v>
      </c>
      <c r="E73" s="90">
        <v>0.49</v>
      </c>
      <c r="F73" s="90">
        <v>0.486</v>
      </c>
      <c r="H73" s="90">
        <v>0.481</v>
      </c>
      <c r="I73" s="90">
        <v>0.477</v>
      </c>
      <c r="J73" s="90">
        <v>0.469</v>
      </c>
      <c r="K73" s="90">
        <v>0.465</v>
      </c>
    </row>
    <row r="74" spans="1:11" s="84" customFormat="1" ht="25.5">
      <c r="A74" s="97" t="s">
        <v>150</v>
      </c>
      <c r="B74" s="91"/>
      <c r="C74" s="91">
        <v>9.3</v>
      </c>
      <c r="D74" s="91">
        <v>9.3</v>
      </c>
      <c r="E74" s="91">
        <v>9.2</v>
      </c>
      <c r="F74" s="91">
        <v>9.2</v>
      </c>
      <c r="G74" s="91"/>
      <c r="H74" s="91">
        <v>9.1</v>
      </c>
      <c r="I74" s="91">
        <v>9</v>
      </c>
      <c r="J74" s="91">
        <v>8.9</v>
      </c>
      <c r="K74" s="91">
        <v>8.8</v>
      </c>
    </row>
    <row r="75" spans="1:11" s="81" customFormat="1" ht="12.75">
      <c r="A75" s="97" t="s">
        <v>151</v>
      </c>
      <c r="C75" s="92">
        <v>0.587</v>
      </c>
      <c r="D75" s="92">
        <v>0.575</v>
      </c>
      <c r="E75" s="92">
        <v>0.562</v>
      </c>
      <c r="F75" s="92">
        <v>0.556</v>
      </c>
      <c r="H75" s="92">
        <v>0.548</v>
      </c>
      <c r="I75" s="92">
        <v>0.543</v>
      </c>
      <c r="J75" s="92">
        <v>0.541</v>
      </c>
      <c r="K75" s="92">
        <v>0.538</v>
      </c>
    </row>
    <row r="76" spans="1:11" s="81" customFormat="1" ht="12.75">
      <c r="A76" s="97" t="s">
        <v>152</v>
      </c>
      <c r="C76" s="203">
        <v>0.647</v>
      </c>
      <c r="D76" s="203">
        <v>0.64</v>
      </c>
      <c r="E76" s="203">
        <v>0.63</v>
      </c>
      <c r="F76" s="203">
        <v>0.626</v>
      </c>
      <c r="H76" s="203">
        <v>0.621</v>
      </c>
      <c r="I76" s="203">
        <v>0.613</v>
      </c>
      <c r="J76" s="203">
        <v>0.609</v>
      </c>
      <c r="K76" s="203">
        <v>0.607</v>
      </c>
    </row>
    <row r="77" spans="1:11" s="81" customFormat="1" ht="12.75">
      <c r="A77" s="89"/>
      <c r="C77" s="203"/>
      <c r="D77" s="203"/>
      <c r="E77" s="203"/>
      <c r="F77" s="203"/>
      <c r="H77" s="203"/>
      <c r="I77" s="203"/>
      <c r="J77" s="203"/>
      <c r="K77" s="203"/>
    </row>
    <row r="78" spans="1:11" s="81" customFormat="1" ht="14.25">
      <c r="A78" s="100" t="s">
        <v>153</v>
      </c>
      <c r="C78" s="90"/>
      <c r="D78" s="90"/>
      <c r="E78" s="90"/>
      <c r="F78" s="90"/>
      <c r="H78" s="90"/>
      <c r="I78" s="90"/>
      <c r="J78" s="90"/>
      <c r="K78" s="90"/>
    </row>
    <row r="79" spans="1:11" s="81" customFormat="1" ht="12.75">
      <c r="A79" s="97" t="s">
        <v>154</v>
      </c>
      <c r="B79" s="90"/>
      <c r="C79" s="90">
        <v>0.456</v>
      </c>
      <c r="D79" s="90">
        <v>0.457</v>
      </c>
      <c r="E79" s="90">
        <v>0.458</v>
      </c>
      <c r="F79" s="90">
        <v>0.461</v>
      </c>
      <c r="G79" s="90"/>
      <c r="H79" s="90">
        <v>0.461</v>
      </c>
      <c r="I79" s="90">
        <v>0.461</v>
      </c>
      <c r="J79" s="90">
        <v>0.46</v>
      </c>
      <c r="K79" s="90">
        <v>0.461</v>
      </c>
    </row>
    <row r="80" spans="1:11" s="81" customFormat="1" ht="25.5">
      <c r="A80" s="97" t="s">
        <v>155</v>
      </c>
      <c r="B80" s="94"/>
      <c r="C80" s="94">
        <v>6950</v>
      </c>
      <c r="D80" s="94">
        <v>6996</v>
      </c>
      <c r="E80" s="94">
        <v>7045</v>
      </c>
      <c r="F80" s="94">
        <v>7123</v>
      </c>
      <c r="G80" s="94"/>
      <c r="H80" s="94">
        <v>7161</v>
      </c>
      <c r="I80" s="94">
        <v>7174</v>
      </c>
      <c r="J80" s="94">
        <v>7209</v>
      </c>
      <c r="K80" s="94">
        <v>7252</v>
      </c>
    </row>
    <row r="81" s="81" customFormat="1" ht="12.75">
      <c r="A81" s="97"/>
    </row>
    <row r="82" spans="1:11" s="81" customFormat="1" ht="12.75">
      <c r="A82" s="97" t="s">
        <v>156</v>
      </c>
      <c r="C82" s="90">
        <v>0.026</v>
      </c>
      <c r="D82" s="90">
        <v>-0.077</v>
      </c>
      <c r="E82" s="90">
        <v>-0.143</v>
      </c>
      <c r="F82" s="90">
        <v>0.094</v>
      </c>
      <c r="H82" s="90">
        <v>-0.33</v>
      </c>
      <c r="I82" s="90">
        <v>-1.182</v>
      </c>
      <c r="J82" s="90">
        <v>-0.191</v>
      </c>
      <c r="K82" s="90">
        <v>-0.094</v>
      </c>
    </row>
    <row r="83" spans="1:11" s="81" customFormat="1" ht="12.75">
      <c r="A83" s="97" t="s">
        <v>157</v>
      </c>
      <c r="C83" s="98">
        <v>0.338</v>
      </c>
      <c r="D83" s="98">
        <v>0.335</v>
      </c>
      <c r="E83" s="98">
        <v>0.332</v>
      </c>
      <c r="F83" s="98">
        <v>0.329</v>
      </c>
      <c r="H83" s="98">
        <v>0.326</v>
      </c>
      <c r="I83" s="98">
        <v>0.323</v>
      </c>
      <c r="J83" s="98">
        <v>0.321</v>
      </c>
      <c r="K83" s="98">
        <v>0.318</v>
      </c>
    </row>
    <row r="84" spans="1:11" s="81" customFormat="1" ht="12.75">
      <c r="A84" s="97" t="s">
        <v>158</v>
      </c>
      <c r="C84" s="98">
        <v>0.395</v>
      </c>
      <c r="D84" s="98">
        <v>0.397</v>
      </c>
      <c r="E84" s="98">
        <v>0.397</v>
      </c>
      <c r="F84" s="98">
        <v>0.399</v>
      </c>
      <c r="H84" s="98">
        <v>0.402</v>
      </c>
      <c r="I84" s="98">
        <v>0.4</v>
      </c>
      <c r="J84" s="98">
        <v>0.402</v>
      </c>
      <c r="K84" s="98">
        <v>0.401</v>
      </c>
    </row>
    <row r="85" spans="1:11" s="81" customFormat="1" ht="12.75">
      <c r="A85" s="89"/>
      <c r="C85" s="203"/>
      <c r="D85" s="203"/>
      <c r="E85" s="203"/>
      <c r="F85" s="203"/>
      <c r="H85" s="203"/>
      <c r="I85" s="203"/>
      <c r="J85" s="203"/>
      <c r="K85" s="203"/>
    </row>
    <row r="86" spans="1:11" s="81" customFormat="1" ht="12.75">
      <c r="A86" s="100" t="s">
        <v>159</v>
      </c>
      <c r="C86" s="102"/>
      <c r="D86" s="102"/>
      <c r="E86" s="178"/>
      <c r="F86" s="102"/>
      <c r="H86" s="102"/>
      <c r="I86" s="102"/>
      <c r="J86" s="102"/>
      <c r="K86" s="102"/>
    </row>
    <row r="87" spans="1:11" s="81" customFormat="1" ht="12.75">
      <c r="A87" s="201" t="s">
        <v>160</v>
      </c>
      <c r="C87" s="98">
        <v>1.341</v>
      </c>
      <c r="D87" s="180">
        <v>1.353</v>
      </c>
      <c r="E87" s="180">
        <v>1.378</v>
      </c>
      <c r="F87" s="98">
        <v>1.408</v>
      </c>
      <c r="H87" s="98">
        <v>1.424</v>
      </c>
      <c r="I87" s="98">
        <v>1.441</v>
      </c>
      <c r="J87" s="98">
        <v>1.454</v>
      </c>
      <c r="K87" s="98">
        <v>1.468</v>
      </c>
    </row>
    <row r="88" spans="1:11" s="81" customFormat="1" ht="12.75">
      <c r="A88" s="201" t="s">
        <v>161</v>
      </c>
      <c r="C88" s="98">
        <v>0.286</v>
      </c>
      <c r="D88" s="180">
        <v>0.284</v>
      </c>
      <c r="E88" s="180">
        <v>0.279</v>
      </c>
      <c r="F88" s="98">
        <v>0.276</v>
      </c>
      <c r="H88" s="98">
        <v>0.273</v>
      </c>
      <c r="I88" s="98">
        <v>0.271</v>
      </c>
      <c r="J88" s="98">
        <v>0.272</v>
      </c>
      <c r="K88" s="98">
        <v>0.273</v>
      </c>
    </row>
    <row r="89" spans="1:11" s="81" customFormat="1" ht="12.75">
      <c r="A89" s="201"/>
      <c r="C89" s="98"/>
      <c r="D89" s="180"/>
      <c r="E89" s="180"/>
      <c r="F89" s="98"/>
      <c r="H89" s="98"/>
      <c r="I89" s="98"/>
      <c r="J89" s="98"/>
      <c r="K89" s="98"/>
    </row>
    <row r="90" spans="1:11" s="84" customFormat="1" ht="33.75" customHeight="1" thickBot="1">
      <c r="A90" s="205" t="s">
        <v>147</v>
      </c>
      <c r="C90" s="206"/>
      <c r="D90" s="206"/>
      <c r="E90" s="206"/>
      <c r="F90" s="206"/>
      <c r="H90" s="206"/>
      <c r="I90" s="206"/>
      <c r="J90" s="206"/>
      <c r="K90" s="206"/>
    </row>
    <row r="91" spans="1:11" s="81" customFormat="1" ht="13.5" thickTop="1">
      <c r="A91" s="89"/>
      <c r="C91" s="203"/>
      <c r="D91" s="203"/>
      <c r="E91" s="203"/>
      <c r="F91" s="203"/>
      <c r="H91" s="203"/>
      <c r="I91" s="203"/>
      <c r="J91" s="203"/>
      <c r="K91" s="203"/>
    </row>
    <row r="92" spans="1:11" ht="18">
      <c r="A92" s="283" t="s">
        <v>166</v>
      </c>
      <c r="B92" s="6"/>
      <c r="C92" s="288">
        <v>2012</v>
      </c>
      <c r="D92" s="288"/>
      <c r="E92" s="288"/>
      <c r="F92" s="288"/>
      <c r="G92" s="6"/>
      <c r="H92" s="288">
        <v>2013</v>
      </c>
      <c r="I92" s="288"/>
      <c r="J92" s="288"/>
      <c r="K92" s="288"/>
    </row>
    <row r="93" spans="1:11" ht="12.75">
      <c r="A93" s="284"/>
      <c r="B93" s="6"/>
      <c r="C93" s="7" t="s">
        <v>96</v>
      </c>
      <c r="D93" s="7" t="s">
        <v>97</v>
      </c>
      <c r="E93" s="7" t="s">
        <v>98</v>
      </c>
      <c r="F93" s="7" t="s">
        <v>99</v>
      </c>
      <c r="G93" s="6"/>
      <c r="H93" s="7" t="s">
        <v>96</v>
      </c>
      <c r="I93" s="7" t="s">
        <v>97</v>
      </c>
      <c r="J93" s="7" t="s">
        <v>98</v>
      </c>
      <c r="K93" s="7" t="s">
        <v>99</v>
      </c>
    </row>
    <row r="94" spans="1:11" ht="12.75">
      <c r="A94" s="82"/>
      <c r="B94" s="6"/>
      <c r="C94" s="8"/>
      <c r="D94" s="8"/>
      <c r="E94" s="8"/>
      <c r="F94" s="8"/>
      <c r="G94" s="6"/>
      <c r="H94" s="8"/>
      <c r="I94" s="8"/>
      <c r="J94" s="8"/>
      <c r="K94" s="8"/>
    </row>
    <row r="95" spans="1:11" s="84" customFormat="1" ht="12.75">
      <c r="A95" s="4" t="s">
        <v>162</v>
      </c>
      <c r="C95" s="105">
        <v>88</v>
      </c>
      <c r="D95" s="105">
        <v>87</v>
      </c>
      <c r="E95" s="174">
        <v>78</v>
      </c>
      <c r="F95" s="105">
        <v>69</v>
      </c>
      <c r="H95" s="105">
        <v>66</v>
      </c>
      <c r="I95" s="105">
        <v>67</v>
      </c>
      <c r="J95" s="105">
        <v>69</v>
      </c>
      <c r="K95" s="105">
        <v>62</v>
      </c>
    </row>
    <row r="97" spans="1:11" s="81" customFormat="1" ht="12.75">
      <c r="A97" s="107" t="s">
        <v>163</v>
      </c>
      <c r="B97" s="88"/>
      <c r="C97" s="156">
        <v>2256</v>
      </c>
      <c r="D97" s="156">
        <v>2574</v>
      </c>
      <c r="E97" s="175">
        <v>2887</v>
      </c>
      <c r="F97" s="156">
        <v>3262</v>
      </c>
      <c r="G97" s="88"/>
      <c r="H97" s="156">
        <v>3384</v>
      </c>
      <c r="I97" s="156">
        <v>3526</v>
      </c>
      <c r="J97" s="156">
        <v>3613</v>
      </c>
      <c r="K97" s="156">
        <v>3804</v>
      </c>
    </row>
    <row r="98" spans="1:5" s="81" customFormat="1" ht="12.75">
      <c r="A98" s="100" t="s">
        <v>164</v>
      </c>
      <c r="E98" s="84"/>
    </row>
    <row r="99" s="84" customFormat="1" ht="12.75">
      <c r="A99" s="101" t="s">
        <v>165</v>
      </c>
    </row>
    <row r="100" spans="1:11" s="81" customFormat="1" ht="12.75">
      <c r="A100" s="103" t="s">
        <v>1</v>
      </c>
      <c r="C100" s="108">
        <v>236.5</v>
      </c>
      <c r="D100" s="108">
        <v>239.6</v>
      </c>
      <c r="E100" s="177">
        <v>243.4</v>
      </c>
      <c r="F100" s="108">
        <v>251.7</v>
      </c>
      <c r="H100" s="108">
        <v>253.1</v>
      </c>
      <c r="I100" s="108">
        <v>264.6</v>
      </c>
      <c r="J100" s="108">
        <v>266.8</v>
      </c>
      <c r="K100" s="108">
        <v>273.7</v>
      </c>
    </row>
    <row r="101" spans="1:11" s="81" customFormat="1" ht="12.75">
      <c r="A101" s="103" t="s">
        <v>2</v>
      </c>
      <c r="C101" s="108">
        <v>92.3</v>
      </c>
      <c r="D101" s="108">
        <v>95.8</v>
      </c>
      <c r="E101" s="177">
        <v>91.3</v>
      </c>
      <c r="F101" s="108">
        <v>90.6</v>
      </c>
      <c r="H101" s="108">
        <v>90.2</v>
      </c>
      <c r="I101" s="108">
        <v>94.5</v>
      </c>
      <c r="J101" s="108">
        <v>91.3</v>
      </c>
      <c r="K101" s="108">
        <v>90.8</v>
      </c>
    </row>
    <row r="102" spans="1:11" s="81" customFormat="1" ht="12.75">
      <c r="A102" s="103" t="s">
        <v>140</v>
      </c>
      <c r="C102" s="108">
        <v>160.8</v>
      </c>
      <c r="D102" s="108">
        <v>163.7</v>
      </c>
      <c r="E102" s="177">
        <v>162.6</v>
      </c>
      <c r="F102" s="108">
        <v>165.6</v>
      </c>
      <c r="H102" s="108">
        <v>165.7</v>
      </c>
      <c r="I102" s="108">
        <v>173.7</v>
      </c>
      <c r="J102" s="108">
        <v>173.2</v>
      </c>
      <c r="K102" s="108">
        <v>176.3</v>
      </c>
    </row>
    <row r="103" spans="1:11" s="84" customFormat="1" ht="25.5">
      <c r="A103" s="101" t="s">
        <v>167</v>
      </c>
      <c r="C103" s="102"/>
      <c r="D103" s="102"/>
      <c r="E103" s="178"/>
      <c r="F103" s="102"/>
      <c r="H103" s="102"/>
      <c r="I103" s="102"/>
      <c r="J103" s="102"/>
      <c r="K103" s="102"/>
    </row>
    <row r="104" spans="1:11" s="81" customFormat="1" ht="12.75">
      <c r="A104" s="103" t="s">
        <v>1</v>
      </c>
      <c r="C104" s="108">
        <v>3.9</v>
      </c>
      <c r="D104" s="108">
        <v>3.4</v>
      </c>
      <c r="E104" s="177">
        <v>3.5</v>
      </c>
      <c r="F104" s="108">
        <v>3.4</v>
      </c>
      <c r="H104" s="108">
        <v>3.7</v>
      </c>
      <c r="I104" s="108">
        <v>3.6</v>
      </c>
      <c r="J104" s="108">
        <v>3.3</v>
      </c>
      <c r="K104" s="108">
        <v>3.4</v>
      </c>
    </row>
    <row r="105" spans="1:11" s="81" customFormat="1" ht="12.75">
      <c r="A105" s="107" t="s">
        <v>2</v>
      </c>
      <c r="C105" s="110">
        <v>16.7</v>
      </c>
      <c r="D105" s="110">
        <v>16.8</v>
      </c>
      <c r="E105" s="179">
        <v>17.2</v>
      </c>
      <c r="F105" s="110">
        <v>15</v>
      </c>
      <c r="H105" s="110">
        <v>15.5</v>
      </c>
      <c r="I105" s="110">
        <v>15.1</v>
      </c>
      <c r="J105" s="110">
        <v>14.6</v>
      </c>
      <c r="K105" s="110">
        <v>14.8</v>
      </c>
    </row>
    <row r="106" spans="1:11" s="81" customFormat="1" ht="12.75">
      <c r="A106" s="100" t="s">
        <v>168</v>
      </c>
      <c r="C106" s="102"/>
      <c r="D106" s="102"/>
      <c r="E106" s="178"/>
      <c r="F106" s="102"/>
      <c r="H106" s="102"/>
      <c r="I106" s="102"/>
      <c r="J106" s="102"/>
      <c r="K106" s="102"/>
    </row>
    <row r="107" spans="1:11" s="81" customFormat="1" ht="12.75">
      <c r="A107" s="103" t="s">
        <v>169</v>
      </c>
      <c r="C107" s="108">
        <v>576.7</v>
      </c>
      <c r="D107" s="108">
        <v>499.8</v>
      </c>
      <c r="E107" s="177">
        <v>506.6</v>
      </c>
      <c r="F107" s="108">
        <v>583.8</v>
      </c>
      <c r="H107" s="108">
        <v>556.8</v>
      </c>
      <c r="I107" s="108">
        <v>502.3</v>
      </c>
      <c r="J107" s="108">
        <v>484.8</v>
      </c>
      <c r="K107" s="108">
        <v>521.6</v>
      </c>
    </row>
    <row r="108" spans="1:11" s="84" customFormat="1" ht="12.75">
      <c r="A108" s="103" t="s">
        <v>170</v>
      </c>
      <c r="C108" s="111">
        <v>438.9</v>
      </c>
      <c r="D108" s="111">
        <v>427.1</v>
      </c>
      <c r="E108" s="111">
        <v>361.1</v>
      </c>
      <c r="F108" s="111">
        <v>388.9</v>
      </c>
      <c r="H108" s="111">
        <v>446.8</v>
      </c>
      <c r="I108" s="111">
        <v>381.9</v>
      </c>
      <c r="J108" s="111">
        <v>358.4</v>
      </c>
      <c r="K108" s="111">
        <v>420.4</v>
      </c>
    </row>
    <row r="109" spans="1:11" s="81" customFormat="1" ht="12.75">
      <c r="A109" s="100" t="s">
        <v>172</v>
      </c>
      <c r="C109" s="102"/>
      <c r="D109" s="102"/>
      <c r="E109" s="178"/>
      <c r="F109" s="102"/>
      <c r="H109" s="102"/>
      <c r="I109" s="102"/>
      <c r="J109" s="102"/>
      <c r="K109" s="102"/>
    </row>
    <row r="110" spans="1:11" s="81" customFormat="1" ht="13.5" thickBot="1">
      <c r="A110" s="112" t="s">
        <v>171</v>
      </c>
      <c r="C110" s="99">
        <v>0.626</v>
      </c>
      <c r="D110" s="99">
        <v>0.627</v>
      </c>
      <c r="E110" s="181">
        <v>0.648</v>
      </c>
      <c r="F110" s="99">
        <v>0.69</v>
      </c>
      <c r="H110" s="99">
        <v>0.699</v>
      </c>
      <c r="I110" s="99">
        <v>0.737</v>
      </c>
      <c r="J110" s="99">
        <v>0.855</v>
      </c>
      <c r="K110" s="99">
        <v>0.902</v>
      </c>
    </row>
    <row r="111" ht="13.5" thickTop="1"/>
    <row r="112" spans="1:11" ht="28.5" customHeight="1">
      <c r="A112" s="285" t="s">
        <v>177</v>
      </c>
      <c r="B112" s="6"/>
      <c r="C112" s="288">
        <v>2012</v>
      </c>
      <c r="D112" s="288"/>
      <c r="E112" s="288"/>
      <c r="F112" s="288"/>
      <c r="G112" s="6"/>
      <c r="H112" s="288">
        <v>2013</v>
      </c>
      <c r="I112" s="288"/>
      <c r="J112" s="288"/>
      <c r="K112" s="288"/>
    </row>
    <row r="113" spans="1:11" ht="12.75">
      <c r="A113" s="286"/>
      <c r="B113" s="6"/>
      <c r="C113" s="7" t="s">
        <v>96</v>
      </c>
      <c r="D113" s="7" t="s">
        <v>97</v>
      </c>
      <c r="E113" s="7" t="s">
        <v>98</v>
      </c>
      <c r="F113" s="7" t="s">
        <v>99</v>
      </c>
      <c r="G113" s="6"/>
      <c r="H113" s="7" t="s">
        <v>96</v>
      </c>
      <c r="I113" s="7" t="s">
        <v>97</v>
      </c>
      <c r="J113" s="7" t="s">
        <v>98</v>
      </c>
      <c r="K113" s="7" t="s">
        <v>99</v>
      </c>
    </row>
    <row r="114" spans="1:11" s="81" customFormat="1" ht="12.75">
      <c r="A114" s="225" t="s">
        <v>19</v>
      </c>
      <c r="B114" s="85"/>
      <c r="C114" s="226">
        <v>23181</v>
      </c>
      <c r="D114" s="226">
        <v>22899</v>
      </c>
      <c r="E114" s="226">
        <v>22356</v>
      </c>
      <c r="F114" s="226">
        <v>21920</v>
      </c>
      <c r="G114" s="85"/>
      <c r="H114" s="226">
        <v>21617</v>
      </c>
      <c r="I114" s="226">
        <v>21024</v>
      </c>
      <c r="J114" s="226">
        <v>20143</v>
      </c>
      <c r="K114" s="226">
        <v>19923</v>
      </c>
    </row>
    <row r="115" spans="1:11" s="84" customFormat="1" ht="12.75">
      <c r="A115" s="229" t="s">
        <v>173</v>
      </c>
      <c r="B115" s="231"/>
      <c r="C115" s="230">
        <v>397</v>
      </c>
      <c r="D115" s="230">
        <v>397</v>
      </c>
      <c r="E115" s="230">
        <v>397</v>
      </c>
      <c r="F115" s="230">
        <v>397</v>
      </c>
      <c r="G115" s="231"/>
      <c r="H115" s="230">
        <v>395</v>
      </c>
      <c r="I115" s="230">
        <v>392</v>
      </c>
      <c r="J115" s="230">
        <v>398</v>
      </c>
      <c r="K115" s="230">
        <v>397</v>
      </c>
    </row>
    <row r="116" spans="1:11" s="84" customFormat="1" ht="13.5" thickBot="1">
      <c r="A116" s="227" t="s">
        <v>130</v>
      </c>
      <c r="B116" s="231"/>
      <c r="C116" s="228">
        <v>23578</v>
      </c>
      <c r="D116" s="228">
        <v>23296</v>
      </c>
      <c r="E116" s="228">
        <v>22753</v>
      </c>
      <c r="F116" s="228">
        <v>22317</v>
      </c>
      <c r="G116" s="231"/>
      <c r="H116" s="228">
        <v>22012</v>
      </c>
      <c r="I116" s="228">
        <v>21416</v>
      </c>
      <c r="J116" s="228">
        <v>20541</v>
      </c>
      <c r="K116" s="228">
        <v>20320</v>
      </c>
    </row>
    <row r="117" ht="13.5" thickTop="1">
      <c r="A117" s="167"/>
    </row>
    <row r="118" spans="1:11" ht="12.75">
      <c r="A118" s="167"/>
      <c r="C118" s="157"/>
      <c r="D118" s="157"/>
      <c r="E118" s="157"/>
      <c r="F118" s="157"/>
      <c r="H118" s="157"/>
      <c r="I118" s="157"/>
      <c r="J118" s="157"/>
      <c r="K118" s="157"/>
    </row>
    <row r="119" ht="12.75">
      <c r="A119" s="167"/>
    </row>
  </sheetData>
  <sheetProtection/>
  <mergeCells count="15">
    <mergeCell ref="C2:F2"/>
    <mergeCell ref="C112:F112"/>
    <mergeCell ref="C39:F39"/>
    <mergeCell ref="C92:F92"/>
    <mergeCell ref="C69:F69"/>
    <mergeCell ref="A2:A3"/>
    <mergeCell ref="A112:A113"/>
    <mergeCell ref="A39:A40"/>
    <mergeCell ref="A92:A93"/>
    <mergeCell ref="A69:A70"/>
    <mergeCell ref="H2:K2"/>
    <mergeCell ref="H39:K39"/>
    <mergeCell ref="H69:K69"/>
    <mergeCell ref="H92:K92"/>
    <mergeCell ref="H112:K112"/>
  </mergeCells>
  <printOptions/>
  <pageMargins left="0.75" right="0.75" top="1" bottom="1" header="0.5" footer="0.5"/>
  <pageSetup fitToHeight="1" fitToWidth="1" horizontalDpi="600" verticalDpi="600" orientation="portrait" paperSize="9" scale="42" r:id="rId1"/>
  <rowBreaks count="1" manualBreakCount="1">
    <brk id="6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JankoTom</dc:creator>
  <cp:keywords/>
  <dc:description/>
  <cp:lastModifiedBy>Jankowski Tomasz - Korpo TP</cp:lastModifiedBy>
  <cp:lastPrinted>2013-04-22T14:06:21Z</cp:lastPrinted>
  <dcterms:created xsi:type="dcterms:W3CDTF">2010-12-20T13:07:37Z</dcterms:created>
  <dcterms:modified xsi:type="dcterms:W3CDTF">2014-02-11T15:33:15Z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-307675190</vt:i4>
  </property>
  <property fmtid="{D5CDD505-2E9C-101B-9397-08002B2CF9AE}" pid="3" name="_NewReviewCycle">
    <vt:lpwstr/>
  </property>
  <property fmtid="{D5CDD505-2E9C-101B-9397-08002B2CF9AE}" pid="4" name="_EmailSubject">
    <vt:lpwstr>kpi website</vt:lpwstr>
  </property>
  <property fmtid="{D5CDD505-2E9C-101B-9397-08002B2CF9AE}" pid="5" name="_AuthorEmail">
    <vt:lpwstr>Tomasz.Jankowski@orange.com</vt:lpwstr>
  </property>
  <property fmtid="{D5CDD505-2E9C-101B-9397-08002B2CF9AE}" pid="6" name="_AuthorEmailDisplayName">
    <vt:lpwstr>Jankowski Tomasz - Korpo TP</vt:lpwstr>
  </property>
  <property fmtid="{D5CDD505-2E9C-101B-9397-08002B2CF9AE}" pid="7" name="_PreviousAdHocReviewCycleID">
    <vt:i4>1183632858</vt:i4>
  </property>
  <property fmtid="{D5CDD505-2E9C-101B-9397-08002B2CF9AE}" pid="8" name="_ReviewingToolsShownOnce">
    <vt:lpwstr/>
  </property>
</Properties>
</file>