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105" tabRatio="790" firstSheet="1" activeTab="17"/>
  </bookViews>
  <sheets>
    <sheet name="1Q2006" sheetId="1" r:id="rId1"/>
    <sheet name="2Q2006" sheetId="2" r:id="rId2"/>
    <sheet name="2006.08" sheetId="3" r:id="rId3"/>
    <sheet name="3Q2006" sheetId="4" r:id="rId4"/>
    <sheet name="4Q2006" sheetId="5" r:id="rId5"/>
    <sheet name="1Q2007" sheetId="6" r:id="rId6"/>
    <sheet name="4Q2007" sheetId="7" r:id="rId7"/>
    <sheet name="1Q2008" sheetId="8" r:id="rId8"/>
    <sheet name="2Q2008" sheetId="9" r:id="rId9"/>
    <sheet name="3Q2008" sheetId="10" r:id="rId10"/>
    <sheet name="4Q2008" sheetId="11" r:id="rId11"/>
    <sheet name="1Q2009" sheetId="12" r:id="rId12"/>
    <sheet name="2Q2009" sheetId="13" r:id="rId13"/>
    <sheet name="3Q2009" sheetId="14" r:id="rId14"/>
    <sheet name="4Q2009" sheetId="15" r:id="rId15"/>
    <sheet name="1Q2010" sheetId="16" r:id="rId16"/>
    <sheet name="2Q2010" sheetId="17" r:id="rId17"/>
    <sheet name="3Q2010" sheetId="18" r:id="rId18"/>
  </sheets>
  <externalReferences>
    <externalReference r:id="rId21"/>
  </externalReferences>
  <definedNames>
    <definedName name="_MailAutoSig" localSheetId="5">'1Q2007'!#REF!</definedName>
    <definedName name="_MailAutoSig" localSheetId="7">'1Q2008'!#REF!</definedName>
    <definedName name="_MailAutoSig" localSheetId="11">'1Q2009'!#REF!</definedName>
    <definedName name="_MailAutoSig" localSheetId="15">'1Q2010'!#REF!</definedName>
    <definedName name="_MailAutoSig" localSheetId="8">'2Q2008'!#REF!</definedName>
    <definedName name="_MailAutoSig" localSheetId="12">'2Q2009'!#REF!</definedName>
    <definedName name="_MailAutoSig" localSheetId="16">'2Q2010'!#REF!</definedName>
    <definedName name="_MailAutoSig" localSheetId="3">'3Q2006'!#REF!</definedName>
    <definedName name="_MailAutoSig" localSheetId="9">'3Q2008'!#REF!</definedName>
    <definedName name="_MailAutoSig" localSheetId="13">'3Q2009'!#REF!</definedName>
    <definedName name="_MailAutoSig" localSheetId="17">'3Q2010'!#REF!</definedName>
    <definedName name="_MailAutoSig" localSheetId="4">'4Q2006'!#REF!</definedName>
    <definedName name="_MailAutoSig" localSheetId="6">'4Q2007'!#REF!</definedName>
    <definedName name="_MailAutoSig" localSheetId="10">'4Q2008'!#REF!</definedName>
    <definedName name="_MailAutoSig" localSheetId="14">'4Q2009'!#REF!</definedName>
  </definedNames>
  <calcPr fullCalcOnLoad="1"/>
</workbook>
</file>

<file path=xl/comments1.xml><?xml version="1.0" encoding="utf-8"?>
<comments xmlns="http://schemas.openxmlformats.org/spreadsheetml/2006/main">
  <authors>
    <author>Krzysztof Stefaniak</author>
  </authors>
  <commentList>
    <comment ref="E6" authorId="0">
      <text>
        <r>
          <rPr>
            <b/>
            <sz val="8"/>
            <rFont val="Tahoma"/>
            <family val="2"/>
          </rPr>
          <t>Krzysztof Stefaniak:</t>
        </r>
        <r>
          <rPr>
            <sz val="8"/>
            <rFont val="Tahoma"/>
            <family val="2"/>
          </rPr>
          <t xml:space="preserve">
linii</t>
        </r>
      </text>
    </comment>
  </commentList>
</comments>
</file>

<file path=xl/comments2.xml><?xml version="1.0" encoding="utf-8"?>
<comments xmlns="http://schemas.openxmlformats.org/spreadsheetml/2006/main">
  <authors>
    <author>Krzysztof Stefaniak</author>
  </authors>
  <commentList>
    <comment ref="E6" authorId="0">
      <text>
        <r>
          <rPr>
            <b/>
            <sz val="8"/>
            <rFont val="Tahoma"/>
            <family val="2"/>
          </rPr>
          <t>Krzysztof Stefaniak:</t>
        </r>
        <r>
          <rPr>
            <sz val="8"/>
            <rFont val="Tahoma"/>
            <family val="2"/>
          </rPr>
          <t xml:space="preserve">
linii</t>
        </r>
      </text>
    </comment>
  </commentList>
</comments>
</file>

<file path=xl/comments4.xml><?xml version="1.0" encoding="utf-8"?>
<comments xmlns="http://schemas.openxmlformats.org/spreadsheetml/2006/main">
  <authors>
    <author>Krzysztof Stefaniak</author>
  </authors>
  <commentList>
    <comment ref="F7" authorId="0">
      <text>
        <r>
          <rPr>
            <b/>
            <sz val="8"/>
            <rFont val="Tahoma"/>
            <family val="2"/>
          </rPr>
          <t>Krzysztof Stefaniak:</t>
        </r>
        <r>
          <rPr>
            <sz val="8"/>
            <rFont val="Tahoma"/>
            <family val="2"/>
          </rPr>
          <t xml:space="preserve">
linii</t>
        </r>
      </text>
    </comment>
  </commentList>
</comments>
</file>

<file path=xl/sharedStrings.xml><?xml version="1.0" encoding="utf-8"?>
<sst xmlns="http://schemas.openxmlformats.org/spreadsheetml/2006/main" count="866" uniqueCount="117">
  <si>
    <t>UPC Polska</t>
  </si>
  <si>
    <t>Multimedia Polska</t>
  </si>
  <si>
    <t>VECTRA</t>
  </si>
  <si>
    <t>Grupa ASTER</t>
  </si>
  <si>
    <t>TOYA</t>
  </si>
  <si>
    <t>subscribers</t>
  </si>
  <si>
    <t>cities</t>
  </si>
  <si>
    <t>others</t>
  </si>
  <si>
    <t>MTK S.Tar</t>
  </si>
  <si>
    <t>Stream Communications</t>
  </si>
  <si>
    <t>Promax</t>
  </si>
  <si>
    <t>Sat Film</t>
  </si>
  <si>
    <t>ilość abonentów</t>
  </si>
  <si>
    <t>miasta</t>
  </si>
  <si>
    <t>Number of subscribers</t>
  </si>
  <si>
    <t>TV programs</t>
  </si>
  <si>
    <t>pozostali</t>
  </si>
  <si>
    <t>operator</t>
  </si>
  <si>
    <t>l.p.</t>
  </si>
  <si>
    <t>programy TV</t>
  </si>
  <si>
    <t>internet</t>
  </si>
  <si>
    <t>telefon</t>
  </si>
  <si>
    <t>Largest cable operators in Poland</t>
  </si>
  <si>
    <t>Services offered by largest cable operators in Poland</t>
  </si>
  <si>
    <t>% rynku</t>
  </si>
  <si>
    <t>market share</t>
  </si>
  <si>
    <t>INEA</t>
  </si>
  <si>
    <t>analogowe</t>
  </si>
  <si>
    <t>cyfrowe</t>
  </si>
  <si>
    <t>telephony</t>
  </si>
  <si>
    <t>no.</t>
  </si>
  <si>
    <t>digital</t>
  </si>
  <si>
    <t>analogue</t>
  </si>
  <si>
    <t>Usługi oferowane przez największych polskich operatorów kablowych</t>
  </si>
  <si>
    <t>total</t>
  </si>
  <si>
    <t>Najwięksi operatorzy kablowi w Polsce</t>
  </si>
  <si>
    <t>Źródło:PIKE, marzec 2007 r.</t>
  </si>
  <si>
    <t>ogółem</t>
  </si>
  <si>
    <r>
      <t xml:space="preserve">lokalne 
</t>
    </r>
    <r>
      <rPr>
        <sz val="8"/>
        <rFont val="Arial"/>
        <family val="2"/>
      </rPr>
      <t>(gosp.domowe)</t>
    </r>
  </si>
  <si>
    <r>
      <t xml:space="preserve">local </t>
    </r>
    <r>
      <rPr>
        <sz val="8"/>
        <rFont val="Arial"/>
        <family val="2"/>
      </rPr>
      <t>(households)</t>
    </r>
  </si>
  <si>
    <t>Źródło: PIKE, dane za 31 grudzień 2007 r.</t>
  </si>
  <si>
    <t>Source: PIKE, December 2007</t>
  </si>
  <si>
    <t>Source: PIKE, March 2008</t>
  </si>
  <si>
    <t>Źródło: PIKE, dane za 31 marca 2008 r.</t>
  </si>
  <si>
    <t>Źródło: PIKE, dane za 30 czerwca 2008 r.</t>
  </si>
  <si>
    <t>Source: PIKE, June 2008</t>
  </si>
  <si>
    <t>cyfrowa telewizja</t>
  </si>
  <si>
    <t>w przygotowaniu</t>
  </si>
  <si>
    <t>w testowaniu</t>
  </si>
  <si>
    <t>120 000 linii</t>
  </si>
  <si>
    <t>TK Poznań</t>
  </si>
  <si>
    <t>Źródło: PIKE, czerwiec 2006</t>
  </si>
  <si>
    <r>
      <t xml:space="preserve">program TV lokalnej </t>
    </r>
    <r>
      <rPr>
        <sz val="8"/>
        <rFont val="Arial"/>
        <family val="2"/>
      </rPr>
      <t>(gosp.domowe)</t>
    </r>
  </si>
  <si>
    <t>od 17.XI.2006</t>
  </si>
  <si>
    <t>razem</t>
  </si>
  <si>
    <t>~ 1 600 000</t>
  </si>
  <si>
    <t>~ 250 000</t>
  </si>
  <si>
    <t>~ 20 000</t>
  </si>
  <si>
    <t>RAZEM rynek kablowy w Polsce</t>
  </si>
  <si>
    <t>~ 4 500 000</t>
  </si>
  <si>
    <t>~ 900 000</t>
  </si>
  <si>
    <t>~ 230 000</t>
  </si>
  <si>
    <t>~ 2 260 000</t>
  </si>
  <si>
    <t>Źródło:PIKE, grudzień 2006 r.</t>
  </si>
  <si>
    <t>RAZEM w całej Polsce</t>
  </si>
  <si>
    <t>w tym członkowie PIKE</t>
  </si>
  <si>
    <t>~ 3 700 000</t>
  </si>
  <si>
    <t>~ 30 000</t>
  </si>
  <si>
    <t>~ 950 000</t>
  </si>
  <si>
    <t>~ 300 000</t>
  </si>
  <si>
    <t>• Programy TV dostępne w ponad 300 miastach, w tym wszystkich większych</t>
  </si>
  <si>
    <t>• Internet – ok. 240 miast (ok. 80% zasobów TV) w tym wszystkie większe</t>
  </si>
  <si>
    <t>• Telefon – około 50 miast</t>
  </si>
  <si>
    <t>• Telewizja cyfrowa – Warszawa, Poznań oraz 13 mniejszych miast</t>
  </si>
  <si>
    <t>Największi operatorzy kablowi w Polsce</t>
  </si>
  <si>
    <t>~ 1 700 000</t>
  </si>
  <si>
    <t>RAZEM</t>
  </si>
  <si>
    <r>
      <t>~</t>
    </r>
    <r>
      <rPr>
        <sz val="10"/>
        <rFont val="Arial"/>
        <family val="2"/>
      </rPr>
      <t xml:space="preserve"> 4 500 000</t>
    </r>
  </si>
  <si>
    <t>od 13.XI.2006</t>
  </si>
  <si>
    <t>~ 200 000</t>
  </si>
  <si>
    <t>~ 700 000</t>
  </si>
  <si>
    <t>Źródło:PIKE, październik 2006 r.</t>
  </si>
  <si>
    <t>Telewizja Kablowa Poznań</t>
  </si>
  <si>
    <t>źródło: PIKE, sierpień 2006</t>
  </si>
  <si>
    <t>Źródło: PIKE, marzec 2006</t>
  </si>
  <si>
    <t>63 000</t>
  </si>
  <si>
    <t>34 000</t>
  </si>
  <si>
    <t>ASTER</t>
  </si>
  <si>
    <t>Źródło: PIKE, dane za 30 września 2008 r. (dane MTK S.Tar za 30.06.2008)</t>
  </si>
  <si>
    <t>Source: PIKE, 30 September 2008 (except MTK S.Tar - 30.06.2008)</t>
  </si>
  <si>
    <t>stacjon.</t>
  </si>
  <si>
    <t>GSM</t>
  </si>
  <si>
    <t>fixed</t>
  </si>
  <si>
    <t>Petrus</t>
  </si>
  <si>
    <t>Źródło: PIKE, dane za 31 grudnia 2008 r.</t>
  </si>
  <si>
    <t>Source: PIKE, 31 December 2008</t>
  </si>
  <si>
    <t>Źródło: PIKE, dane za 31 marca 2009 r.</t>
  </si>
  <si>
    <t>Source: PIKE, 31 March 2009</t>
  </si>
  <si>
    <t>-</t>
  </si>
  <si>
    <t>obsługiwane miejscowości</t>
  </si>
  <si>
    <t>Źródło: PIKE, dane za 30 czerwca 2009 r. (oprócz Stream - dane za 1Q2009)</t>
  </si>
  <si>
    <t>Source: PIKE, 30 June 2009 (excpet Stream - 1Q2009)</t>
  </si>
  <si>
    <t>Źródło: PIKE, dane za 30 września 2009 r.</t>
  </si>
  <si>
    <t>Source: PIKE, 30 September 2009</t>
  </si>
  <si>
    <t>mobile</t>
  </si>
  <si>
    <t>Źródło: PIKE, dane za 31 grudnia 2009 r.</t>
  </si>
  <si>
    <t>Source: PIKE, 31 December 2009</t>
  </si>
  <si>
    <t>mobilny</t>
  </si>
  <si>
    <t> 40</t>
  </si>
  <si>
    <t>Źródło: PIKE, dane za 31 marca 2010 r.</t>
  </si>
  <si>
    <t>Source: PIKE, 31 March 2010</t>
  </si>
  <si>
    <t>liczba abonentów</t>
  </si>
  <si>
    <t>Źródło: PIKE, dane za 30 czerwca 2010 r.</t>
  </si>
  <si>
    <t>Source: PIKE, 30 June 2010</t>
  </si>
  <si>
    <t>Stream Communications*)</t>
  </si>
  <si>
    <t>Źródło: PIKE, dane za 30 września 2010 r. *)dane Stream za 2Q2010</t>
  </si>
  <si>
    <t>Source: PIKE, 30 September 2010 *)Stream's data for 2Q2010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</si>
</sst>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0"/>
      <name val="Courier New"/>
      <family val="3"/>
    </font>
    <font>
      <sz val="12"/>
      <name val="Times New Roman"/>
      <family val="1"/>
    </font>
    <font>
      <sz val="10.5"/>
      <name val="Consolas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vertical="center"/>
    </xf>
    <xf numFmtId="1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3" fontId="3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1" fillId="0" borderId="1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0" fontId="0" fillId="0" borderId="1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10" fontId="0" fillId="0" borderId="12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15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3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5" fontId="5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9" fontId="51" fillId="0" borderId="10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/>
    </xf>
    <xf numFmtId="3" fontId="51" fillId="0" borderId="20" xfId="0" applyNumberFormat="1" applyFont="1" applyFill="1" applyBorder="1" applyAlignment="1">
      <alignment horizontal="center"/>
    </xf>
    <xf numFmtId="3" fontId="52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790575</xdr:colOff>
      <xdr:row>45</xdr:row>
      <xdr:rowOff>990600</xdr:rowOff>
    </xdr:to>
    <xdr:sp>
      <xdr:nvSpPr>
        <xdr:cNvPr id="1" name="pole tekstowe 6"/>
        <xdr:cNvSpPr txBox="1">
          <a:spLocks noChangeArrowheads="1"/>
        </xdr:cNvSpPr>
      </xdr:nvSpPr>
      <xdr:spPr>
        <a:xfrm>
          <a:off x="28575" y="8867775"/>
          <a:ext cx="4038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7"/>
        <xdr:cNvSpPr txBox="1">
          <a:spLocks noChangeArrowheads="1"/>
        </xdr:cNvSpPr>
      </xdr:nvSpPr>
      <xdr:spPr>
        <a:xfrm>
          <a:off x="9525" y="12601575"/>
          <a:ext cx="3867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10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3971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4,6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10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3971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Based on knowledge of the Polish cable industry gathered for many years, PIKE estimated the total number of subscribers to the national cable operators at around 4.6 million,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members,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10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3971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Based on knowledge of the Polish cable industry gathered for many years, PIKE estimated the total number of subscribers to the national cable operators at around 4.6 million,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members,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790575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867775"/>
          <a:ext cx="4038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601575"/>
          <a:ext cx="3867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790575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867775"/>
          <a:ext cx="4038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601575"/>
          <a:ext cx="3867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790575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734425"/>
          <a:ext cx="40386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468225"/>
          <a:ext cx="38671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386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4000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386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4,5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3,5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4000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4,5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3,5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562975"/>
          <a:ext cx="45339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134850"/>
          <a:ext cx="42957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4,6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5339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42957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4,6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95250</xdr:rowOff>
    </xdr:from>
    <xdr:to>
      <xdr:col>4</xdr:col>
      <xdr:colOff>857250</xdr:colOff>
      <xdr:row>45</xdr:row>
      <xdr:rowOff>990600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8448675"/>
          <a:ext cx="42100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na podstawie gromadzonej od wielu lat wiedzy o polskiej branży kablowej szacuje łączną ilość abonentów krajowych operatorów kablowych na ok. 4,6 mln.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Operatorzy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członkowie PIKE docierają do ok. 3,6 mln abonentów, co stanowi ok. 77%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krajowego rynku.</a:t>
          </a:r>
        </a:p>
      </xdr:txBody>
    </xdr:sp>
    <xdr:clientData/>
  </xdr:twoCellAnchor>
  <xdr:twoCellAnchor>
    <xdr:from>
      <xdr:col>0</xdr:col>
      <xdr:colOff>9525</xdr:colOff>
      <xdr:row>61</xdr:row>
      <xdr:rowOff>28575</xdr:rowOff>
    </xdr:from>
    <xdr:to>
      <xdr:col>4</xdr:col>
      <xdr:colOff>600075</xdr:colOff>
      <xdr:row>61</xdr:row>
      <xdr:rowOff>914400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9525" y="12020550"/>
          <a:ext cx="39719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on basis of knowledge about the Polish cable branch,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accumulated since many years,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estimates total quantity of national cable operators subscribers on approx. 4,6 million.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Operators -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PIKE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reach to approx. 3,6 million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subscribers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what makes approx. 77% national market.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ctra\Inf.%20og&#243;lne\Corporate\Evergreen%20VECTRA\Us&#322;ugii%20VECTRA%20EVERGRE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PU"/>
      <sheetName val="Dane finansowo-operacyjne"/>
      <sheetName val="całość do dodawania"/>
      <sheetName val="Grupa VECTRA"/>
      <sheetName val="DTV"/>
      <sheetName val="Internet STACJ"/>
      <sheetName val="Internet MOBIL"/>
      <sheetName val="Telefon"/>
      <sheetName val="TV Lokalne"/>
      <sheetName val="B2B"/>
      <sheetName val="stany od Lechociński"/>
      <sheetName val="TV Lok"/>
      <sheetName val="przejęcia 2008"/>
      <sheetName val="Konta"/>
      <sheetName val="OLD Miasta wg kont"/>
    </sheetNames>
    <sheetDataSet>
      <sheetData sheetId="3">
        <row r="19">
          <cell r="L19">
            <v>687000</v>
          </cell>
          <cell r="M19">
            <v>711000</v>
          </cell>
        </row>
        <row r="20">
          <cell r="J20">
            <v>734000</v>
          </cell>
          <cell r="K20">
            <v>734000</v>
          </cell>
          <cell r="L20">
            <v>740000</v>
          </cell>
          <cell r="M20">
            <v>753000</v>
          </cell>
        </row>
        <row r="21">
          <cell r="J21">
            <v>760000</v>
          </cell>
          <cell r="K21">
            <v>770000</v>
          </cell>
          <cell r="L21">
            <v>770000</v>
          </cell>
        </row>
      </sheetData>
      <sheetData sheetId="4">
        <row r="4">
          <cell r="J4">
            <v>122000</v>
          </cell>
          <cell r="K4">
            <v>145000</v>
          </cell>
        </row>
        <row r="5">
          <cell r="I5">
            <v>200000</v>
          </cell>
          <cell r="J5">
            <v>220000</v>
          </cell>
          <cell r="K5">
            <v>225000</v>
          </cell>
          <cell r="L5">
            <v>240000</v>
          </cell>
        </row>
        <row r="6">
          <cell r="I6">
            <v>250000</v>
          </cell>
          <cell r="J6">
            <v>262000</v>
          </cell>
          <cell r="K6">
            <v>287000</v>
          </cell>
        </row>
      </sheetData>
      <sheetData sheetId="5">
        <row r="5">
          <cell r="L5">
            <v>240000</v>
          </cell>
        </row>
        <row r="6">
          <cell r="I6">
            <v>250000</v>
          </cell>
          <cell r="J6">
            <v>259000</v>
          </cell>
          <cell r="K6">
            <v>268000</v>
          </cell>
        </row>
      </sheetData>
      <sheetData sheetId="6">
        <row r="5">
          <cell r="L5">
            <v>532</v>
          </cell>
        </row>
      </sheetData>
      <sheetData sheetId="7">
        <row r="5">
          <cell r="L5">
            <v>34000</v>
          </cell>
          <cell r="M5">
            <v>37000</v>
          </cell>
        </row>
        <row r="6">
          <cell r="J6" t="str">
            <v>Tczew</v>
          </cell>
          <cell r="K6">
            <v>50000</v>
          </cell>
          <cell r="L6">
            <v>55000</v>
          </cell>
          <cell r="M6">
            <v>56000</v>
          </cell>
        </row>
        <row r="7">
          <cell r="K7">
            <v>66000</v>
          </cell>
          <cell r="L7">
            <v>72000</v>
          </cell>
          <cell r="M7">
            <v>78000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6.140625" style="0" customWidth="1"/>
    <col min="3" max="3" width="12.8515625" style="52" bestFit="1" customWidth="1"/>
    <col min="4" max="4" width="13.28125" style="52" bestFit="1" customWidth="1"/>
    <col min="5" max="6" width="15.00390625" style="52" bestFit="1" customWidth="1"/>
  </cols>
  <sheetData>
    <row r="1" ht="12.75">
      <c r="A1" s="108" t="s">
        <v>33</v>
      </c>
    </row>
    <row r="2" spans="1:6" ht="12.75">
      <c r="A2" s="151" t="s">
        <v>18</v>
      </c>
      <c r="B2" s="151" t="s">
        <v>17</v>
      </c>
      <c r="C2" s="153" t="s">
        <v>12</v>
      </c>
      <c r="D2" s="154"/>
      <c r="E2" s="154"/>
      <c r="F2" s="155"/>
    </row>
    <row r="3" spans="1:6" s="49" customFormat="1" ht="25.5">
      <c r="A3" s="152"/>
      <c r="B3" s="152"/>
      <c r="C3" s="76" t="s">
        <v>19</v>
      </c>
      <c r="D3" s="76" t="s">
        <v>20</v>
      </c>
      <c r="E3" s="76" t="s">
        <v>21</v>
      </c>
      <c r="F3" s="76" t="s">
        <v>46</v>
      </c>
    </row>
    <row r="4" spans="1:6" ht="12.75">
      <c r="A4" s="56">
        <v>1</v>
      </c>
      <c r="B4" s="54" t="s">
        <v>0</v>
      </c>
      <c r="C4" s="57">
        <v>1000000</v>
      </c>
      <c r="D4" s="57">
        <v>140000</v>
      </c>
      <c r="E4" s="57">
        <v>15000</v>
      </c>
      <c r="F4" s="77" t="s">
        <v>47</v>
      </c>
    </row>
    <row r="5" spans="1:6" ht="12.75">
      <c r="A5" s="56">
        <v>2</v>
      </c>
      <c r="B5" s="54" t="s">
        <v>2</v>
      </c>
      <c r="C5" s="57">
        <v>625000</v>
      </c>
      <c r="D5" s="57">
        <v>68000</v>
      </c>
      <c r="E5" s="57">
        <v>5000</v>
      </c>
      <c r="F5" s="77" t="s">
        <v>48</v>
      </c>
    </row>
    <row r="6" spans="1:6" ht="12.75">
      <c r="A6" s="56">
        <v>3</v>
      </c>
      <c r="B6" s="54" t="s">
        <v>1</v>
      </c>
      <c r="C6" s="57">
        <v>450000</v>
      </c>
      <c r="D6" s="57">
        <v>105000</v>
      </c>
      <c r="E6" s="57">
        <v>120000</v>
      </c>
      <c r="F6" s="77" t="s">
        <v>48</v>
      </c>
    </row>
    <row r="7" spans="1:6" ht="12.75">
      <c r="A7" s="56">
        <v>4</v>
      </c>
      <c r="B7" s="54" t="s">
        <v>3</v>
      </c>
      <c r="C7" s="57">
        <v>365000</v>
      </c>
      <c r="D7" s="57">
        <v>92000</v>
      </c>
      <c r="E7" s="57">
        <v>20000</v>
      </c>
      <c r="F7" s="57">
        <v>39000</v>
      </c>
    </row>
    <row r="8" spans="1:6" ht="12.75">
      <c r="A8" s="56">
        <v>5</v>
      </c>
      <c r="B8" s="54" t="s">
        <v>4</v>
      </c>
      <c r="C8" s="57">
        <v>150000</v>
      </c>
      <c r="D8" s="57">
        <v>21000</v>
      </c>
      <c r="E8" s="57">
        <v>1000</v>
      </c>
      <c r="F8" s="77" t="s">
        <v>47</v>
      </c>
    </row>
    <row r="9" spans="1:6" ht="12.75">
      <c r="A9" s="56">
        <v>6</v>
      </c>
      <c r="B9" s="54" t="s">
        <v>50</v>
      </c>
      <c r="C9" s="57">
        <v>100000</v>
      </c>
      <c r="D9" s="57">
        <v>30000</v>
      </c>
      <c r="E9" s="77" t="s">
        <v>47</v>
      </c>
      <c r="F9" s="57">
        <v>8000</v>
      </c>
    </row>
    <row r="10" spans="1:6" ht="12.75">
      <c r="A10" s="56">
        <v>7</v>
      </c>
      <c r="B10" s="54" t="s">
        <v>8</v>
      </c>
      <c r="C10" s="57">
        <v>60000</v>
      </c>
      <c r="D10" s="57">
        <v>5000</v>
      </c>
      <c r="E10" s="57">
        <v>1000</v>
      </c>
      <c r="F10" s="57">
        <v>0</v>
      </c>
    </row>
    <row r="11" spans="1:6" ht="12.75">
      <c r="A11" s="56">
        <v>8</v>
      </c>
      <c r="B11" s="54" t="s">
        <v>9</v>
      </c>
      <c r="C11" s="57">
        <v>40000</v>
      </c>
      <c r="D11" s="57">
        <v>15000</v>
      </c>
      <c r="E11" s="57">
        <v>0</v>
      </c>
      <c r="F11" s="57">
        <v>0</v>
      </c>
    </row>
    <row r="12" spans="1:6" ht="12.75">
      <c r="A12" s="56">
        <v>9</v>
      </c>
      <c r="B12" s="54" t="s">
        <v>10</v>
      </c>
      <c r="C12" s="57">
        <v>30000</v>
      </c>
      <c r="D12" s="57">
        <v>6000</v>
      </c>
      <c r="E12" s="77" t="s">
        <v>48</v>
      </c>
      <c r="F12" s="77" t="s">
        <v>48</v>
      </c>
    </row>
    <row r="13" spans="1:6" ht="12.75">
      <c r="A13" s="56">
        <v>10</v>
      </c>
      <c r="B13" s="54" t="s">
        <v>11</v>
      </c>
      <c r="C13" s="99">
        <v>25000</v>
      </c>
      <c r="D13" s="99">
        <v>7500</v>
      </c>
      <c r="E13" s="57">
        <v>0</v>
      </c>
      <c r="F13" s="57">
        <v>0</v>
      </c>
    </row>
    <row r="14" spans="1:6" ht="25.5" customHeight="1">
      <c r="A14" s="78" t="s">
        <v>84</v>
      </c>
      <c r="B14" s="54"/>
      <c r="C14" s="56"/>
      <c r="D14" s="56"/>
      <c r="E14" s="56"/>
      <c r="F14" s="56"/>
    </row>
    <row r="16" spans="1:6" ht="24.75" customHeight="1">
      <c r="A16" s="74" t="s">
        <v>74</v>
      </c>
      <c r="B16" s="75"/>
      <c r="E16"/>
      <c r="F16"/>
    </row>
    <row r="17" spans="1:5" s="49" customFormat="1" ht="25.5">
      <c r="A17" s="76" t="s">
        <v>18</v>
      </c>
      <c r="B17" s="76" t="s">
        <v>17</v>
      </c>
      <c r="C17" s="76" t="s">
        <v>12</v>
      </c>
      <c r="D17" s="76" t="s">
        <v>13</v>
      </c>
      <c r="E17" s="76" t="s">
        <v>24</v>
      </c>
    </row>
    <row r="18" spans="1:6" ht="12.75">
      <c r="A18" s="56">
        <v>1</v>
      </c>
      <c r="B18" s="54" t="str">
        <f>B4</f>
        <v>UPC Polska</v>
      </c>
      <c r="C18" s="57">
        <f>C4</f>
        <v>1000000</v>
      </c>
      <c r="D18" s="57">
        <v>116</v>
      </c>
      <c r="E18" s="79">
        <f aca="true" t="shared" si="0" ref="E18:E27">C18/4500000</f>
        <v>0.2222222222222222</v>
      </c>
      <c r="F18"/>
    </row>
    <row r="19" spans="1:6" ht="12.75">
      <c r="A19" s="56">
        <v>2</v>
      </c>
      <c r="B19" s="54" t="str">
        <f aca="true" t="shared" si="1" ref="B19:B27">B5</f>
        <v>VECTRA</v>
      </c>
      <c r="C19" s="57">
        <f aca="true" t="shared" si="2" ref="C19:C27">C5</f>
        <v>625000</v>
      </c>
      <c r="D19" s="57">
        <v>114</v>
      </c>
      <c r="E19" s="79">
        <f t="shared" si="0"/>
        <v>0.1388888888888889</v>
      </c>
      <c r="F19"/>
    </row>
    <row r="20" spans="1:6" ht="12.75">
      <c r="A20" s="56">
        <v>3</v>
      </c>
      <c r="B20" s="54" t="str">
        <f t="shared" si="1"/>
        <v>Multimedia Polska</v>
      </c>
      <c r="C20" s="57">
        <f t="shared" si="2"/>
        <v>450000</v>
      </c>
      <c r="D20" s="57">
        <v>90</v>
      </c>
      <c r="E20" s="79">
        <f t="shared" si="0"/>
        <v>0.1</v>
      </c>
      <c r="F20"/>
    </row>
    <row r="21" spans="1:6" ht="12.75">
      <c r="A21" s="56">
        <v>4</v>
      </c>
      <c r="B21" s="54" t="str">
        <f t="shared" si="1"/>
        <v>Grupa ASTER</v>
      </c>
      <c r="C21" s="57">
        <f t="shared" si="2"/>
        <v>365000</v>
      </c>
      <c r="D21" s="57">
        <v>3</v>
      </c>
      <c r="E21" s="79">
        <f t="shared" si="0"/>
        <v>0.0811111111111111</v>
      </c>
      <c r="F21"/>
    </row>
    <row r="22" spans="1:6" ht="12.75">
      <c r="A22" s="56">
        <v>5</v>
      </c>
      <c r="B22" s="54" t="str">
        <f t="shared" si="1"/>
        <v>TOYA</v>
      </c>
      <c r="C22" s="57">
        <f t="shared" si="2"/>
        <v>150000</v>
      </c>
      <c r="D22" s="57">
        <v>4</v>
      </c>
      <c r="E22" s="79">
        <f t="shared" si="0"/>
        <v>0.03333333333333333</v>
      </c>
      <c r="F22"/>
    </row>
    <row r="23" spans="1:6" ht="12.75">
      <c r="A23" s="56">
        <v>6</v>
      </c>
      <c r="B23" s="54" t="str">
        <f t="shared" si="1"/>
        <v>TK Poznań</v>
      </c>
      <c r="C23" s="57">
        <f t="shared" si="2"/>
        <v>100000</v>
      </c>
      <c r="D23" s="57">
        <v>1</v>
      </c>
      <c r="E23" s="79">
        <f t="shared" si="0"/>
        <v>0.022222222222222223</v>
      </c>
      <c r="F23"/>
    </row>
    <row r="24" spans="1:6" ht="12.75">
      <c r="A24" s="56">
        <v>7</v>
      </c>
      <c r="B24" s="54" t="str">
        <f t="shared" si="1"/>
        <v>MTK S.Tar</v>
      </c>
      <c r="C24" s="57">
        <f t="shared" si="2"/>
        <v>60000</v>
      </c>
      <c r="D24" s="57">
        <v>9</v>
      </c>
      <c r="E24" s="79">
        <f t="shared" si="0"/>
        <v>0.013333333333333334</v>
      </c>
      <c r="F24"/>
    </row>
    <row r="25" spans="1:6" ht="12.75">
      <c r="A25" s="56">
        <v>8</v>
      </c>
      <c r="B25" s="54" t="str">
        <f t="shared" si="1"/>
        <v>Stream Communications</v>
      </c>
      <c r="C25" s="57">
        <f t="shared" si="2"/>
        <v>40000</v>
      </c>
      <c r="D25" s="57">
        <v>17</v>
      </c>
      <c r="E25" s="79">
        <f t="shared" si="0"/>
        <v>0.008888888888888889</v>
      </c>
      <c r="F25"/>
    </row>
    <row r="26" spans="1:6" ht="12.75">
      <c r="A26" s="56">
        <v>9</v>
      </c>
      <c r="B26" s="54" t="str">
        <f t="shared" si="1"/>
        <v>Promax</v>
      </c>
      <c r="C26" s="57">
        <f t="shared" si="2"/>
        <v>30000</v>
      </c>
      <c r="D26" s="57">
        <v>18</v>
      </c>
      <c r="E26" s="79">
        <f t="shared" si="0"/>
        <v>0.006666666666666667</v>
      </c>
      <c r="F26"/>
    </row>
    <row r="27" spans="1:6" ht="13.5" thickBot="1">
      <c r="A27" s="56">
        <v>10</v>
      </c>
      <c r="B27" s="54" t="str">
        <f t="shared" si="1"/>
        <v>Sat Film</v>
      </c>
      <c r="C27" s="57">
        <f t="shared" si="2"/>
        <v>25000</v>
      </c>
      <c r="D27" s="80">
        <v>1</v>
      </c>
      <c r="E27" s="79">
        <f t="shared" si="0"/>
        <v>0.005555555555555556</v>
      </c>
      <c r="F27"/>
    </row>
    <row r="28" spans="1:6" ht="16.5" customHeight="1" thickTop="1">
      <c r="A28" s="81"/>
      <c r="B28" s="82" t="s">
        <v>16</v>
      </c>
      <c r="C28" s="83" t="s">
        <v>75</v>
      </c>
      <c r="D28" s="84"/>
      <c r="E28" s="84"/>
      <c r="F28"/>
    </row>
    <row r="29" spans="1:6" ht="17.25" customHeight="1">
      <c r="A29" s="85"/>
      <c r="B29" s="86" t="s">
        <v>76</v>
      </c>
      <c r="C29" s="87" t="s">
        <v>77</v>
      </c>
      <c r="D29" s="56"/>
      <c r="E29"/>
      <c r="F29"/>
    </row>
    <row r="30" ht="12.75">
      <c r="D30" s="53"/>
    </row>
    <row r="34" ht="12.75">
      <c r="C34" s="53"/>
    </row>
    <row r="35" spans="1:6" ht="12.75">
      <c r="A35" s="54"/>
      <c r="B35" s="1"/>
      <c r="C35" s="2"/>
      <c r="D35" s="2"/>
      <c r="E35" s="55"/>
      <c r="F35" s="56"/>
    </row>
    <row r="36" spans="3:5" ht="12.75">
      <c r="C36" s="57"/>
      <c r="E36" s="58"/>
    </row>
  </sheetData>
  <sheetProtection/>
  <mergeCells count="3">
    <mergeCell ref="A2:A3"/>
    <mergeCell ref="B2:B3"/>
    <mergeCell ref="C2:F2"/>
  </mergeCells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4" width="11.8515625" style="9" customWidth="1"/>
    <col min="5" max="8" width="11.8515625" style="6" customWidth="1"/>
    <col min="9" max="16384" width="9.140625" style="9" customWidth="1"/>
  </cols>
  <sheetData>
    <row r="1" ht="12.75">
      <c r="A1" s="109" t="s">
        <v>33</v>
      </c>
    </row>
    <row r="2" spans="1:8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</row>
    <row r="3" spans="1:8" s="10" customFormat="1" ht="13.5" customHeight="1">
      <c r="A3" s="166"/>
      <c r="B3" s="166"/>
      <c r="C3" s="161" t="s">
        <v>37</v>
      </c>
      <c r="D3" s="179" t="s">
        <v>19</v>
      </c>
      <c r="E3" s="180"/>
      <c r="F3" s="181"/>
      <c r="G3" s="177" t="s">
        <v>20</v>
      </c>
      <c r="H3" s="177" t="s">
        <v>21</v>
      </c>
    </row>
    <row r="4" spans="1:8" s="10" customFormat="1" ht="35.25">
      <c r="A4" s="157"/>
      <c r="B4" s="157"/>
      <c r="C4" s="161"/>
      <c r="D4" s="101" t="s">
        <v>27</v>
      </c>
      <c r="E4" s="101" t="s">
        <v>28</v>
      </c>
      <c r="F4" s="102" t="s">
        <v>38</v>
      </c>
      <c r="G4" s="177"/>
      <c r="H4" s="177"/>
    </row>
    <row r="5" spans="1:8" ht="12.75">
      <c r="A5" s="15">
        <v>1</v>
      </c>
      <c r="B5" s="3" t="s">
        <v>0</v>
      </c>
      <c r="C5" s="28">
        <v>1000000</v>
      </c>
      <c r="D5" s="7">
        <v>1000000</v>
      </c>
      <c r="E5" s="11">
        <v>50000</v>
      </c>
      <c r="F5" s="7">
        <v>750000</v>
      </c>
      <c r="G5" s="7">
        <v>358000</v>
      </c>
      <c r="H5" s="7">
        <v>139000</v>
      </c>
    </row>
    <row r="6" spans="1:8" ht="12.75">
      <c r="A6" s="15">
        <v>2</v>
      </c>
      <c r="B6" s="3" t="s">
        <v>2</v>
      </c>
      <c r="C6" s="28">
        <f>'[1]Grupa VECTRA'!$L$19</f>
        <v>687000</v>
      </c>
      <c r="D6" s="7">
        <f>C6-E6</f>
        <v>565000</v>
      </c>
      <c r="E6" s="11">
        <f>'[1]DTV'!$J$4</f>
        <v>122000</v>
      </c>
      <c r="F6" s="7">
        <v>500000</v>
      </c>
      <c r="G6" s="7">
        <f>'[1]Internet STACJ'!$L$9</f>
        <v>0</v>
      </c>
      <c r="H6" s="7">
        <f>'[1]Telefon'!$L$5</f>
        <v>34000</v>
      </c>
    </row>
    <row r="7" spans="1:8" ht="12.75">
      <c r="A7" s="15">
        <v>3</v>
      </c>
      <c r="B7" s="3" t="s">
        <v>1</v>
      </c>
      <c r="C7" s="28">
        <v>647000</v>
      </c>
      <c r="D7" s="11">
        <v>600000</v>
      </c>
      <c r="E7" s="11">
        <v>55000</v>
      </c>
      <c r="F7" s="11">
        <v>450000</v>
      </c>
      <c r="G7" s="11">
        <v>260000</v>
      </c>
      <c r="H7" s="11">
        <v>191500</v>
      </c>
    </row>
    <row r="8" spans="1:8" ht="12.75">
      <c r="A8" s="15">
        <v>4</v>
      </c>
      <c r="B8" s="3" t="s">
        <v>87</v>
      </c>
      <c r="C8" s="41">
        <v>380000</v>
      </c>
      <c r="D8" s="42">
        <v>380000</v>
      </c>
      <c r="E8" s="42">
        <v>63000</v>
      </c>
      <c r="F8" s="42">
        <v>34000</v>
      </c>
      <c r="G8" s="42">
        <v>152000</v>
      </c>
      <c r="H8" s="42">
        <v>61000</v>
      </c>
    </row>
    <row r="9" spans="1:8" ht="12.75">
      <c r="A9" s="15">
        <v>5</v>
      </c>
      <c r="B9" s="3" t="s">
        <v>4</v>
      </c>
      <c r="C9" s="28">
        <v>150000</v>
      </c>
      <c r="D9" s="7">
        <v>150000</v>
      </c>
      <c r="E9" s="11">
        <v>17000</v>
      </c>
      <c r="F9" s="7">
        <v>175000</v>
      </c>
      <c r="G9" s="7">
        <v>58000</v>
      </c>
      <c r="H9" s="7">
        <v>12000</v>
      </c>
    </row>
    <row r="10" spans="1:8" ht="12.75">
      <c r="A10" s="15">
        <v>6</v>
      </c>
      <c r="B10" s="3" t="s">
        <v>26</v>
      </c>
      <c r="C10" s="28">
        <v>121000</v>
      </c>
      <c r="D10" s="7">
        <v>121000</v>
      </c>
      <c r="E10" s="7">
        <v>41000</v>
      </c>
      <c r="F10" s="7">
        <v>112000</v>
      </c>
      <c r="G10" s="7">
        <v>55500</v>
      </c>
      <c r="H10" s="11">
        <v>11500</v>
      </c>
    </row>
    <row r="11" spans="1:8" ht="12.75">
      <c r="A11" s="15">
        <v>7</v>
      </c>
      <c r="B11" s="3" t="s">
        <v>9</v>
      </c>
      <c r="C11" s="28">
        <v>61400</v>
      </c>
      <c r="D11" s="7">
        <v>61400</v>
      </c>
      <c r="E11" s="7">
        <v>0</v>
      </c>
      <c r="F11" s="7">
        <v>61400</v>
      </c>
      <c r="G11" s="7">
        <v>9600</v>
      </c>
      <c r="H11" s="11">
        <v>130</v>
      </c>
    </row>
    <row r="12" spans="1:8" ht="12.75">
      <c r="A12" s="15">
        <v>8</v>
      </c>
      <c r="B12" s="3" t="s">
        <v>8</v>
      </c>
      <c r="C12" s="28">
        <v>60000</v>
      </c>
      <c r="D12" s="7">
        <f>C12-E12</f>
        <v>60000</v>
      </c>
      <c r="E12" s="11">
        <v>0</v>
      </c>
      <c r="F12" s="7">
        <v>40000</v>
      </c>
      <c r="G12" s="7">
        <v>6000</v>
      </c>
      <c r="H12" s="7">
        <v>1500</v>
      </c>
    </row>
    <row r="13" spans="1:8" ht="12.75">
      <c r="A13" s="15">
        <v>9</v>
      </c>
      <c r="B13" s="3" t="s">
        <v>10</v>
      </c>
      <c r="C13" s="28">
        <v>32000</v>
      </c>
      <c r="D13" s="7">
        <v>32000</v>
      </c>
      <c r="E13" s="11">
        <v>4000</v>
      </c>
      <c r="F13" s="7">
        <v>32000</v>
      </c>
      <c r="G13" s="7">
        <v>12000</v>
      </c>
      <c r="H13" s="11">
        <v>0</v>
      </c>
    </row>
    <row r="14" spans="1:8" ht="13.5" thickBot="1">
      <c r="A14" s="16">
        <v>10</v>
      </c>
      <c r="B14" s="17" t="s">
        <v>11</v>
      </c>
      <c r="C14" s="29">
        <v>25000</v>
      </c>
      <c r="D14" s="19">
        <v>23000</v>
      </c>
      <c r="E14" s="19">
        <v>2000</v>
      </c>
      <c r="F14" s="19">
        <v>25000</v>
      </c>
      <c r="G14" s="18">
        <v>11000</v>
      </c>
      <c r="H14" s="18">
        <v>100</v>
      </c>
    </row>
    <row r="15" spans="1:8" ht="30.75" customHeight="1" thickTop="1">
      <c r="A15" s="23" t="s">
        <v>88</v>
      </c>
      <c r="E15" s="13"/>
      <c r="F15" s="13"/>
      <c r="G15" s="13"/>
      <c r="H15" s="13"/>
    </row>
    <row r="17" spans="1:4" ht="28.5" customHeight="1">
      <c r="A17" s="4" t="s">
        <v>23</v>
      </c>
      <c r="B17" s="5"/>
      <c r="C17" s="5"/>
      <c r="D17" s="6"/>
    </row>
    <row r="18" spans="1:8" ht="12.75" customHeight="1">
      <c r="A18" s="156" t="s">
        <v>30</v>
      </c>
      <c r="B18" s="156" t="s">
        <v>17</v>
      </c>
      <c r="C18" s="182" t="s">
        <v>14</v>
      </c>
      <c r="D18" s="183"/>
      <c r="E18" s="183"/>
      <c r="F18" s="183"/>
      <c r="G18" s="183"/>
      <c r="H18" s="184"/>
    </row>
    <row r="19" spans="1:8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63" t="s">
        <v>29</v>
      </c>
    </row>
    <row r="20" spans="1:8" ht="24">
      <c r="A20" s="157"/>
      <c r="B20" s="157"/>
      <c r="C20" s="161"/>
      <c r="D20" s="101" t="s">
        <v>32</v>
      </c>
      <c r="E20" s="101" t="s">
        <v>31</v>
      </c>
      <c r="F20" s="102" t="s">
        <v>39</v>
      </c>
      <c r="G20" s="165"/>
      <c r="H20" s="165"/>
    </row>
    <row r="21" spans="1:8" ht="12.75">
      <c r="A21" s="8">
        <v>1</v>
      </c>
      <c r="B21" s="3" t="str">
        <f>3Q2008!B5</f>
        <v>UPC Polska</v>
      </c>
      <c r="C21" s="28">
        <f>3Q2008!C5</f>
        <v>1000000</v>
      </c>
      <c r="D21" s="7">
        <f>3Q2008!D5</f>
        <v>1000000</v>
      </c>
      <c r="E21" s="7">
        <f>3Q2008!E5</f>
        <v>50000</v>
      </c>
      <c r="F21" s="7">
        <f>3Q2008!F5</f>
        <v>750000</v>
      </c>
      <c r="G21" s="7">
        <f>3Q2008!G5</f>
        <v>358000</v>
      </c>
      <c r="H21" s="7">
        <f>3Q2008!H5</f>
        <v>139000</v>
      </c>
    </row>
    <row r="22" spans="1:8" ht="12.75">
      <c r="A22" s="8">
        <v>2</v>
      </c>
      <c r="B22" s="3" t="str">
        <f>3Q2008!B6</f>
        <v>VECTRA</v>
      </c>
      <c r="C22" s="28">
        <f>3Q2008!C6</f>
        <v>687000</v>
      </c>
      <c r="D22" s="7">
        <f>3Q2008!D6</f>
        <v>565000</v>
      </c>
      <c r="E22" s="7">
        <f>3Q2008!E6</f>
        <v>122000</v>
      </c>
      <c r="F22" s="7">
        <f>3Q2008!F6</f>
        <v>500000</v>
      </c>
      <c r="G22" s="7">
        <f>3Q2008!G6</f>
        <v>0</v>
      </c>
      <c r="H22" s="7">
        <f>3Q2008!H6</f>
        <v>34000</v>
      </c>
    </row>
    <row r="23" spans="1:8" ht="12.75">
      <c r="A23" s="8">
        <v>3</v>
      </c>
      <c r="B23" s="3" t="str">
        <f>3Q2008!B7</f>
        <v>Multimedia Polska</v>
      </c>
      <c r="C23" s="28">
        <f>3Q2008!C7</f>
        <v>647000</v>
      </c>
      <c r="D23" s="7">
        <f>3Q2008!D7</f>
        <v>600000</v>
      </c>
      <c r="E23" s="7">
        <f>3Q2008!E7</f>
        <v>55000</v>
      </c>
      <c r="F23" s="7">
        <f>3Q2008!F7</f>
        <v>450000</v>
      </c>
      <c r="G23" s="7">
        <f>3Q2008!G7</f>
        <v>260000</v>
      </c>
      <c r="H23" s="7">
        <f>3Q2008!H7</f>
        <v>191500</v>
      </c>
    </row>
    <row r="24" spans="1:8" ht="12.75">
      <c r="A24" s="8">
        <v>4</v>
      </c>
      <c r="B24" s="3" t="str">
        <f>3Q2008!B8</f>
        <v>ASTER</v>
      </c>
      <c r="C24" s="28">
        <f>3Q2008!C8</f>
        <v>380000</v>
      </c>
      <c r="D24" s="7">
        <f>3Q2008!D8</f>
        <v>380000</v>
      </c>
      <c r="E24" s="7">
        <f>3Q2008!E8</f>
        <v>63000</v>
      </c>
      <c r="F24" s="7">
        <f>3Q2008!F8</f>
        <v>34000</v>
      </c>
      <c r="G24" s="7">
        <f>3Q2008!G8</f>
        <v>152000</v>
      </c>
      <c r="H24" s="7">
        <f>3Q2008!H8</f>
        <v>61000</v>
      </c>
    </row>
    <row r="25" spans="1:8" ht="12.75">
      <c r="A25" s="8">
        <v>5</v>
      </c>
      <c r="B25" s="3" t="str">
        <f>3Q2008!B9</f>
        <v>TOYA</v>
      </c>
      <c r="C25" s="28">
        <f>3Q2008!C9</f>
        <v>150000</v>
      </c>
      <c r="D25" s="7">
        <f>3Q2008!D9</f>
        <v>150000</v>
      </c>
      <c r="E25" s="7">
        <f>3Q2008!E9</f>
        <v>17000</v>
      </c>
      <c r="F25" s="7">
        <f>3Q2008!F9</f>
        <v>175000</v>
      </c>
      <c r="G25" s="7">
        <f>3Q2008!G9</f>
        <v>58000</v>
      </c>
      <c r="H25" s="7">
        <f>3Q2008!H9</f>
        <v>12000</v>
      </c>
    </row>
    <row r="26" spans="1:8" ht="12.75">
      <c r="A26" s="8">
        <v>6</v>
      </c>
      <c r="B26" s="3" t="str">
        <f>3Q2008!B10</f>
        <v>INEA</v>
      </c>
      <c r="C26" s="28">
        <f>3Q2008!C10</f>
        <v>121000</v>
      </c>
      <c r="D26" s="7">
        <f>3Q2008!D10</f>
        <v>121000</v>
      </c>
      <c r="E26" s="7">
        <f>3Q2008!E10</f>
        <v>41000</v>
      </c>
      <c r="F26" s="7">
        <f>3Q2008!F10</f>
        <v>112000</v>
      </c>
      <c r="G26" s="7">
        <f>3Q2008!G10</f>
        <v>55500</v>
      </c>
      <c r="H26" s="7">
        <f>3Q2008!H10</f>
        <v>11500</v>
      </c>
    </row>
    <row r="27" spans="1:8" ht="12.75">
      <c r="A27" s="8">
        <v>7</v>
      </c>
      <c r="B27" s="3" t="str">
        <f>3Q2008!B11</f>
        <v>Stream Communications</v>
      </c>
      <c r="C27" s="28">
        <f>3Q2008!C11</f>
        <v>61400</v>
      </c>
      <c r="D27" s="7">
        <f>3Q2008!D11</f>
        <v>61400</v>
      </c>
      <c r="E27" s="7">
        <f>3Q2008!E11</f>
        <v>0</v>
      </c>
      <c r="F27" s="7">
        <f>3Q2008!F11</f>
        <v>61400</v>
      </c>
      <c r="G27" s="7">
        <f>3Q2008!G11</f>
        <v>9600</v>
      </c>
      <c r="H27" s="7">
        <f>3Q2008!H11</f>
        <v>130</v>
      </c>
    </row>
    <row r="28" spans="1:8" ht="12.75">
      <c r="A28" s="8">
        <v>8</v>
      </c>
      <c r="B28" s="3" t="str">
        <f>3Q2008!B12</f>
        <v>MTK S.Tar</v>
      </c>
      <c r="C28" s="28">
        <f>3Q2008!C12</f>
        <v>60000</v>
      </c>
      <c r="D28" s="7">
        <f>3Q2008!D12</f>
        <v>60000</v>
      </c>
      <c r="E28" s="7">
        <f>3Q2008!E12</f>
        <v>0</v>
      </c>
      <c r="F28" s="7">
        <f>3Q2008!F12</f>
        <v>40000</v>
      </c>
      <c r="G28" s="7">
        <f>3Q2008!G12</f>
        <v>6000</v>
      </c>
      <c r="H28" s="7">
        <f>3Q2008!H12</f>
        <v>1500</v>
      </c>
    </row>
    <row r="29" spans="1:8" ht="12.75">
      <c r="A29" s="8">
        <v>9</v>
      </c>
      <c r="B29" s="3" t="str">
        <f>3Q2008!B13</f>
        <v>Promax</v>
      </c>
      <c r="C29" s="28">
        <f>3Q2008!C13</f>
        <v>32000</v>
      </c>
      <c r="D29" s="7">
        <f>3Q2008!D13</f>
        <v>32000</v>
      </c>
      <c r="E29" s="7">
        <f>3Q2008!E13</f>
        <v>4000</v>
      </c>
      <c r="F29" s="7">
        <f>3Q2008!F13</f>
        <v>32000</v>
      </c>
      <c r="G29" s="7">
        <f>3Q2008!G13</f>
        <v>12000</v>
      </c>
      <c r="H29" s="7">
        <f>3Q2008!H13</f>
        <v>0</v>
      </c>
    </row>
    <row r="30" spans="1:8" ht="12.75">
      <c r="A30" s="8">
        <v>10</v>
      </c>
      <c r="B30" s="3" t="str">
        <f>3Q2008!B14</f>
        <v>Sat Film</v>
      </c>
      <c r="C30" s="28">
        <f>3Q2008!C14</f>
        <v>25000</v>
      </c>
      <c r="D30" s="7">
        <f>3Q2008!D14</f>
        <v>23000</v>
      </c>
      <c r="E30" s="7">
        <f>3Q2008!E14</f>
        <v>2000</v>
      </c>
      <c r="F30" s="7">
        <f>3Q2008!F14</f>
        <v>25000</v>
      </c>
      <c r="G30" s="7">
        <f>3Q2008!G14</f>
        <v>11000</v>
      </c>
      <c r="H30" s="7">
        <f>3Q2008!H14</f>
        <v>100</v>
      </c>
    </row>
    <row r="31" s="10" customFormat="1" ht="25.5" customHeight="1">
      <c r="A31" s="24" t="s">
        <v>89</v>
      </c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101" t="s">
        <v>18</v>
      </c>
      <c r="B34" s="100" t="s">
        <v>17</v>
      </c>
      <c r="C34" s="100" t="s">
        <v>12</v>
      </c>
      <c r="D34" s="100" t="s">
        <v>13</v>
      </c>
      <c r="E34" s="100" t="s">
        <v>24</v>
      </c>
    </row>
    <row r="35" spans="1:8" ht="12.75">
      <c r="A35" s="8">
        <v>1</v>
      </c>
      <c r="B35" s="3" t="str">
        <f>3Q2008!B5</f>
        <v>UPC Polska</v>
      </c>
      <c r="C35" s="7">
        <f>3Q2008!C5</f>
        <v>1000000</v>
      </c>
      <c r="D35" s="7">
        <v>116</v>
      </c>
      <c r="E35" s="14">
        <f>C35/4500000</f>
        <v>0.2222222222222222</v>
      </c>
      <c r="F35" s="9"/>
      <c r="G35" s="9"/>
      <c r="H35" s="9"/>
    </row>
    <row r="36" spans="1:8" ht="12.75">
      <c r="A36" s="8">
        <v>2</v>
      </c>
      <c r="B36" s="3" t="str">
        <f>3Q2008!B6</f>
        <v>VECTRA</v>
      </c>
      <c r="C36" s="7">
        <f>3Q2008!C6</f>
        <v>687000</v>
      </c>
      <c r="D36" s="7">
        <v>137</v>
      </c>
      <c r="E36" s="14">
        <f aca="true" t="shared" si="0" ref="E36:E44">C36/4500000</f>
        <v>0.15266666666666667</v>
      </c>
      <c r="F36" s="9"/>
      <c r="G36" s="9"/>
      <c r="H36" s="9"/>
    </row>
    <row r="37" spans="1:8" ht="12.75">
      <c r="A37" s="8">
        <v>3</v>
      </c>
      <c r="B37" s="3" t="str">
        <f>3Q2008!B7</f>
        <v>Multimedia Polska</v>
      </c>
      <c r="C37" s="7">
        <f>3Q2008!C7</f>
        <v>647000</v>
      </c>
      <c r="D37" s="7"/>
      <c r="E37" s="14">
        <f t="shared" si="0"/>
        <v>0.14377777777777778</v>
      </c>
      <c r="F37" s="9"/>
      <c r="G37" s="9"/>
      <c r="H37" s="9"/>
    </row>
    <row r="38" spans="1:8" ht="12.75">
      <c r="A38" s="8">
        <v>4</v>
      </c>
      <c r="B38" s="3" t="str">
        <f>3Q2008!B8</f>
        <v>ASTER</v>
      </c>
      <c r="C38" s="7">
        <f>3Q2008!C8</f>
        <v>380000</v>
      </c>
      <c r="D38" s="7">
        <v>3</v>
      </c>
      <c r="E38" s="14">
        <f t="shared" si="0"/>
        <v>0.08444444444444445</v>
      </c>
      <c r="F38" s="9"/>
      <c r="G38" s="9"/>
      <c r="H38" s="9"/>
    </row>
    <row r="39" spans="1:8" ht="12.75">
      <c r="A39" s="8">
        <v>5</v>
      </c>
      <c r="B39" s="3" t="str">
        <f>3Q2008!B9</f>
        <v>TOYA</v>
      </c>
      <c r="C39" s="7">
        <f>3Q2008!C9</f>
        <v>150000</v>
      </c>
      <c r="D39" s="7">
        <v>4</v>
      </c>
      <c r="E39" s="14">
        <f t="shared" si="0"/>
        <v>0.03333333333333333</v>
      </c>
      <c r="F39" s="9"/>
      <c r="G39" s="9"/>
      <c r="H39" s="9"/>
    </row>
    <row r="40" spans="1:8" ht="12.75">
      <c r="A40" s="8">
        <v>6</v>
      </c>
      <c r="B40" s="3" t="str">
        <f>3Q2008!B10</f>
        <v>INEA</v>
      </c>
      <c r="C40" s="7">
        <f>3Q2008!C10</f>
        <v>121000</v>
      </c>
      <c r="D40" s="7">
        <v>7</v>
      </c>
      <c r="E40" s="14">
        <f t="shared" si="0"/>
        <v>0.02688888888888889</v>
      </c>
      <c r="F40" s="9"/>
      <c r="G40" s="9"/>
      <c r="H40" s="9"/>
    </row>
    <row r="41" spans="1:8" ht="12.75">
      <c r="A41" s="8">
        <v>7</v>
      </c>
      <c r="B41" s="3" t="str">
        <f>3Q2008!B11</f>
        <v>Stream Communications</v>
      </c>
      <c r="C41" s="7">
        <f>3Q2008!C11</f>
        <v>61400</v>
      </c>
      <c r="D41" s="7">
        <v>16</v>
      </c>
      <c r="E41" s="14">
        <f t="shared" si="0"/>
        <v>0.013644444444444445</v>
      </c>
      <c r="F41" s="9"/>
      <c r="G41" s="9"/>
      <c r="H41" s="9"/>
    </row>
    <row r="42" spans="1:8" ht="12.75">
      <c r="A42" s="8">
        <v>8</v>
      </c>
      <c r="B42" s="3" t="str">
        <f>3Q2008!B12</f>
        <v>MTK S.Tar</v>
      </c>
      <c r="C42" s="7">
        <f>3Q2008!C12</f>
        <v>60000</v>
      </c>
      <c r="D42" s="7">
        <v>21</v>
      </c>
      <c r="E42" s="14">
        <f t="shared" si="0"/>
        <v>0.013333333333333334</v>
      </c>
      <c r="F42" s="9"/>
      <c r="G42" s="9"/>
      <c r="H42" s="9"/>
    </row>
    <row r="43" spans="1:8" ht="12.75">
      <c r="A43" s="8">
        <v>9</v>
      </c>
      <c r="B43" s="3" t="str">
        <f>3Q2008!B13</f>
        <v>Promax</v>
      </c>
      <c r="C43" s="7">
        <f>3Q2008!C13</f>
        <v>32000</v>
      </c>
      <c r="D43" s="7">
        <v>18</v>
      </c>
      <c r="E43" s="14">
        <f t="shared" si="0"/>
        <v>0.0071111111111111115</v>
      </c>
      <c r="F43" s="9"/>
      <c r="G43" s="9"/>
      <c r="H43" s="9"/>
    </row>
    <row r="44" spans="1:8" ht="12.75">
      <c r="A44" s="21">
        <v>10</v>
      </c>
      <c r="B44" s="3" t="str">
        <f>3Q2008!B14</f>
        <v>Sat Film</v>
      </c>
      <c r="C44" s="7">
        <f>3Q2008!C14</f>
        <v>25000</v>
      </c>
      <c r="D44" s="22">
        <v>1</v>
      </c>
      <c r="E44" s="14">
        <f t="shared" si="0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0.2970222222222224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3Q2008!A15</f>
        <v>Źródło: PIKE, dane za 30 września 2008 r. (dane MTK S.Tar za 30.06.2008)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25.5">
      <c r="A50" s="100"/>
      <c r="B50" s="100" t="s">
        <v>17</v>
      </c>
      <c r="C50" s="100" t="s">
        <v>5</v>
      </c>
      <c r="D50" s="100" t="s">
        <v>6</v>
      </c>
      <c r="E50" s="100" t="s">
        <v>25</v>
      </c>
    </row>
    <row r="51" spans="1:8" ht="12.75">
      <c r="A51" s="8">
        <v>1</v>
      </c>
      <c r="B51" s="3" t="str">
        <f>3Q2008!B5</f>
        <v>UPC Polska</v>
      </c>
      <c r="C51" s="7">
        <f>3Q2008!C5</f>
        <v>1000000</v>
      </c>
      <c r="D51" s="7">
        <f>D35</f>
        <v>116</v>
      </c>
      <c r="E51" s="14">
        <f>C51/4500000</f>
        <v>0.2222222222222222</v>
      </c>
      <c r="F51" s="9"/>
      <c r="G51" s="9"/>
      <c r="H51" s="9"/>
    </row>
    <row r="52" spans="1:8" ht="12.75">
      <c r="A52" s="8">
        <v>2</v>
      </c>
      <c r="B52" s="3" t="str">
        <f>3Q2008!B6</f>
        <v>VECTRA</v>
      </c>
      <c r="C52" s="7">
        <f>3Q2008!C6</f>
        <v>687000</v>
      </c>
      <c r="D52" s="7">
        <f aca="true" t="shared" si="1" ref="D52:D60">D36</f>
        <v>137</v>
      </c>
      <c r="E52" s="14">
        <f aca="true" t="shared" si="2" ref="E52:E60">C52/4500000</f>
        <v>0.15266666666666667</v>
      </c>
      <c r="F52" s="9"/>
      <c r="G52" s="9"/>
      <c r="H52" s="9"/>
    </row>
    <row r="53" spans="1:8" ht="12.75">
      <c r="A53" s="8">
        <v>3</v>
      </c>
      <c r="B53" s="3" t="str">
        <f>3Q2008!B7</f>
        <v>Multimedia Polska</v>
      </c>
      <c r="C53" s="7">
        <f>3Q2008!C7</f>
        <v>647000</v>
      </c>
      <c r="D53" s="7">
        <f t="shared" si="1"/>
        <v>0</v>
      </c>
      <c r="E53" s="14">
        <f t="shared" si="2"/>
        <v>0.14377777777777778</v>
      </c>
      <c r="F53" s="9"/>
      <c r="G53" s="9"/>
      <c r="H53" s="9"/>
    </row>
    <row r="54" spans="1:8" ht="12.75">
      <c r="A54" s="8">
        <v>4</v>
      </c>
      <c r="B54" s="3" t="str">
        <f>3Q2008!B8</f>
        <v>ASTER</v>
      </c>
      <c r="C54" s="7">
        <f>3Q2008!C8</f>
        <v>380000</v>
      </c>
      <c r="D54" s="7">
        <f t="shared" si="1"/>
        <v>3</v>
      </c>
      <c r="E54" s="14">
        <f t="shared" si="2"/>
        <v>0.08444444444444445</v>
      </c>
      <c r="F54" s="9"/>
      <c r="G54" s="9"/>
      <c r="H54" s="9"/>
    </row>
    <row r="55" spans="1:8" ht="12.75">
      <c r="A55" s="8">
        <v>5</v>
      </c>
      <c r="B55" s="3" t="str">
        <f>3Q2008!B9</f>
        <v>TOYA</v>
      </c>
      <c r="C55" s="7">
        <f>3Q2008!C9</f>
        <v>150000</v>
      </c>
      <c r="D55" s="7">
        <f t="shared" si="1"/>
        <v>4</v>
      </c>
      <c r="E55" s="14">
        <f t="shared" si="2"/>
        <v>0.03333333333333333</v>
      </c>
      <c r="F55" s="9"/>
      <c r="G55" s="9"/>
      <c r="H55" s="9"/>
    </row>
    <row r="56" spans="1:8" ht="12.75">
      <c r="A56" s="8">
        <v>6</v>
      </c>
      <c r="B56" s="3" t="str">
        <f>3Q2008!B10</f>
        <v>INEA</v>
      </c>
      <c r="C56" s="7">
        <f>3Q2008!C10</f>
        <v>121000</v>
      </c>
      <c r="D56" s="7">
        <f t="shared" si="1"/>
        <v>7</v>
      </c>
      <c r="E56" s="14">
        <f t="shared" si="2"/>
        <v>0.02688888888888889</v>
      </c>
      <c r="F56" s="9"/>
      <c r="G56" s="9"/>
      <c r="H56" s="9"/>
    </row>
    <row r="57" spans="1:8" ht="12.75">
      <c r="A57" s="8">
        <v>7</v>
      </c>
      <c r="B57" s="3" t="str">
        <f>3Q2008!B11</f>
        <v>Stream Communications</v>
      </c>
      <c r="C57" s="7">
        <f>3Q2008!C11</f>
        <v>61400</v>
      </c>
      <c r="D57" s="7">
        <f t="shared" si="1"/>
        <v>16</v>
      </c>
      <c r="E57" s="14">
        <f t="shared" si="2"/>
        <v>0.013644444444444445</v>
      </c>
      <c r="F57" s="9"/>
      <c r="G57" s="9"/>
      <c r="H57" s="9"/>
    </row>
    <row r="58" spans="1:8" ht="12.75">
      <c r="A58" s="8">
        <v>8</v>
      </c>
      <c r="B58" s="3" t="str">
        <f>3Q2008!B12</f>
        <v>MTK S.Tar</v>
      </c>
      <c r="C58" s="7">
        <f>3Q2008!C12</f>
        <v>60000</v>
      </c>
      <c r="D58" s="7">
        <f t="shared" si="1"/>
        <v>21</v>
      </c>
      <c r="E58" s="14">
        <f t="shared" si="2"/>
        <v>0.013333333333333334</v>
      </c>
      <c r="F58" s="9"/>
      <c r="G58" s="9"/>
      <c r="H58" s="9"/>
    </row>
    <row r="59" spans="1:8" ht="12.75">
      <c r="A59" s="8">
        <v>9</v>
      </c>
      <c r="B59" s="3" t="str">
        <f>3Q2008!B13</f>
        <v>Promax</v>
      </c>
      <c r="C59" s="7">
        <f>3Q2008!C13</f>
        <v>32000</v>
      </c>
      <c r="D59" s="7">
        <f t="shared" si="1"/>
        <v>18</v>
      </c>
      <c r="E59" s="14">
        <f t="shared" si="2"/>
        <v>0.0071111111111111115</v>
      </c>
      <c r="F59" s="9"/>
      <c r="G59" s="9"/>
      <c r="H59" s="9"/>
    </row>
    <row r="60" spans="1:8" ht="12.75">
      <c r="A60" s="8">
        <v>10</v>
      </c>
      <c r="B60" s="3" t="str">
        <f>3Q2008!B14</f>
        <v>Sat Film</v>
      </c>
      <c r="C60" s="7">
        <f>3Q2008!C14</f>
        <v>25000</v>
      </c>
      <c r="D60" s="7">
        <f t="shared" si="1"/>
        <v>1</v>
      </c>
      <c r="E60" s="14">
        <f t="shared" si="2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0.2970222222222224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30 September 2008 (except MTK S.Tar - 30.06.2008)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C18:H18"/>
    <mergeCell ref="C19:C20"/>
    <mergeCell ref="D19:F19"/>
    <mergeCell ref="G19:G20"/>
    <mergeCell ref="H19:H20"/>
    <mergeCell ref="A2:A4"/>
    <mergeCell ref="B2:B4"/>
    <mergeCell ref="C2:H2"/>
    <mergeCell ref="C3:C4"/>
    <mergeCell ref="D3:F3"/>
    <mergeCell ref="G3:G4"/>
    <mergeCell ref="H3:H4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6.00390625" style="9" bestFit="1" customWidth="1"/>
    <col min="4" max="4" width="9.7109375" style="9" bestFit="1" customWidth="1"/>
    <col min="5" max="5" width="12.8515625" style="6" bestFit="1" customWidth="1"/>
    <col min="6" max="6" width="14.7109375" style="6" bestFit="1" customWidth="1"/>
    <col min="7" max="8" width="8.421875" style="6" bestFit="1" customWidth="1"/>
    <col min="9" max="9" width="5.57421875" style="0" bestFit="1" customWidth="1"/>
    <col min="10" max="16384" width="9.140625" style="9" customWidth="1"/>
  </cols>
  <sheetData>
    <row r="1" ht="12.75">
      <c r="A1" s="109" t="s">
        <v>33</v>
      </c>
    </row>
    <row r="2" spans="1:9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  <c r="I2" s="178"/>
    </row>
    <row r="3" spans="1:9" s="10" customFormat="1" ht="13.5" customHeight="1">
      <c r="A3" s="166"/>
      <c r="B3" s="166"/>
      <c r="C3" s="161" t="s">
        <v>37</v>
      </c>
      <c r="D3" s="177" t="s">
        <v>19</v>
      </c>
      <c r="E3" s="177"/>
      <c r="F3" s="177"/>
      <c r="G3" s="177" t="s">
        <v>20</v>
      </c>
      <c r="H3" s="177" t="s">
        <v>21</v>
      </c>
      <c r="I3" s="177"/>
    </row>
    <row r="4" spans="1:9" s="10" customFormat="1" ht="24">
      <c r="A4" s="157"/>
      <c r="B4" s="157"/>
      <c r="C4" s="161"/>
      <c r="D4" s="106" t="s">
        <v>27</v>
      </c>
      <c r="E4" s="106" t="s">
        <v>28</v>
      </c>
      <c r="F4" s="106" t="s">
        <v>38</v>
      </c>
      <c r="G4" s="177"/>
      <c r="H4" s="106" t="s">
        <v>90</v>
      </c>
      <c r="I4" s="106" t="s">
        <v>91</v>
      </c>
    </row>
    <row r="5" spans="1:9" ht="12.75">
      <c r="A5" s="15">
        <v>1</v>
      </c>
      <c r="B5" s="3" t="s">
        <v>0</v>
      </c>
      <c r="C5" s="41">
        <v>1048000</v>
      </c>
      <c r="D5" s="42">
        <v>941000</v>
      </c>
      <c r="E5" s="42">
        <v>80000</v>
      </c>
      <c r="F5" s="42">
        <v>700000</v>
      </c>
      <c r="G5" s="42">
        <v>388000</v>
      </c>
      <c r="H5" s="42">
        <v>147000</v>
      </c>
      <c r="I5" s="107">
        <v>0</v>
      </c>
    </row>
    <row r="6" spans="1:9" ht="12.75">
      <c r="A6" s="15">
        <v>2</v>
      </c>
      <c r="B6" s="3" t="s">
        <v>2</v>
      </c>
      <c r="C6" s="28">
        <f>'[1]Grupa VECTRA'!$M$19</f>
        <v>711000</v>
      </c>
      <c r="D6" s="7">
        <f>C6</f>
        <v>711000</v>
      </c>
      <c r="E6" s="11">
        <f>'[1]DTV'!$K$4</f>
        <v>145000</v>
      </c>
      <c r="F6" s="7">
        <f>3Q2008!F6</f>
        <v>500000</v>
      </c>
      <c r="G6" s="7">
        <f>'[1]Internet STACJ'!$M$9</f>
        <v>0</v>
      </c>
      <c r="H6" s="7">
        <f>'[1]Telefon'!$M$5</f>
        <v>37000</v>
      </c>
      <c r="I6" s="107">
        <v>0</v>
      </c>
    </row>
    <row r="7" spans="1:9" ht="12.75">
      <c r="A7" s="15">
        <v>3</v>
      </c>
      <c r="B7" s="3" t="s">
        <v>1</v>
      </c>
      <c r="C7" s="28">
        <v>662000</v>
      </c>
      <c r="D7" s="7">
        <v>584300</v>
      </c>
      <c r="E7" s="7">
        <v>70700</v>
      </c>
      <c r="F7" s="7">
        <v>500000</v>
      </c>
      <c r="G7" s="7">
        <v>278600</v>
      </c>
      <c r="H7" s="7">
        <v>196000</v>
      </c>
      <c r="I7" s="107">
        <v>0</v>
      </c>
    </row>
    <row r="8" spans="1:9" ht="12.75">
      <c r="A8" s="15">
        <v>4</v>
      </c>
      <c r="B8" s="3" t="s">
        <v>87</v>
      </c>
      <c r="C8" s="41">
        <v>384000</v>
      </c>
      <c r="D8" s="42">
        <v>384000</v>
      </c>
      <c r="E8" s="42">
        <v>68000</v>
      </c>
      <c r="F8" s="7">
        <f>3Q2008!F8</f>
        <v>34000</v>
      </c>
      <c r="G8" s="42">
        <v>158000</v>
      </c>
      <c r="H8" s="42">
        <v>62000</v>
      </c>
      <c r="I8" s="42">
        <v>8000</v>
      </c>
    </row>
    <row r="9" spans="1:9" ht="12.75">
      <c r="A9" s="15">
        <v>5</v>
      </c>
      <c r="B9" s="3" t="s">
        <v>4</v>
      </c>
      <c r="C9" s="28">
        <v>160000</v>
      </c>
      <c r="D9" s="7">
        <v>160000</v>
      </c>
      <c r="E9" s="7">
        <v>20000</v>
      </c>
      <c r="F9" s="7">
        <v>185000</v>
      </c>
      <c r="G9" s="7">
        <v>62000</v>
      </c>
      <c r="H9" s="7">
        <v>12500</v>
      </c>
      <c r="I9" s="107">
        <v>0</v>
      </c>
    </row>
    <row r="10" spans="1:9" ht="12.75">
      <c r="A10" s="15">
        <v>6</v>
      </c>
      <c r="B10" s="3" t="s">
        <v>26</v>
      </c>
      <c r="C10" s="41">
        <v>126000</v>
      </c>
      <c r="D10" s="42">
        <v>126000</v>
      </c>
      <c r="E10" s="42">
        <v>45000</v>
      </c>
      <c r="F10" s="42">
        <v>112000</v>
      </c>
      <c r="G10" s="42">
        <v>58500</v>
      </c>
      <c r="H10" s="42">
        <v>12500</v>
      </c>
      <c r="I10" s="107">
        <v>0</v>
      </c>
    </row>
    <row r="11" spans="1:9" ht="12.75">
      <c r="A11" s="15">
        <v>7</v>
      </c>
      <c r="B11" s="3" t="s">
        <v>9</v>
      </c>
      <c r="C11" s="28">
        <v>126000</v>
      </c>
      <c r="D11" s="7">
        <v>95350</v>
      </c>
      <c r="E11" s="7">
        <v>180</v>
      </c>
      <c r="F11" s="7">
        <f>3Q2008!F11</f>
        <v>61400</v>
      </c>
      <c r="G11" s="7">
        <v>28300</v>
      </c>
      <c r="H11" s="7">
        <v>2100</v>
      </c>
      <c r="I11" s="107">
        <v>0</v>
      </c>
    </row>
    <row r="12" spans="1:9" ht="12.75">
      <c r="A12" s="15">
        <v>8</v>
      </c>
      <c r="B12" s="43" t="s">
        <v>93</v>
      </c>
      <c r="C12" s="28">
        <v>45000</v>
      </c>
      <c r="D12" s="7">
        <v>32000</v>
      </c>
      <c r="E12" s="11">
        <v>3500</v>
      </c>
      <c r="F12" s="7">
        <v>32000</v>
      </c>
      <c r="G12" s="7">
        <v>13000</v>
      </c>
      <c r="H12" s="7">
        <v>2500</v>
      </c>
      <c r="I12" s="107">
        <v>0</v>
      </c>
    </row>
    <row r="13" spans="1:9" ht="12.75">
      <c r="A13" s="15">
        <v>9</v>
      </c>
      <c r="B13" s="3" t="s">
        <v>10</v>
      </c>
      <c r="C13" s="28">
        <v>32000</v>
      </c>
      <c r="D13" s="7">
        <v>31800</v>
      </c>
      <c r="E13" s="11">
        <v>4000</v>
      </c>
      <c r="F13" s="7">
        <f>3Q2008!F13</f>
        <v>32000</v>
      </c>
      <c r="G13" s="7">
        <v>12200</v>
      </c>
      <c r="H13" s="7">
        <v>0</v>
      </c>
      <c r="I13" s="107">
        <v>0</v>
      </c>
    </row>
    <row r="14" spans="1:9" ht="13.5" thickBot="1">
      <c r="A14" s="16">
        <v>10</v>
      </c>
      <c r="B14" s="17" t="s">
        <v>11</v>
      </c>
      <c r="C14" s="28">
        <v>25000</v>
      </c>
      <c r="D14" s="7">
        <v>23000</v>
      </c>
      <c r="E14" s="7">
        <v>2000</v>
      </c>
      <c r="F14" s="7">
        <v>25000</v>
      </c>
      <c r="G14" s="11">
        <v>11000</v>
      </c>
      <c r="H14" s="11">
        <v>1000</v>
      </c>
      <c r="I14" s="107">
        <v>0</v>
      </c>
    </row>
    <row r="15" spans="1:8" ht="30.75" customHeight="1" thickTop="1">
      <c r="A15" s="23" t="s">
        <v>94</v>
      </c>
      <c r="E15" s="13"/>
      <c r="F15" s="13"/>
      <c r="G15" s="13"/>
      <c r="H15" s="13"/>
    </row>
    <row r="17" spans="1:4" ht="28.5" customHeight="1">
      <c r="A17" s="4" t="s">
        <v>23</v>
      </c>
      <c r="B17" s="5"/>
      <c r="C17" s="5"/>
      <c r="D17" s="6"/>
    </row>
    <row r="18" spans="1:9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</row>
    <row r="19" spans="1:9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77" t="s">
        <v>29</v>
      </c>
      <c r="I19" s="177"/>
    </row>
    <row r="20" spans="1:9" ht="12.75">
      <c r="A20" s="157"/>
      <c r="B20" s="157"/>
      <c r="C20" s="161"/>
      <c r="D20" s="104" t="s">
        <v>32</v>
      </c>
      <c r="E20" s="104" t="s">
        <v>31</v>
      </c>
      <c r="F20" s="105" t="s">
        <v>39</v>
      </c>
      <c r="G20" s="165"/>
      <c r="H20" s="106" t="s">
        <v>92</v>
      </c>
      <c r="I20" s="106" t="s">
        <v>91</v>
      </c>
    </row>
    <row r="21" spans="1:9" ht="12.75">
      <c r="A21" s="8">
        <v>1</v>
      </c>
      <c r="B21" s="3" t="str">
        <f>4Q2008!B5</f>
        <v>UPC Polska</v>
      </c>
      <c r="C21" s="28">
        <f>4Q2008!C5</f>
        <v>1048000</v>
      </c>
      <c r="D21" s="7">
        <f>4Q2008!D5</f>
        <v>941000</v>
      </c>
      <c r="E21" s="7">
        <f>4Q2008!E5</f>
        <v>80000</v>
      </c>
      <c r="F21" s="7">
        <f>4Q2008!F5</f>
        <v>700000</v>
      </c>
      <c r="G21" s="7">
        <f>4Q2008!G5</f>
        <v>388000</v>
      </c>
      <c r="H21" s="7">
        <f>4Q2008!H5</f>
        <v>147000</v>
      </c>
      <c r="I21" s="7">
        <f>4Q2008!I5</f>
        <v>0</v>
      </c>
    </row>
    <row r="22" spans="1:9" ht="12.75">
      <c r="A22" s="8">
        <v>2</v>
      </c>
      <c r="B22" s="3" t="str">
        <f>4Q2008!B6</f>
        <v>VECTRA</v>
      </c>
      <c r="C22" s="28">
        <f>4Q2008!C6</f>
        <v>711000</v>
      </c>
      <c r="D22" s="7">
        <f>4Q2008!D6</f>
        <v>711000</v>
      </c>
      <c r="E22" s="7">
        <f>4Q2008!E6</f>
        <v>145000</v>
      </c>
      <c r="F22" s="7">
        <f>4Q2008!F6</f>
        <v>500000</v>
      </c>
      <c r="G22" s="7">
        <f>4Q2008!G6</f>
        <v>0</v>
      </c>
      <c r="H22" s="7">
        <f>4Q2008!H6</f>
        <v>37000</v>
      </c>
      <c r="I22" s="7">
        <f>4Q2008!I6</f>
        <v>0</v>
      </c>
    </row>
    <row r="23" spans="1:9" ht="12.75">
      <c r="A23" s="8">
        <v>3</v>
      </c>
      <c r="B23" s="3" t="str">
        <f>4Q2008!B7</f>
        <v>Multimedia Polska</v>
      </c>
      <c r="C23" s="28">
        <f>4Q2008!C7</f>
        <v>662000</v>
      </c>
      <c r="D23" s="7">
        <f>4Q2008!D7</f>
        <v>584300</v>
      </c>
      <c r="E23" s="7">
        <f>4Q2008!E7</f>
        <v>70700</v>
      </c>
      <c r="F23" s="7">
        <f>4Q2008!F7</f>
        <v>500000</v>
      </c>
      <c r="G23" s="7">
        <f>4Q2008!G7</f>
        <v>278600</v>
      </c>
      <c r="H23" s="7">
        <f>4Q2008!H7</f>
        <v>196000</v>
      </c>
      <c r="I23" s="7">
        <f>4Q2008!I7</f>
        <v>0</v>
      </c>
    </row>
    <row r="24" spans="1:9" ht="12.75">
      <c r="A24" s="8">
        <v>4</v>
      </c>
      <c r="B24" s="3" t="str">
        <f>4Q2008!B8</f>
        <v>ASTER</v>
      </c>
      <c r="C24" s="28">
        <f>4Q2008!C8</f>
        <v>384000</v>
      </c>
      <c r="D24" s="7">
        <f>4Q2008!D8</f>
        <v>384000</v>
      </c>
      <c r="E24" s="7">
        <f>4Q2008!E8</f>
        <v>68000</v>
      </c>
      <c r="F24" s="7">
        <f>4Q2008!F8</f>
        <v>34000</v>
      </c>
      <c r="G24" s="7">
        <f>4Q2008!G8</f>
        <v>158000</v>
      </c>
      <c r="H24" s="7">
        <f>4Q2008!H8</f>
        <v>62000</v>
      </c>
      <c r="I24" s="7">
        <f>4Q2008!I8</f>
        <v>8000</v>
      </c>
    </row>
    <row r="25" spans="1:9" ht="12.75">
      <c r="A25" s="8">
        <v>5</v>
      </c>
      <c r="B25" s="3" t="str">
        <f>4Q2008!B9</f>
        <v>TOYA</v>
      </c>
      <c r="C25" s="28">
        <f>4Q2008!C9</f>
        <v>160000</v>
      </c>
      <c r="D25" s="7">
        <f>4Q2008!D9</f>
        <v>160000</v>
      </c>
      <c r="E25" s="7">
        <f>4Q2008!E9</f>
        <v>20000</v>
      </c>
      <c r="F25" s="7">
        <f>4Q2008!F9</f>
        <v>185000</v>
      </c>
      <c r="G25" s="7">
        <f>4Q2008!G9</f>
        <v>62000</v>
      </c>
      <c r="H25" s="7">
        <f>4Q2008!H9</f>
        <v>12500</v>
      </c>
      <c r="I25" s="7">
        <f>4Q2008!I9</f>
        <v>0</v>
      </c>
    </row>
    <row r="26" spans="1:9" ht="12.75">
      <c r="A26" s="8">
        <v>6</v>
      </c>
      <c r="B26" s="3" t="str">
        <f>4Q2008!B10</f>
        <v>INEA</v>
      </c>
      <c r="C26" s="28">
        <f>4Q2008!C10</f>
        <v>126000</v>
      </c>
      <c r="D26" s="7">
        <f>4Q2008!D10</f>
        <v>126000</v>
      </c>
      <c r="E26" s="7">
        <f>4Q2008!E10</f>
        <v>45000</v>
      </c>
      <c r="F26" s="7">
        <f>4Q2008!F10</f>
        <v>112000</v>
      </c>
      <c r="G26" s="7">
        <f>4Q2008!G10</f>
        <v>58500</v>
      </c>
      <c r="H26" s="7">
        <f>4Q2008!H10</f>
        <v>12500</v>
      </c>
      <c r="I26" s="7">
        <f>4Q2008!I10</f>
        <v>0</v>
      </c>
    </row>
    <row r="27" spans="1:9" ht="12.75">
      <c r="A27" s="8">
        <v>7</v>
      </c>
      <c r="B27" s="3" t="str">
        <f>4Q2008!B11</f>
        <v>Stream Communications</v>
      </c>
      <c r="C27" s="28">
        <f>4Q2008!C11</f>
        <v>126000</v>
      </c>
      <c r="D27" s="7">
        <f>4Q2008!D11</f>
        <v>95350</v>
      </c>
      <c r="E27" s="7">
        <f>4Q2008!E11</f>
        <v>180</v>
      </c>
      <c r="F27" s="7">
        <f>4Q2008!G11</f>
        <v>28300</v>
      </c>
      <c r="G27" s="7">
        <f>4Q2008!H11</f>
        <v>2100</v>
      </c>
      <c r="H27" s="7">
        <f>4Q2008!H11</f>
        <v>2100</v>
      </c>
      <c r="I27" s="7">
        <f>4Q2008!I11</f>
        <v>0</v>
      </c>
    </row>
    <row r="28" spans="1:9" ht="12.75">
      <c r="A28" s="8">
        <v>8</v>
      </c>
      <c r="B28" s="3" t="str">
        <f>4Q2008!B12</f>
        <v>Petrus</v>
      </c>
      <c r="C28" s="28">
        <f>4Q2008!C12</f>
        <v>45000</v>
      </c>
      <c r="D28" s="7">
        <f>4Q2008!D12</f>
        <v>32000</v>
      </c>
      <c r="E28" s="7">
        <f>4Q2008!E12</f>
        <v>3500</v>
      </c>
      <c r="F28" s="7">
        <f>4Q2008!F12</f>
        <v>32000</v>
      </c>
      <c r="G28" s="7">
        <f>4Q2008!G12</f>
        <v>13000</v>
      </c>
      <c r="H28" s="7">
        <f>4Q2008!H12</f>
        <v>2500</v>
      </c>
      <c r="I28" s="7">
        <f>4Q2008!I12</f>
        <v>0</v>
      </c>
    </row>
    <row r="29" spans="1:9" ht="12.75">
      <c r="A29" s="8">
        <v>9</v>
      </c>
      <c r="B29" s="3" t="str">
        <f>4Q2008!B13</f>
        <v>Promax</v>
      </c>
      <c r="C29" s="28">
        <f>4Q2008!C13</f>
        <v>32000</v>
      </c>
      <c r="D29" s="7">
        <f>4Q2008!D13</f>
        <v>31800</v>
      </c>
      <c r="E29" s="7">
        <f>4Q2008!E13</f>
        <v>4000</v>
      </c>
      <c r="F29" s="7">
        <f>4Q2008!G13</f>
        <v>12200</v>
      </c>
      <c r="G29" s="7">
        <f>4Q2008!H13</f>
        <v>0</v>
      </c>
      <c r="H29" s="7">
        <f>4Q2008!H13</f>
        <v>0</v>
      </c>
      <c r="I29" s="7">
        <f>4Q2008!I13</f>
        <v>0</v>
      </c>
    </row>
    <row r="30" spans="1:9" ht="12.75">
      <c r="A30" s="8">
        <v>10</v>
      </c>
      <c r="B30" s="3" t="str">
        <f>4Q2008!B14</f>
        <v>Sat Film</v>
      </c>
      <c r="C30" s="28">
        <f>4Q2008!C14</f>
        <v>25000</v>
      </c>
      <c r="D30" s="7">
        <f>4Q2008!D14</f>
        <v>23000</v>
      </c>
      <c r="E30" s="7">
        <f>4Q2008!E14</f>
        <v>2000</v>
      </c>
      <c r="F30" s="7">
        <f>4Q2008!F14</f>
        <v>25000</v>
      </c>
      <c r="G30" s="7">
        <f>4Q2008!G14</f>
        <v>11000</v>
      </c>
      <c r="H30" s="7">
        <f>4Q2008!H14</f>
        <v>1000</v>
      </c>
      <c r="I30" s="7">
        <f>4Q2008!I14</f>
        <v>0</v>
      </c>
    </row>
    <row r="31" s="10" customFormat="1" ht="25.5" customHeight="1">
      <c r="A31" s="24" t="s">
        <v>95</v>
      </c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104" t="s">
        <v>18</v>
      </c>
      <c r="B34" s="103" t="s">
        <v>17</v>
      </c>
      <c r="C34" s="103" t="s">
        <v>12</v>
      </c>
      <c r="D34" s="103" t="s">
        <v>13</v>
      </c>
      <c r="E34" s="103" t="s">
        <v>24</v>
      </c>
    </row>
    <row r="35" spans="1:8" ht="12.75">
      <c r="A35" s="8">
        <v>1</v>
      </c>
      <c r="B35" s="3" t="str">
        <f>4Q2008!B5</f>
        <v>UPC Polska</v>
      </c>
      <c r="C35" s="7">
        <f>4Q2008!C5</f>
        <v>1048000</v>
      </c>
      <c r="D35" s="7">
        <v>116</v>
      </c>
      <c r="E35" s="14">
        <f>C35/4500000</f>
        <v>0.2328888888888889</v>
      </c>
      <c r="F35" s="9"/>
      <c r="G35" s="9"/>
      <c r="H35" s="9"/>
    </row>
    <row r="36" spans="1:8" ht="12.75">
      <c r="A36" s="8">
        <v>2</v>
      </c>
      <c r="B36" s="3" t="str">
        <f>4Q2008!B6</f>
        <v>VECTRA</v>
      </c>
      <c r="C36" s="7">
        <f>4Q2008!C6</f>
        <v>711000</v>
      </c>
      <c r="D36" s="7">
        <v>151</v>
      </c>
      <c r="E36" s="14">
        <f aca="true" t="shared" si="0" ref="E36:E44">C36/4500000</f>
        <v>0.158</v>
      </c>
      <c r="F36" s="9"/>
      <c r="G36" s="9"/>
      <c r="H36" s="9"/>
    </row>
    <row r="37" spans="1:8" ht="12.75">
      <c r="A37" s="8">
        <v>3</v>
      </c>
      <c r="B37" s="3" t="str">
        <f>4Q2008!B7</f>
        <v>Multimedia Polska</v>
      </c>
      <c r="C37" s="7">
        <f>4Q2008!C7</f>
        <v>662000</v>
      </c>
      <c r="D37" s="7"/>
      <c r="E37" s="14">
        <f t="shared" si="0"/>
        <v>0.1471111111111111</v>
      </c>
      <c r="F37" s="9"/>
      <c r="G37" s="9"/>
      <c r="H37" s="9"/>
    </row>
    <row r="38" spans="1:8" ht="12.75">
      <c r="A38" s="8">
        <v>4</v>
      </c>
      <c r="B38" s="3" t="str">
        <f>4Q2008!B8</f>
        <v>ASTER</v>
      </c>
      <c r="C38" s="7">
        <f>4Q2008!C8</f>
        <v>384000</v>
      </c>
      <c r="D38" s="7">
        <v>3</v>
      </c>
      <c r="E38" s="14">
        <f t="shared" si="0"/>
        <v>0.08533333333333333</v>
      </c>
      <c r="F38" s="9"/>
      <c r="G38" s="9"/>
      <c r="H38" s="9"/>
    </row>
    <row r="39" spans="1:8" ht="12.75">
      <c r="A39" s="8">
        <v>5</v>
      </c>
      <c r="B39" s="3" t="str">
        <f>4Q2008!B9</f>
        <v>TOYA</v>
      </c>
      <c r="C39" s="7">
        <f>4Q2008!C9</f>
        <v>160000</v>
      </c>
      <c r="D39" s="7">
        <v>4</v>
      </c>
      <c r="E39" s="14">
        <f t="shared" si="0"/>
        <v>0.035555555555555556</v>
      </c>
      <c r="F39" s="9"/>
      <c r="G39" s="9"/>
      <c r="H39" s="9"/>
    </row>
    <row r="40" spans="1:8" ht="12.75">
      <c r="A40" s="8">
        <v>6</v>
      </c>
      <c r="B40" s="3" t="str">
        <f>4Q2008!B10</f>
        <v>INEA</v>
      </c>
      <c r="C40" s="7">
        <f>4Q2008!C10</f>
        <v>126000</v>
      </c>
      <c r="D40" s="7">
        <v>7</v>
      </c>
      <c r="E40" s="14">
        <f t="shared" si="0"/>
        <v>0.028</v>
      </c>
      <c r="F40" s="9"/>
      <c r="G40" s="9"/>
      <c r="H40" s="9"/>
    </row>
    <row r="41" spans="1:8" ht="12.75">
      <c r="A41" s="8">
        <v>7</v>
      </c>
      <c r="B41" s="3" t="str">
        <f>4Q2008!B11</f>
        <v>Stream Communications</v>
      </c>
      <c r="C41" s="7">
        <f>4Q2008!C11</f>
        <v>126000</v>
      </c>
      <c r="D41" s="7">
        <v>16</v>
      </c>
      <c r="E41" s="14">
        <f t="shared" si="0"/>
        <v>0.028</v>
      </c>
      <c r="F41" s="9"/>
      <c r="G41" s="9"/>
      <c r="H41" s="9"/>
    </row>
    <row r="42" spans="1:8" ht="12.75">
      <c r="A42" s="8">
        <v>8</v>
      </c>
      <c r="B42" s="3" t="str">
        <f>4Q2008!B12</f>
        <v>Petrus</v>
      </c>
      <c r="C42" s="7">
        <f>4Q2008!C12</f>
        <v>45000</v>
      </c>
      <c r="D42" s="7">
        <v>21</v>
      </c>
      <c r="E42" s="14">
        <f t="shared" si="0"/>
        <v>0.01</v>
      </c>
      <c r="F42" s="9"/>
      <c r="G42" s="9"/>
      <c r="H42" s="9"/>
    </row>
    <row r="43" spans="1:8" ht="12.75">
      <c r="A43" s="8">
        <v>9</v>
      </c>
      <c r="B43" s="3" t="str">
        <f>4Q2008!B13</f>
        <v>Promax</v>
      </c>
      <c r="C43" s="7">
        <f>4Q2008!C13</f>
        <v>32000</v>
      </c>
      <c r="D43" s="7">
        <v>18</v>
      </c>
      <c r="E43" s="14">
        <f t="shared" si="0"/>
        <v>0.0071111111111111115</v>
      </c>
      <c r="F43" s="9"/>
      <c r="G43" s="9"/>
      <c r="H43" s="9"/>
    </row>
    <row r="44" spans="1:8" ht="12.75">
      <c r="A44" s="21">
        <v>10</v>
      </c>
      <c r="B44" s="3" t="str">
        <f>4Q2008!B14</f>
        <v>Sat Film</v>
      </c>
      <c r="C44" s="7">
        <f>4Q2008!C14</f>
        <v>25000</v>
      </c>
      <c r="D44" s="22">
        <v>1</v>
      </c>
      <c r="E44" s="14">
        <f t="shared" si="0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0.26244444444444437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4Q2008!A15</f>
        <v>Źródło: PIKE, dane za 31 grudnia 2008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12.75">
      <c r="A50" s="103"/>
      <c r="B50" s="103" t="s">
        <v>17</v>
      </c>
      <c r="C50" s="103" t="s">
        <v>5</v>
      </c>
      <c r="D50" s="103" t="s">
        <v>6</v>
      </c>
      <c r="E50" s="103" t="s">
        <v>25</v>
      </c>
    </row>
    <row r="51" spans="1:8" ht="12.75">
      <c r="A51" s="8">
        <v>1</v>
      </c>
      <c r="B51" s="3" t="str">
        <f>4Q2008!B5</f>
        <v>UPC Polska</v>
      </c>
      <c r="C51" s="7">
        <f>4Q2008!C5</f>
        <v>1048000</v>
      </c>
      <c r="D51" s="7">
        <f>D35</f>
        <v>116</v>
      </c>
      <c r="E51" s="14">
        <f>C51/4500000</f>
        <v>0.2328888888888889</v>
      </c>
      <c r="F51" s="9"/>
      <c r="G51" s="9"/>
      <c r="H51" s="9"/>
    </row>
    <row r="52" spans="1:8" ht="12.75">
      <c r="A52" s="8">
        <v>2</v>
      </c>
      <c r="B52" s="3" t="str">
        <f>4Q2008!B6</f>
        <v>VECTRA</v>
      </c>
      <c r="C52" s="7">
        <f>4Q2008!C6</f>
        <v>711000</v>
      </c>
      <c r="D52" s="7">
        <f aca="true" t="shared" si="1" ref="D52:D60">D36</f>
        <v>151</v>
      </c>
      <c r="E52" s="14">
        <f aca="true" t="shared" si="2" ref="E52:E60">C52/4500000</f>
        <v>0.158</v>
      </c>
      <c r="F52" s="9"/>
      <c r="G52" s="9"/>
      <c r="H52" s="9"/>
    </row>
    <row r="53" spans="1:8" ht="12.75">
      <c r="A53" s="8">
        <v>3</v>
      </c>
      <c r="B53" s="3" t="str">
        <f>4Q2008!B7</f>
        <v>Multimedia Polska</v>
      </c>
      <c r="C53" s="7">
        <f>4Q2008!C7</f>
        <v>662000</v>
      </c>
      <c r="D53" s="7">
        <f t="shared" si="1"/>
        <v>0</v>
      </c>
      <c r="E53" s="14">
        <f t="shared" si="2"/>
        <v>0.1471111111111111</v>
      </c>
      <c r="F53" s="9"/>
      <c r="G53" s="9"/>
      <c r="H53" s="9"/>
    </row>
    <row r="54" spans="1:8" ht="12.75">
      <c r="A54" s="8">
        <v>4</v>
      </c>
      <c r="B54" s="3" t="str">
        <f>4Q2008!B8</f>
        <v>ASTER</v>
      </c>
      <c r="C54" s="7">
        <f>4Q2008!C8</f>
        <v>384000</v>
      </c>
      <c r="D54" s="7">
        <f t="shared" si="1"/>
        <v>3</v>
      </c>
      <c r="E54" s="14">
        <f t="shared" si="2"/>
        <v>0.08533333333333333</v>
      </c>
      <c r="F54" s="9"/>
      <c r="G54" s="9"/>
      <c r="H54" s="9"/>
    </row>
    <row r="55" spans="1:8" ht="12.75">
      <c r="A55" s="8">
        <v>5</v>
      </c>
      <c r="B55" s="3" t="str">
        <f>4Q2008!B9</f>
        <v>TOYA</v>
      </c>
      <c r="C55" s="7">
        <f>4Q2008!C9</f>
        <v>160000</v>
      </c>
      <c r="D55" s="7">
        <f t="shared" si="1"/>
        <v>4</v>
      </c>
      <c r="E55" s="14">
        <f t="shared" si="2"/>
        <v>0.035555555555555556</v>
      </c>
      <c r="F55" s="9"/>
      <c r="G55" s="9"/>
      <c r="H55" s="9"/>
    </row>
    <row r="56" spans="1:8" ht="12.75">
      <c r="A56" s="8">
        <v>6</v>
      </c>
      <c r="B56" s="3" t="str">
        <f>4Q2008!B10</f>
        <v>INEA</v>
      </c>
      <c r="C56" s="7">
        <f>4Q2008!C10</f>
        <v>126000</v>
      </c>
      <c r="D56" s="7">
        <f t="shared" si="1"/>
        <v>7</v>
      </c>
      <c r="E56" s="14">
        <f t="shared" si="2"/>
        <v>0.028</v>
      </c>
      <c r="F56" s="9"/>
      <c r="G56" s="9"/>
      <c r="H56" s="9"/>
    </row>
    <row r="57" spans="1:8" ht="12.75">
      <c r="A57" s="8">
        <v>7</v>
      </c>
      <c r="B57" s="3" t="str">
        <f>4Q2008!B11</f>
        <v>Stream Communications</v>
      </c>
      <c r="C57" s="7">
        <f>4Q2008!C11</f>
        <v>126000</v>
      </c>
      <c r="D57" s="7">
        <f t="shared" si="1"/>
        <v>16</v>
      </c>
      <c r="E57" s="14">
        <f t="shared" si="2"/>
        <v>0.028</v>
      </c>
      <c r="F57" s="9"/>
      <c r="G57" s="9"/>
      <c r="H57" s="9"/>
    </row>
    <row r="58" spans="1:8" ht="12.75">
      <c r="A58" s="8">
        <v>8</v>
      </c>
      <c r="B58" s="3" t="str">
        <f>4Q2008!B12</f>
        <v>Petrus</v>
      </c>
      <c r="C58" s="7">
        <f>4Q2008!C12</f>
        <v>45000</v>
      </c>
      <c r="D58" s="7">
        <f t="shared" si="1"/>
        <v>21</v>
      </c>
      <c r="E58" s="14">
        <f t="shared" si="2"/>
        <v>0.01</v>
      </c>
      <c r="F58" s="9"/>
      <c r="G58" s="9"/>
      <c r="H58" s="9"/>
    </row>
    <row r="59" spans="1:8" ht="12.75">
      <c r="A59" s="8">
        <v>9</v>
      </c>
      <c r="B59" s="3" t="str">
        <f>4Q2008!B13</f>
        <v>Promax</v>
      </c>
      <c r="C59" s="7">
        <f>4Q2008!C13</f>
        <v>32000</v>
      </c>
      <c r="D59" s="7">
        <f t="shared" si="1"/>
        <v>18</v>
      </c>
      <c r="E59" s="14">
        <f t="shared" si="2"/>
        <v>0.0071111111111111115</v>
      </c>
      <c r="F59" s="9"/>
      <c r="G59" s="9"/>
      <c r="H59" s="9"/>
    </row>
    <row r="60" spans="1:8" ht="12.75">
      <c r="A60" s="8">
        <v>10</v>
      </c>
      <c r="B60" s="3" t="str">
        <f>4Q2008!B14</f>
        <v>Sat Film</v>
      </c>
      <c r="C60" s="7">
        <f>4Q2008!C14</f>
        <v>25000</v>
      </c>
      <c r="D60" s="7">
        <f t="shared" si="1"/>
        <v>1</v>
      </c>
      <c r="E60" s="14">
        <f t="shared" si="2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0.26244444444444437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31 December 2008</v>
      </c>
      <c r="C63" s="6"/>
      <c r="D63" s="6"/>
      <c r="E63" s="9"/>
      <c r="F63" s="9"/>
      <c r="G63" s="9"/>
      <c r="H63" s="9"/>
    </row>
  </sheetData>
  <sheetProtection/>
  <mergeCells count="14">
    <mergeCell ref="H3:I3"/>
    <mergeCell ref="C2:I2"/>
    <mergeCell ref="A18:A20"/>
    <mergeCell ref="B18:B20"/>
    <mergeCell ref="C19:C20"/>
    <mergeCell ref="D19:F19"/>
    <mergeCell ref="G19:G20"/>
    <mergeCell ref="H19:I19"/>
    <mergeCell ref="C18:I18"/>
    <mergeCell ref="A2:A4"/>
    <mergeCell ref="B2:B4"/>
    <mergeCell ref="C3:C4"/>
    <mergeCell ref="D3:F3"/>
    <mergeCell ref="G3:G4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6.00390625" style="9" bestFit="1" customWidth="1"/>
    <col min="4" max="4" width="9.7109375" style="9" bestFit="1" customWidth="1"/>
    <col min="5" max="5" width="12.8515625" style="6" bestFit="1" customWidth="1"/>
    <col min="6" max="6" width="14.7109375" style="6" bestFit="1" customWidth="1"/>
    <col min="7" max="8" width="8.421875" style="6" bestFit="1" customWidth="1"/>
    <col min="9" max="9" width="6.57421875" style="0" bestFit="1" customWidth="1"/>
    <col min="10" max="16384" width="9.140625" style="9" customWidth="1"/>
  </cols>
  <sheetData>
    <row r="1" ht="12.75">
      <c r="A1" s="109" t="s">
        <v>33</v>
      </c>
    </row>
    <row r="2" spans="1:9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  <c r="I2" s="178"/>
    </row>
    <row r="3" spans="1:9" s="10" customFormat="1" ht="13.5" customHeight="1">
      <c r="A3" s="166"/>
      <c r="B3" s="166"/>
      <c r="C3" s="161" t="s">
        <v>37</v>
      </c>
      <c r="D3" s="177" t="s">
        <v>19</v>
      </c>
      <c r="E3" s="177"/>
      <c r="F3" s="177"/>
      <c r="G3" s="177" t="s">
        <v>20</v>
      </c>
      <c r="H3" s="177" t="s">
        <v>21</v>
      </c>
      <c r="I3" s="177"/>
    </row>
    <row r="4" spans="1:9" s="10" customFormat="1" ht="24">
      <c r="A4" s="157"/>
      <c r="B4" s="157"/>
      <c r="C4" s="161"/>
      <c r="D4" s="111" t="s">
        <v>27</v>
      </c>
      <c r="E4" s="111" t="s">
        <v>28</v>
      </c>
      <c r="F4" s="111" t="s">
        <v>38</v>
      </c>
      <c r="G4" s="177"/>
      <c r="H4" s="111" t="s">
        <v>90</v>
      </c>
      <c r="I4" s="111" t="s">
        <v>91</v>
      </c>
    </row>
    <row r="5" spans="1:11" ht="12.75">
      <c r="A5" s="15">
        <v>1</v>
      </c>
      <c r="B5" s="3" t="s">
        <v>0</v>
      </c>
      <c r="C5" s="113">
        <v>1018900</v>
      </c>
      <c r="D5" s="114">
        <v>896300</v>
      </c>
      <c r="E5" s="114">
        <v>122600</v>
      </c>
      <c r="F5" s="114">
        <v>700000</v>
      </c>
      <c r="G5" s="114">
        <v>410500</v>
      </c>
      <c r="H5" s="114">
        <v>155600</v>
      </c>
      <c r="I5" s="107">
        <v>0</v>
      </c>
      <c r="K5" s="20"/>
    </row>
    <row r="6" spans="1:9" ht="12.75">
      <c r="A6" s="15">
        <v>2</v>
      </c>
      <c r="B6" s="3" t="s">
        <v>2</v>
      </c>
      <c r="C6" s="28">
        <f>'[1]Grupa VECTRA'!$J$20</f>
        <v>734000</v>
      </c>
      <c r="D6" s="7">
        <f>C6</f>
        <v>734000</v>
      </c>
      <c r="E6" s="11">
        <f>'[1]DTV'!$I$5</f>
        <v>200000</v>
      </c>
      <c r="F6" s="7">
        <f>3Q2008!F6</f>
        <v>500000</v>
      </c>
      <c r="G6" s="7">
        <f>'[1]Internet STACJ'!$J$10</f>
        <v>0</v>
      </c>
      <c r="H6" s="7" t="str">
        <f>'[1]Telefon'!$J$6</f>
        <v>Tczew</v>
      </c>
      <c r="I6" s="107">
        <v>0</v>
      </c>
    </row>
    <row r="7" spans="1:9" ht="12.75">
      <c r="A7" s="15">
        <v>3</v>
      </c>
      <c r="B7" s="3" t="s">
        <v>1</v>
      </c>
      <c r="C7" s="28">
        <v>666000</v>
      </c>
      <c r="D7" s="7">
        <v>632000</v>
      </c>
      <c r="E7" s="11">
        <v>87000</v>
      </c>
      <c r="F7" s="7">
        <v>500000</v>
      </c>
      <c r="G7" s="7">
        <v>293000</v>
      </c>
      <c r="H7" s="114">
        <v>200000</v>
      </c>
      <c r="I7" s="65">
        <v>0</v>
      </c>
    </row>
    <row r="8" spans="1:9" ht="12.75">
      <c r="A8" s="15">
        <v>4</v>
      </c>
      <c r="B8" s="3" t="s">
        <v>87</v>
      </c>
      <c r="C8" s="28">
        <v>380000</v>
      </c>
      <c r="D8" s="7">
        <v>380000</v>
      </c>
      <c r="E8" s="11">
        <v>70000</v>
      </c>
      <c r="F8" s="7">
        <v>33000</v>
      </c>
      <c r="G8" s="7">
        <v>160000</v>
      </c>
      <c r="H8" s="7">
        <v>62000</v>
      </c>
      <c r="I8" s="7">
        <v>18000</v>
      </c>
    </row>
    <row r="9" spans="1:9" ht="12.75">
      <c r="A9" s="15">
        <v>5</v>
      </c>
      <c r="B9" s="3" t="s">
        <v>4</v>
      </c>
      <c r="C9" s="28">
        <v>160000</v>
      </c>
      <c r="D9" s="7">
        <v>160000</v>
      </c>
      <c r="E9" s="7">
        <v>22500</v>
      </c>
      <c r="F9" s="7">
        <v>185000</v>
      </c>
      <c r="G9" s="7">
        <v>65000</v>
      </c>
      <c r="H9" s="7">
        <v>13000</v>
      </c>
      <c r="I9" s="107">
        <v>0</v>
      </c>
    </row>
    <row r="10" spans="1:9" ht="12.75">
      <c r="A10" s="15">
        <v>6</v>
      </c>
      <c r="B10" s="3" t="s">
        <v>26</v>
      </c>
      <c r="C10" s="28">
        <v>132000</v>
      </c>
      <c r="D10" s="7">
        <v>121000</v>
      </c>
      <c r="E10" s="7">
        <v>52000</v>
      </c>
      <c r="F10" s="7">
        <v>117000</v>
      </c>
      <c r="G10" s="7">
        <v>61500</v>
      </c>
      <c r="H10" s="7">
        <v>14500</v>
      </c>
      <c r="I10" s="107">
        <v>0</v>
      </c>
    </row>
    <row r="11" spans="1:9" ht="12.75">
      <c r="A11" s="15">
        <v>7</v>
      </c>
      <c r="B11" s="3" t="s">
        <v>9</v>
      </c>
      <c r="C11" s="28">
        <v>128560</v>
      </c>
      <c r="D11" s="7">
        <v>96000</v>
      </c>
      <c r="E11" s="7">
        <v>510</v>
      </c>
      <c r="F11" s="7">
        <v>61400</v>
      </c>
      <c r="G11" s="7">
        <v>29660</v>
      </c>
      <c r="H11" s="7">
        <v>2390</v>
      </c>
      <c r="I11" s="107">
        <v>0</v>
      </c>
    </row>
    <row r="12" spans="1:9" ht="12.75">
      <c r="A12" s="15">
        <v>8</v>
      </c>
      <c r="B12" s="43" t="s">
        <v>93</v>
      </c>
      <c r="C12" s="113">
        <v>45000</v>
      </c>
      <c r="D12" s="7">
        <v>32000</v>
      </c>
      <c r="E12" s="7">
        <v>4000</v>
      </c>
      <c r="F12" s="7">
        <v>32000</v>
      </c>
      <c r="G12" s="7">
        <v>14000</v>
      </c>
      <c r="H12" s="7">
        <v>2800</v>
      </c>
      <c r="I12" s="107">
        <v>0</v>
      </c>
    </row>
    <row r="13" spans="1:9" ht="12.75">
      <c r="A13" s="15">
        <v>9</v>
      </c>
      <c r="B13" s="3" t="s">
        <v>10</v>
      </c>
      <c r="C13" s="28">
        <v>32200</v>
      </c>
      <c r="D13" s="7">
        <v>32000</v>
      </c>
      <c r="E13" s="11">
        <v>4500</v>
      </c>
      <c r="F13" s="7">
        <v>32000</v>
      </c>
      <c r="G13" s="7">
        <v>12400</v>
      </c>
      <c r="H13" s="7">
        <v>0</v>
      </c>
      <c r="I13" s="107">
        <v>0</v>
      </c>
    </row>
    <row r="14" spans="1:9" ht="13.5" thickBot="1">
      <c r="A14" s="16">
        <v>10</v>
      </c>
      <c r="B14" s="17" t="s">
        <v>11</v>
      </c>
      <c r="C14" s="28">
        <v>25000</v>
      </c>
      <c r="D14" s="7">
        <v>23000</v>
      </c>
      <c r="E14" s="7">
        <v>2000</v>
      </c>
      <c r="F14" s="7">
        <v>25000</v>
      </c>
      <c r="G14" s="11">
        <v>15800</v>
      </c>
      <c r="H14" s="11">
        <v>1200</v>
      </c>
      <c r="I14" s="107">
        <v>0</v>
      </c>
    </row>
    <row r="15" spans="1:8" ht="30.75" customHeight="1" thickTop="1">
      <c r="A15" s="23" t="s">
        <v>96</v>
      </c>
      <c r="E15" s="13"/>
      <c r="F15" s="13"/>
      <c r="G15" s="13"/>
      <c r="H15" s="13"/>
    </row>
    <row r="16" spans="5:8" ht="12.75">
      <c r="E16" s="13"/>
      <c r="F16" s="13"/>
      <c r="G16" s="13"/>
      <c r="H16" s="13"/>
    </row>
    <row r="17" spans="1:4" ht="28.5" customHeight="1">
      <c r="A17" s="4" t="s">
        <v>23</v>
      </c>
      <c r="B17" s="5"/>
      <c r="C17" s="5"/>
      <c r="D17" s="6"/>
    </row>
    <row r="18" spans="1:9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</row>
    <row r="19" spans="1:9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77" t="s">
        <v>29</v>
      </c>
      <c r="I19" s="177"/>
    </row>
    <row r="20" spans="1:9" ht="12.75">
      <c r="A20" s="157"/>
      <c r="B20" s="157"/>
      <c r="C20" s="161"/>
      <c r="D20" s="111" t="s">
        <v>32</v>
      </c>
      <c r="E20" s="111" t="s">
        <v>31</v>
      </c>
      <c r="F20" s="112" t="s">
        <v>39</v>
      </c>
      <c r="G20" s="165"/>
      <c r="H20" s="111" t="s">
        <v>92</v>
      </c>
      <c r="I20" s="111" t="s">
        <v>91</v>
      </c>
    </row>
    <row r="21" spans="1:9" ht="12.75">
      <c r="A21" s="8">
        <v>1</v>
      </c>
      <c r="B21" s="3" t="str">
        <f>1Q2009!B5</f>
        <v>UPC Polska</v>
      </c>
      <c r="C21" s="28">
        <f>1Q2009!C5</f>
        <v>1018900</v>
      </c>
      <c r="D21" s="7">
        <f>1Q2009!D5</f>
        <v>896300</v>
      </c>
      <c r="E21" s="7">
        <f>1Q2009!E5</f>
        <v>122600</v>
      </c>
      <c r="F21" s="7">
        <f>1Q2009!F5</f>
        <v>700000</v>
      </c>
      <c r="G21" s="7">
        <f>1Q2009!G5</f>
        <v>410500</v>
      </c>
      <c r="H21" s="7">
        <f>1Q2009!H5</f>
        <v>155600</v>
      </c>
      <c r="I21" s="7">
        <f>1Q2009!I5</f>
        <v>0</v>
      </c>
    </row>
    <row r="22" spans="1:9" ht="12.75">
      <c r="A22" s="8">
        <v>2</v>
      </c>
      <c r="B22" s="3" t="str">
        <f>1Q2009!B6</f>
        <v>VECTRA</v>
      </c>
      <c r="C22" s="28">
        <f>1Q2009!C6</f>
        <v>734000</v>
      </c>
      <c r="D22" s="7">
        <f>1Q2009!D6</f>
        <v>734000</v>
      </c>
      <c r="E22" s="7">
        <f>1Q2009!E6</f>
        <v>200000</v>
      </c>
      <c r="F22" s="7">
        <f>1Q2009!F6</f>
        <v>500000</v>
      </c>
      <c r="G22" s="7">
        <f>1Q2009!G6</f>
        <v>0</v>
      </c>
      <c r="H22" s="7" t="str">
        <f>1Q2009!H6</f>
        <v>Tczew</v>
      </c>
      <c r="I22" s="7">
        <f>1Q2009!I6</f>
        <v>0</v>
      </c>
    </row>
    <row r="23" spans="1:9" ht="12.75">
      <c r="A23" s="8">
        <v>3</v>
      </c>
      <c r="B23" s="3" t="str">
        <f>1Q2009!B7</f>
        <v>Multimedia Polska</v>
      </c>
      <c r="C23" s="28">
        <f>1Q2009!C7</f>
        <v>666000</v>
      </c>
      <c r="D23" s="7">
        <f>1Q2009!D7</f>
        <v>632000</v>
      </c>
      <c r="E23" s="7">
        <f>1Q2009!E7</f>
        <v>87000</v>
      </c>
      <c r="F23" s="7">
        <f>1Q2009!F7</f>
        <v>500000</v>
      </c>
      <c r="G23" s="7">
        <f>1Q2009!G7</f>
        <v>293000</v>
      </c>
      <c r="H23" s="7">
        <f>1Q2009!H7</f>
        <v>200000</v>
      </c>
      <c r="I23" s="7">
        <f>1Q2009!I7</f>
        <v>0</v>
      </c>
    </row>
    <row r="24" spans="1:9" ht="12.75">
      <c r="A24" s="8">
        <v>4</v>
      </c>
      <c r="B24" s="3" t="str">
        <f>1Q2009!B8</f>
        <v>ASTER</v>
      </c>
      <c r="C24" s="28">
        <f>1Q2009!C8</f>
        <v>380000</v>
      </c>
      <c r="D24" s="7">
        <f>1Q2009!D8</f>
        <v>380000</v>
      </c>
      <c r="E24" s="7">
        <f>1Q2009!E8</f>
        <v>70000</v>
      </c>
      <c r="F24" s="7">
        <f>1Q2009!F8</f>
        <v>33000</v>
      </c>
      <c r="G24" s="7">
        <f>1Q2009!G8</f>
        <v>160000</v>
      </c>
      <c r="H24" s="7">
        <f>1Q2009!H8</f>
        <v>62000</v>
      </c>
      <c r="I24" s="7">
        <f>1Q2009!I8</f>
        <v>18000</v>
      </c>
    </row>
    <row r="25" spans="1:9" ht="12.75">
      <c r="A25" s="8">
        <v>5</v>
      </c>
      <c r="B25" s="3" t="str">
        <f>1Q2009!B9</f>
        <v>TOYA</v>
      </c>
      <c r="C25" s="28">
        <f>1Q2009!C9</f>
        <v>160000</v>
      </c>
      <c r="D25" s="7">
        <f>1Q2009!D9</f>
        <v>160000</v>
      </c>
      <c r="E25" s="7">
        <f>1Q2009!E9</f>
        <v>22500</v>
      </c>
      <c r="F25" s="7">
        <f>1Q2009!F9</f>
        <v>185000</v>
      </c>
      <c r="G25" s="7">
        <f>1Q2009!G9</f>
        <v>65000</v>
      </c>
      <c r="H25" s="7">
        <f>1Q2009!H9</f>
        <v>13000</v>
      </c>
      <c r="I25" s="7">
        <f>1Q2009!I9</f>
        <v>0</v>
      </c>
    </row>
    <row r="26" spans="1:9" ht="12.75">
      <c r="A26" s="8">
        <v>6</v>
      </c>
      <c r="B26" s="3" t="str">
        <f>1Q2009!B10</f>
        <v>INEA</v>
      </c>
      <c r="C26" s="28">
        <f>1Q2009!C10</f>
        <v>132000</v>
      </c>
      <c r="D26" s="7">
        <f>1Q2009!D10</f>
        <v>121000</v>
      </c>
      <c r="E26" s="7">
        <f>1Q2009!E10</f>
        <v>52000</v>
      </c>
      <c r="F26" s="7">
        <f>1Q2009!F10</f>
        <v>117000</v>
      </c>
      <c r="G26" s="7">
        <f>1Q2009!G10</f>
        <v>61500</v>
      </c>
      <c r="H26" s="7">
        <f>1Q2009!H10</f>
        <v>14500</v>
      </c>
      <c r="I26" s="7">
        <f>1Q2009!I10</f>
        <v>0</v>
      </c>
    </row>
    <row r="27" spans="1:9" ht="12.75">
      <c r="A27" s="8">
        <v>7</v>
      </c>
      <c r="B27" s="3" t="str">
        <f>1Q2009!B11</f>
        <v>Stream Communications</v>
      </c>
      <c r="C27" s="28">
        <f>1Q2009!C11</f>
        <v>128560</v>
      </c>
      <c r="D27" s="7">
        <f>1Q2009!D11</f>
        <v>96000</v>
      </c>
      <c r="E27" s="7">
        <f>1Q2009!E11</f>
        <v>510</v>
      </c>
      <c r="F27" s="7">
        <f>1Q2009!G11</f>
        <v>29660</v>
      </c>
      <c r="G27" s="7">
        <f>1Q2009!H11</f>
        <v>2390</v>
      </c>
      <c r="H27" s="7">
        <f>1Q2009!H11</f>
        <v>2390</v>
      </c>
      <c r="I27" s="7">
        <f>1Q2009!I11</f>
        <v>0</v>
      </c>
    </row>
    <row r="28" spans="1:9" ht="12.75">
      <c r="A28" s="8">
        <v>8</v>
      </c>
      <c r="B28" s="3" t="str">
        <f>1Q2009!B12</f>
        <v>Petrus</v>
      </c>
      <c r="C28" s="28">
        <f>1Q2009!C12</f>
        <v>45000</v>
      </c>
      <c r="D28" s="7">
        <f>1Q2009!D12</f>
        <v>32000</v>
      </c>
      <c r="E28" s="7">
        <f>1Q2009!E12</f>
        <v>4000</v>
      </c>
      <c r="F28" s="7">
        <f>1Q2009!F12</f>
        <v>32000</v>
      </c>
      <c r="G28" s="7">
        <f>1Q2009!G12</f>
        <v>14000</v>
      </c>
      <c r="H28" s="7">
        <f>1Q2009!H12</f>
        <v>2800</v>
      </c>
      <c r="I28" s="7">
        <f>1Q2009!I12</f>
        <v>0</v>
      </c>
    </row>
    <row r="29" spans="1:9" ht="12.75">
      <c r="A29" s="8">
        <v>9</v>
      </c>
      <c r="B29" s="3" t="str">
        <f>1Q2009!B13</f>
        <v>Promax</v>
      </c>
      <c r="C29" s="28">
        <f>1Q2009!C13</f>
        <v>32200</v>
      </c>
      <c r="D29" s="7">
        <f>1Q2009!D13</f>
        <v>32000</v>
      </c>
      <c r="E29" s="7">
        <f>1Q2009!E13</f>
        <v>4500</v>
      </c>
      <c r="F29" s="7">
        <f>1Q2009!F13</f>
        <v>32000</v>
      </c>
      <c r="G29" s="7">
        <f>1Q2009!G13</f>
        <v>12400</v>
      </c>
      <c r="H29" s="7">
        <f>1Q2009!H13</f>
        <v>0</v>
      </c>
      <c r="I29" s="7">
        <f>1Q2009!I13</f>
        <v>0</v>
      </c>
    </row>
    <row r="30" spans="1:9" ht="12.75">
      <c r="A30" s="8">
        <v>10</v>
      </c>
      <c r="B30" s="3" t="str">
        <f>1Q2009!B14</f>
        <v>Sat Film</v>
      </c>
      <c r="C30" s="28">
        <f>1Q2009!C14</f>
        <v>25000</v>
      </c>
      <c r="D30" s="7">
        <f>1Q2009!D14</f>
        <v>23000</v>
      </c>
      <c r="E30" s="7">
        <f>1Q2009!E14</f>
        <v>2000</v>
      </c>
      <c r="F30" s="7">
        <f>1Q2009!F14</f>
        <v>25000</v>
      </c>
      <c r="G30" s="7">
        <f>1Q2009!G14</f>
        <v>15800</v>
      </c>
      <c r="H30" s="7">
        <f>1Q2009!H14</f>
        <v>1200</v>
      </c>
      <c r="I30" s="7">
        <f>1Q2009!I14</f>
        <v>0</v>
      </c>
    </row>
    <row r="31" s="10" customFormat="1" ht="25.5" customHeight="1">
      <c r="A31" s="24" t="s">
        <v>97</v>
      </c>
    </row>
    <row r="32" spans="3:8" ht="12.75">
      <c r="C32" s="10"/>
      <c r="D32" s="10"/>
      <c r="E32" s="10"/>
      <c r="F32" s="10"/>
      <c r="G32" s="10"/>
      <c r="H32" s="10"/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111" t="s">
        <v>18</v>
      </c>
      <c r="B34" s="110" t="s">
        <v>17</v>
      </c>
      <c r="C34" s="110" t="s">
        <v>12</v>
      </c>
      <c r="D34" s="110" t="s">
        <v>13</v>
      </c>
      <c r="E34" s="110" t="s">
        <v>24</v>
      </c>
    </row>
    <row r="35" spans="1:8" ht="12.75">
      <c r="A35" s="8">
        <v>1</v>
      </c>
      <c r="B35" s="3" t="str">
        <f>1Q2009!B5</f>
        <v>UPC Polska</v>
      </c>
      <c r="C35" s="7">
        <f>1Q2009!C5</f>
        <v>1018900</v>
      </c>
      <c r="D35" s="7">
        <v>116</v>
      </c>
      <c r="E35" s="14">
        <f>C35/4500000</f>
        <v>0.22642222222222222</v>
      </c>
      <c r="F35" s="9"/>
      <c r="G35" s="9"/>
      <c r="H35" s="9"/>
    </row>
    <row r="36" spans="1:8" ht="12.75">
      <c r="A36" s="8">
        <v>2</v>
      </c>
      <c r="B36" s="3" t="str">
        <f>1Q2009!B6</f>
        <v>VECTRA</v>
      </c>
      <c r="C36" s="7">
        <f>1Q2009!C6</f>
        <v>734000</v>
      </c>
      <c r="D36" s="7">
        <v>157</v>
      </c>
      <c r="E36" s="14">
        <f aca="true" t="shared" si="0" ref="E36:E44">C36/4500000</f>
        <v>0.16311111111111112</v>
      </c>
      <c r="F36" s="9"/>
      <c r="G36" s="9"/>
      <c r="H36" s="9"/>
    </row>
    <row r="37" spans="1:8" ht="12.75">
      <c r="A37" s="8">
        <v>3</v>
      </c>
      <c r="B37" s="3" t="str">
        <f>1Q2009!B7</f>
        <v>Multimedia Polska</v>
      </c>
      <c r="C37" s="7">
        <f>1Q2009!C7</f>
        <v>666000</v>
      </c>
      <c r="D37" s="7"/>
      <c r="E37" s="14">
        <f t="shared" si="0"/>
        <v>0.148</v>
      </c>
      <c r="F37" s="9"/>
      <c r="G37" s="9"/>
      <c r="H37" s="9"/>
    </row>
    <row r="38" spans="1:8" ht="12.75">
      <c r="A38" s="8">
        <v>4</v>
      </c>
      <c r="B38" s="3" t="str">
        <f>1Q2009!B8</f>
        <v>ASTER</v>
      </c>
      <c r="C38" s="7">
        <f>1Q2009!C8</f>
        <v>380000</v>
      </c>
      <c r="D38" s="7">
        <v>3</v>
      </c>
      <c r="E38" s="14">
        <f t="shared" si="0"/>
        <v>0.08444444444444445</v>
      </c>
      <c r="F38" s="9"/>
      <c r="G38" s="9"/>
      <c r="H38" s="9"/>
    </row>
    <row r="39" spans="1:8" ht="12.75">
      <c r="A39" s="8">
        <v>5</v>
      </c>
      <c r="B39" s="3" t="str">
        <f>1Q2009!B9</f>
        <v>TOYA</v>
      </c>
      <c r="C39" s="7">
        <f>1Q2009!C9</f>
        <v>160000</v>
      </c>
      <c r="D39" s="7">
        <v>4</v>
      </c>
      <c r="E39" s="14">
        <f t="shared" si="0"/>
        <v>0.035555555555555556</v>
      </c>
      <c r="F39" s="9"/>
      <c r="G39" s="9"/>
      <c r="H39" s="9"/>
    </row>
    <row r="40" spans="1:8" ht="12.75">
      <c r="A40" s="8">
        <v>6</v>
      </c>
      <c r="B40" s="3" t="str">
        <f>1Q2009!B10</f>
        <v>INEA</v>
      </c>
      <c r="C40" s="7">
        <f>1Q2009!C10</f>
        <v>132000</v>
      </c>
      <c r="D40" s="7">
        <v>7</v>
      </c>
      <c r="E40" s="14">
        <f t="shared" si="0"/>
        <v>0.029333333333333333</v>
      </c>
      <c r="F40" s="9"/>
      <c r="G40" s="9"/>
      <c r="H40" s="9"/>
    </row>
    <row r="41" spans="1:8" ht="12.75">
      <c r="A41" s="8">
        <v>7</v>
      </c>
      <c r="B41" s="3" t="str">
        <f>1Q2009!B11</f>
        <v>Stream Communications</v>
      </c>
      <c r="C41" s="7">
        <f>1Q2009!C11</f>
        <v>128560</v>
      </c>
      <c r="D41" s="7">
        <v>16</v>
      </c>
      <c r="E41" s="14">
        <f t="shared" si="0"/>
        <v>0.02856888888888889</v>
      </c>
      <c r="F41" s="9"/>
      <c r="G41" s="9"/>
      <c r="H41" s="9"/>
    </row>
    <row r="42" spans="1:8" ht="12.75">
      <c r="A42" s="8">
        <v>8</v>
      </c>
      <c r="B42" s="3" t="str">
        <f>1Q2009!B12</f>
        <v>Petrus</v>
      </c>
      <c r="C42" s="7">
        <f>1Q2009!C12</f>
        <v>45000</v>
      </c>
      <c r="D42" s="7">
        <v>11</v>
      </c>
      <c r="E42" s="14">
        <f t="shared" si="0"/>
        <v>0.01</v>
      </c>
      <c r="F42" s="9"/>
      <c r="G42" s="9"/>
      <c r="H42" s="9"/>
    </row>
    <row r="43" spans="1:8" ht="12.75">
      <c r="A43" s="8">
        <v>9</v>
      </c>
      <c r="B43" s="3" t="str">
        <f>1Q2009!B13</f>
        <v>Promax</v>
      </c>
      <c r="C43" s="7">
        <f>1Q2009!C13</f>
        <v>32200</v>
      </c>
      <c r="D43" s="7">
        <v>18</v>
      </c>
      <c r="E43" s="14">
        <f t="shared" si="0"/>
        <v>0.007155555555555556</v>
      </c>
      <c r="F43" s="9"/>
      <c r="G43" s="9"/>
      <c r="H43" s="9"/>
    </row>
    <row r="44" spans="1:8" ht="12.75">
      <c r="A44" s="21">
        <v>10</v>
      </c>
      <c r="B44" s="3" t="str">
        <f>1Q2009!B14</f>
        <v>Sat Film</v>
      </c>
      <c r="C44" s="7">
        <f>1Q2009!C14</f>
        <v>25000</v>
      </c>
      <c r="D44" s="22">
        <v>1</v>
      </c>
      <c r="E44" s="14">
        <f t="shared" si="0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0.2618533333333334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1Q2009!A15</f>
        <v>Źródło: PIKE, dane za 31 marca 2009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12.75">
      <c r="A50" s="110"/>
      <c r="B50" s="110" t="s">
        <v>17</v>
      </c>
      <c r="C50" s="110" t="s">
        <v>5</v>
      </c>
      <c r="D50" s="110" t="s">
        <v>6</v>
      </c>
      <c r="E50" s="110" t="s">
        <v>25</v>
      </c>
    </row>
    <row r="51" spans="1:8" ht="12.75">
      <c r="A51" s="8">
        <v>1</v>
      </c>
      <c r="B51" s="3" t="str">
        <f>1Q2009!B5</f>
        <v>UPC Polska</v>
      </c>
      <c r="C51" s="7">
        <f>1Q2009!C5</f>
        <v>1018900</v>
      </c>
      <c r="D51" s="7">
        <f>D35</f>
        <v>116</v>
      </c>
      <c r="E51" s="14">
        <f>C51/4500000</f>
        <v>0.22642222222222222</v>
      </c>
      <c r="F51" s="9"/>
      <c r="G51" s="9"/>
      <c r="H51" s="9"/>
    </row>
    <row r="52" spans="1:8" ht="12.75">
      <c r="A52" s="8">
        <v>2</v>
      </c>
      <c r="B52" s="3" t="str">
        <f>1Q2009!B6</f>
        <v>VECTRA</v>
      </c>
      <c r="C52" s="7">
        <f>1Q2009!C6</f>
        <v>734000</v>
      </c>
      <c r="D52" s="7">
        <f aca="true" t="shared" si="1" ref="D52:D60">D36</f>
        <v>157</v>
      </c>
      <c r="E52" s="14">
        <f aca="true" t="shared" si="2" ref="E52:E60">C52/4500000</f>
        <v>0.16311111111111112</v>
      </c>
      <c r="F52" s="9"/>
      <c r="G52" s="9"/>
      <c r="H52" s="9"/>
    </row>
    <row r="53" spans="1:8" ht="12.75">
      <c r="A53" s="8">
        <v>3</v>
      </c>
      <c r="B53" s="3" t="str">
        <f>1Q2009!B7</f>
        <v>Multimedia Polska</v>
      </c>
      <c r="C53" s="7">
        <f>1Q2009!C7</f>
        <v>666000</v>
      </c>
      <c r="D53" s="11" t="s">
        <v>98</v>
      </c>
      <c r="E53" s="14">
        <f t="shared" si="2"/>
        <v>0.148</v>
      </c>
      <c r="F53" s="9"/>
      <c r="G53" s="9"/>
      <c r="H53" s="9"/>
    </row>
    <row r="54" spans="1:8" ht="12.75">
      <c r="A54" s="8">
        <v>4</v>
      </c>
      <c r="B54" s="3" t="str">
        <f>1Q2009!B8</f>
        <v>ASTER</v>
      </c>
      <c r="C54" s="7">
        <f>1Q2009!C8</f>
        <v>380000</v>
      </c>
      <c r="D54" s="7">
        <f t="shared" si="1"/>
        <v>3</v>
      </c>
      <c r="E54" s="14">
        <f t="shared" si="2"/>
        <v>0.08444444444444445</v>
      </c>
      <c r="F54" s="9"/>
      <c r="G54" s="9"/>
      <c r="H54" s="9"/>
    </row>
    <row r="55" spans="1:8" ht="12.75">
      <c r="A55" s="8">
        <v>5</v>
      </c>
      <c r="B55" s="3" t="str">
        <f>1Q2009!B9</f>
        <v>TOYA</v>
      </c>
      <c r="C55" s="7">
        <f>1Q2009!C9</f>
        <v>160000</v>
      </c>
      <c r="D55" s="7">
        <f t="shared" si="1"/>
        <v>4</v>
      </c>
      <c r="E55" s="14">
        <f t="shared" si="2"/>
        <v>0.035555555555555556</v>
      </c>
      <c r="F55" s="9"/>
      <c r="G55" s="9"/>
      <c r="H55" s="9"/>
    </row>
    <row r="56" spans="1:8" ht="12.75">
      <c r="A56" s="8">
        <v>6</v>
      </c>
      <c r="B56" s="3" t="str">
        <f>1Q2009!B10</f>
        <v>INEA</v>
      </c>
      <c r="C56" s="7">
        <f>1Q2009!C10</f>
        <v>132000</v>
      </c>
      <c r="D56" s="7">
        <f t="shared" si="1"/>
        <v>7</v>
      </c>
      <c r="E56" s="14">
        <f t="shared" si="2"/>
        <v>0.029333333333333333</v>
      </c>
      <c r="F56" s="9"/>
      <c r="G56" s="9"/>
      <c r="H56" s="9"/>
    </row>
    <row r="57" spans="1:8" ht="12.75">
      <c r="A57" s="8">
        <v>7</v>
      </c>
      <c r="B57" s="3" t="str">
        <f>1Q2009!B11</f>
        <v>Stream Communications</v>
      </c>
      <c r="C57" s="7">
        <f>1Q2009!C11</f>
        <v>128560</v>
      </c>
      <c r="D57" s="7">
        <f t="shared" si="1"/>
        <v>16</v>
      </c>
      <c r="E57" s="14">
        <f t="shared" si="2"/>
        <v>0.02856888888888889</v>
      </c>
      <c r="F57" s="9"/>
      <c r="G57" s="9"/>
      <c r="H57" s="9"/>
    </row>
    <row r="58" spans="1:8" ht="12.75">
      <c r="A58" s="8">
        <v>8</v>
      </c>
      <c r="B58" s="3" t="str">
        <f>1Q2009!B12</f>
        <v>Petrus</v>
      </c>
      <c r="C58" s="7">
        <f>1Q2009!C12</f>
        <v>45000</v>
      </c>
      <c r="D58" s="7">
        <f t="shared" si="1"/>
        <v>11</v>
      </c>
      <c r="E58" s="14">
        <f t="shared" si="2"/>
        <v>0.01</v>
      </c>
      <c r="F58" s="9"/>
      <c r="G58" s="9"/>
      <c r="H58" s="9"/>
    </row>
    <row r="59" spans="1:8" ht="12.75">
      <c r="A59" s="8">
        <v>9</v>
      </c>
      <c r="B59" s="3" t="str">
        <f>1Q2009!B13</f>
        <v>Promax</v>
      </c>
      <c r="C59" s="7">
        <f>1Q2009!C13</f>
        <v>32200</v>
      </c>
      <c r="D59" s="7">
        <f t="shared" si="1"/>
        <v>18</v>
      </c>
      <c r="E59" s="14">
        <f t="shared" si="2"/>
        <v>0.007155555555555556</v>
      </c>
      <c r="F59" s="9"/>
      <c r="G59" s="9"/>
      <c r="H59" s="9"/>
    </row>
    <row r="60" spans="1:8" ht="12.75">
      <c r="A60" s="8">
        <v>10</v>
      </c>
      <c r="B60" s="3" t="str">
        <f>1Q2009!B14</f>
        <v>Sat Film</v>
      </c>
      <c r="C60" s="7">
        <f>1Q2009!C14</f>
        <v>25000</v>
      </c>
      <c r="D60" s="7">
        <f t="shared" si="1"/>
        <v>1</v>
      </c>
      <c r="E60" s="14">
        <f t="shared" si="2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0.2618533333333334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31 March 2009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C18:I18"/>
    <mergeCell ref="C19:C20"/>
    <mergeCell ref="D19:F19"/>
    <mergeCell ref="G19:G20"/>
    <mergeCell ref="H19:I19"/>
    <mergeCell ref="A2:A4"/>
    <mergeCell ref="B2:B4"/>
    <mergeCell ref="C2:I2"/>
    <mergeCell ref="C3:C4"/>
    <mergeCell ref="D3:F3"/>
    <mergeCell ref="G3:G4"/>
    <mergeCell ref="H3:I3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6.00390625" style="9" bestFit="1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8" width="8.421875" style="6" bestFit="1" customWidth="1"/>
    <col min="9" max="9" width="6.57421875" style="0" bestFit="1" customWidth="1"/>
    <col min="10" max="16384" width="9.140625" style="9" customWidth="1"/>
  </cols>
  <sheetData>
    <row r="1" ht="12.75">
      <c r="A1" s="109" t="s">
        <v>33</v>
      </c>
    </row>
    <row r="2" spans="1:9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  <c r="I2" s="178"/>
    </row>
    <row r="3" spans="1:9" s="10" customFormat="1" ht="13.5" customHeight="1">
      <c r="A3" s="166"/>
      <c r="B3" s="166"/>
      <c r="C3" s="161" t="s">
        <v>37</v>
      </c>
      <c r="D3" s="177" t="s">
        <v>19</v>
      </c>
      <c r="E3" s="177"/>
      <c r="F3" s="177"/>
      <c r="G3" s="177" t="s">
        <v>20</v>
      </c>
      <c r="H3" s="177" t="s">
        <v>21</v>
      </c>
      <c r="I3" s="177"/>
    </row>
    <row r="4" spans="1:11" s="10" customFormat="1" ht="24">
      <c r="A4" s="157"/>
      <c r="B4" s="157"/>
      <c r="C4" s="161"/>
      <c r="D4" s="116" t="s">
        <v>27</v>
      </c>
      <c r="E4" s="116" t="s">
        <v>28</v>
      </c>
      <c r="F4" s="116" t="s">
        <v>38</v>
      </c>
      <c r="G4" s="177"/>
      <c r="H4" s="116" t="s">
        <v>90</v>
      </c>
      <c r="I4" s="116" t="s">
        <v>91</v>
      </c>
      <c r="K4" s="127"/>
    </row>
    <row r="5" spans="1:11" ht="15">
      <c r="A5" s="15">
        <v>1</v>
      </c>
      <c r="B5" s="3" t="s">
        <v>0</v>
      </c>
      <c r="C5" s="122">
        <f>1Q2009!C5</f>
        <v>1018900</v>
      </c>
      <c r="D5" s="123">
        <f>C5-E5</f>
        <v>858500</v>
      </c>
      <c r="E5" s="123">
        <v>160400</v>
      </c>
      <c r="F5" s="123">
        <f>1Q2009!F5</f>
        <v>700000</v>
      </c>
      <c r="G5" s="114">
        <v>425600</v>
      </c>
      <c r="H5" s="114">
        <v>160800</v>
      </c>
      <c r="I5" s="107">
        <v>0</v>
      </c>
      <c r="K5" s="127"/>
    </row>
    <row r="6" spans="1:11" ht="15">
      <c r="A6" s="15">
        <v>2</v>
      </c>
      <c r="B6" s="3" t="s">
        <v>2</v>
      </c>
      <c r="C6" s="28">
        <f>'[1]Grupa VECTRA'!$K$20</f>
        <v>734000</v>
      </c>
      <c r="D6" s="7">
        <f>C6</f>
        <v>734000</v>
      </c>
      <c r="E6" s="11">
        <f>'[1]DTV'!$J$5</f>
        <v>220000</v>
      </c>
      <c r="F6" s="7">
        <f>3Q2008!F6</f>
        <v>500000</v>
      </c>
      <c r="G6" s="7">
        <f>'[1]Internet STACJ'!$K$10</f>
        <v>0</v>
      </c>
      <c r="H6" s="7">
        <f>'[1]Telefon'!$K$6</f>
        <v>50000</v>
      </c>
      <c r="I6" s="107">
        <v>0</v>
      </c>
      <c r="K6" s="127"/>
    </row>
    <row r="7" spans="1:11" ht="15">
      <c r="A7" s="15">
        <v>3</v>
      </c>
      <c r="B7" s="3" t="s">
        <v>1</v>
      </c>
      <c r="C7" s="28">
        <v>669000</v>
      </c>
      <c r="D7" s="7">
        <v>555000</v>
      </c>
      <c r="E7" s="11">
        <v>93000</v>
      </c>
      <c r="F7" s="7">
        <v>500000</v>
      </c>
      <c r="G7" s="7">
        <v>303000</v>
      </c>
      <c r="H7" s="114">
        <v>206000</v>
      </c>
      <c r="I7" s="65">
        <v>0</v>
      </c>
      <c r="K7" s="127"/>
    </row>
    <row r="8" spans="1:11" ht="15">
      <c r="A8" s="15">
        <v>4</v>
      </c>
      <c r="B8" s="3" t="s">
        <v>87</v>
      </c>
      <c r="C8" s="28">
        <v>380000</v>
      </c>
      <c r="D8" s="7">
        <v>380000</v>
      </c>
      <c r="E8" s="11">
        <v>75000</v>
      </c>
      <c r="F8" s="7">
        <v>33000</v>
      </c>
      <c r="G8" s="7">
        <v>162000</v>
      </c>
      <c r="H8" s="7">
        <v>62000</v>
      </c>
      <c r="I8" s="7">
        <v>26000</v>
      </c>
      <c r="K8" s="127"/>
    </row>
    <row r="9" spans="1:9" ht="12.75">
      <c r="A9" s="15">
        <v>5</v>
      </c>
      <c r="B9" s="3" t="s">
        <v>4</v>
      </c>
      <c r="C9" s="28">
        <v>160000</v>
      </c>
      <c r="D9" s="7">
        <v>160000</v>
      </c>
      <c r="E9" s="11">
        <v>25500</v>
      </c>
      <c r="F9" s="7">
        <v>185000</v>
      </c>
      <c r="G9" s="7">
        <v>66000</v>
      </c>
      <c r="H9" s="7">
        <v>13000</v>
      </c>
      <c r="I9" s="107">
        <v>0</v>
      </c>
    </row>
    <row r="10" spans="1:9" ht="12.75">
      <c r="A10" s="15">
        <v>6</v>
      </c>
      <c r="B10" s="3" t="s">
        <v>26</v>
      </c>
      <c r="C10" s="28">
        <v>132500</v>
      </c>
      <c r="D10" s="7">
        <v>122000</v>
      </c>
      <c r="E10" s="7">
        <v>54000</v>
      </c>
      <c r="F10" s="7">
        <v>118000</v>
      </c>
      <c r="G10" s="7">
        <v>62500</v>
      </c>
      <c r="H10" s="7">
        <v>16000</v>
      </c>
      <c r="I10" s="107">
        <v>0</v>
      </c>
    </row>
    <row r="11" spans="1:9" ht="12.75">
      <c r="A11" s="15">
        <v>7</v>
      </c>
      <c r="B11" s="3" t="s">
        <v>9</v>
      </c>
      <c r="C11" s="28">
        <v>106948</v>
      </c>
      <c r="D11" s="11">
        <v>71942</v>
      </c>
      <c r="E11" s="11">
        <v>1319</v>
      </c>
      <c r="F11" s="11">
        <v>60000</v>
      </c>
      <c r="G11" s="11">
        <v>30267</v>
      </c>
      <c r="H11" s="11">
        <v>2870</v>
      </c>
      <c r="I11" s="107">
        <v>0</v>
      </c>
    </row>
    <row r="12" spans="1:9" ht="12.75">
      <c r="A12" s="15">
        <v>8</v>
      </c>
      <c r="B12" s="43" t="s">
        <v>93</v>
      </c>
      <c r="C12" s="28">
        <v>45000</v>
      </c>
      <c r="D12" s="7">
        <v>33000</v>
      </c>
      <c r="E12" s="11">
        <v>4500</v>
      </c>
      <c r="F12" s="7">
        <v>33000</v>
      </c>
      <c r="G12" s="7">
        <v>15000</v>
      </c>
      <c r="H12" s="7">
        <v>3000</v>
      </c>
      <c r="I12" s="107">
        <v>0</v>
      </c>
    </row>
    <row r="13" spans="1:9" ht="12.75">
      <c r="A13" s="15">
        <v>9</v>
      </c>
      <c r="B13" s="3" t="s">
        <v>10</v>
      </c>
      <c r="C13" s="28">
        <v>32200</v>
      </c>
      <c r="D13" s="7">
        <v>32000</v>
      </c>
      <c r="E13" s="11">
        <v>4700</v>
      </c>
      <c r="F13" s="7">
        <v>32000</v>
      </c>
      <c r="G13" s="7">
        <v>13000</v>
      </c>
      <c r="H13" s="7">
        <v>0</v>
      </c>
      <c r="I13" s="107">
        <v>0</v>
      </c>
    </row>
    <row r="14" spans="1:9" ht="13.5" thickBot="1">
      <c r="A14" s="16">
        <v>10</v>
      </c>
      <c r="B14" s="17" t="s">
        <v>11</v>
      </c>
      <c r="C14" s="28">
        <v>25000</v>
      </c>
      <c r="D14" s="7">
        <v>23000</v>
      </c>
      <c r="E14" s="7">
        <v>2000</v>
      </c>
      <c r="F14" s="7">
        <v>25000</v>
      </c>
      <c r="G14" s="11">
        <v>15800</v>
      </c>
      <c r="H14" s="11">
        <v>1500</v>
      </c>
      <c r="I14" s="107">
        <v>0</v>
      </c>
    </row>
    <row r="15" spans="1:8" ht="30.75" customHeight="1" thickTop="1">
      <c r="A15" s="23" t="s">
        <v>100</v>
      </c>
      <c r="E15" s="13"/>
      <c r="F15" s="13"/>
      <c r="G15" s="13"/>
      <c r="H15" s="13"/>
    </row>
    <row r="16" spans="5:8" ht="12.75">
      <c r="E16" s="13"/>
      <c r="F16" s="13"/>
      <c r="G16" s="13"/>
      <c r="H16" s="13"/>
    </row>
    <row r="17" spans="1:4" ht="28.5" customHeight="1">
      <c r="A17" s="4" t="s">
        <v>23</v>
      </c>
      <c r="B17" s="5"/>
      <c r="C17" s="5"/>
      <c r="D17" s="6"/>
    </row>
    <row r="18" spans="1:9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</row>
    <row r="19" spans="1:9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77" t="s">
        <v>29</v>
      </c>
      <c r="I19" s="177"/>
    </row>
    <row r="20" spans="1:9" ht="12.75">
      <c r="A20" s="157"/>
      <c r="B20" s="157"/>
      <c r="C20" s="161"/>
      <c r="D20" s="116" t="s">
        <v>32</v>
      </c>
      <c r="E20" s="116" t="s">
        <v>31</v>
      </c>
      <c r="F20" s="117" t="s">
        <v>39</v>
      </c>
      <c r="G20" s="165"/>
      <c r="H20" s="116" t="s">
        <v>92</v>
      </c>
      <c r="I20" s="116" t="s">
        <v>91</v>
      </c>
    </row>
    <row r="21" spans="1:9" ht="12.75">
      <c r="A21" s="8">
        <v>1</v>
      </c>
      <c r="B21" s="3" t="str">
        <f>2Q2009!B5</f>
        <v>UPC Polska</v>
      </c>
      <c r="C21" s="28">
        <f>2Q2009!C5</f>
        <v>1018900</v>
      </c>
      <c r="D21" s="7">
        <f>2Q2009!D5</f>
        <v>858500</v>
      </c>
      <c r="E21" s="7">
        <f>2Q2009!E5</f>
        <v>160400</v>
      </c>
      <c r="F21" s="7">
        <f>2Q2009!F5</f>
        <v>700000</v>
      </c>
      <c r="G21" s="7">
        <f>2Q2009!G5</f>
        <v>425600</v>
      </c>
      <c r="H21" s="7">
        <f>2Q2009!H5</f>
        <v>160800</v>
      </c>
      <c r="I21" s="7">
        <f>2Q2009!I5</f>
        <v>0</v>
      </c>
    </row>
    <row r="22" spans="1:9" ht="12.75">
      <c r="A22" s="8">
        <v>2</v>
      </c>
      <c r="B22" s="3" t="str">
        <f>2Q2009!B6</f>
        <v>VECTRA</v>
      </c>
      <c r="C22" s="28">
        <f>2Q2009!C6</f>
        <v>734000</v>
      </c>
      <c r="D22" s="7">
        <f>2Q2009!D6</f>
        <v>734000</v>
      </c>
      <c r="E22" s="7">
        <f>2Q2009!E6</f>
        <v>220000</v>
      </c>
      <c r="F22" s="7">
        <f>2Q2009!F6</f>
        <v>500000</v>
      </c>
      <c r="G22" s="7">
        <f>2Q2009!G6</f>
        <v>0</v>
      </c>
      <c r="H22" s="7">
        <f>2Q2009!H6</f>
        <v>50000</v>
      </c>
      <c r="I22" s="7">
        <f>2Q2009!I6</f>
        <v>0</v>
      </c>
    </row>
    <row r="23" spans="1:9" ht="12.75">
      <c r="A23" s="8">
        <v>3</v>
      </c>
      <c r="B23" s="3" t="str">
        <f>2Q2009!B7</f>
        <v>Multimedia Polska</v>
      </c>
      <c r="C23" s="28">
        <f>2Q2009!C7</f>
        <v>669000</v>
      </c>
      <c r="D23" s="7">
        <f>2Q2009!D7</f>
        <v>555000</v>
      </c>
      <c r="E23" s="7">
        <f>2Q2009!E7</f>
        <v>93000</v>
      </c>
      <c r="F23" s="7">
        <f>2Q2009!F7</f>
        <v>500000</v>
      </c>
      <c r="G23" s="7">
        <f>2Q2009!G7</f>
        <v>303000</v>
      </c>
      <c r="H23" s="7">
        <f>2Q2009!H7</f>
        <v>206000</v>
      </c>
      <c r="I23" s="7">
        <f>2Q2009!I7</f>
        <v>0</v>
      </c>
    </row>
    <row r="24" spans="1:9" ht="12.75">
      <c r="A24" s="8">
        <v>4</v>
      </c>
      <c r="B24" s="3" t="str">
        <f>2Q2009!B8</f>
        <v>ASTER</v>
      </c>
      <c r="C24" s="28">
        <f>2Q2009!C8</f>
        <v>380000</v>
      </c>
      <c r="D24" s="7">
        <f>2Q2009!D8</f>
        <v>380000</v>
      </c>
      <c r="E24" s="7">
        <f>2Q2009!E8</f>
        <v>75000</v>
      </c>
      <c r="F24" s="7">
        <f>2Q2009!F8</f>
        <v>33000</v>
      </c>
      <c r="G24" s="7">
        <f>2Q2009!G8</f>
        <v>162000</v>
      </c>
      <c r="H24" s="7">
        <f>2Q2009!H8</f>
        <v>62000</v>
      </c>
      <c r="I24" s="7">
        <f>2Q2009!I8</f>
        <v>26000</v>
      </c>
    </row>
    <row r="25" spans="1:9" ht="12.75">
      <c r="A25" s="8">
        <v>5</v>
      </c>
      <c r="B25" s="3" t="str">
        <f>2Q2009!B9</f>
        <v>TOYA</v>
      </c>
      <c r="C25" s="28">
        <f>2Q2009!C9</f>
        <v>160000</v>
      </c>
      <c r="D25" s="7">
        <f>2Q2009!D9</f>
        <v>160000</v>
      </c>
      <c r="E25" s="7">
        <f>2Q2009!E9</f>
        <v>25500</v>
      </c>
      <c r="F25" s="7">
        <f>2Q2009!F9</f>
        <v>185000</v>
      </c>
      <c r="G25" s="7">
        <f>2Q2009!G9</f>
        <v>66000</v>
      </c>
      <c r="H25" s="7">
        <f>2Q2009!H9</f>
        <v>13000</v>
      </c>
      <c r="I25" s="7">
        <f>2Q2009!I9</f>
        <v>0</v>
      </c>
    </row>
    <row r="26" spans="1:9" ht="12.75">
      <c r="A26" s="8">
        <v>6</v>
      </c>
      <c r="B26" s="3" t="str">
        <f>2Q2009!B10</f>
        <v>INEA</v>
      </c>
      <c r="C26" s="28">
        <f>2Q2009!C10</f>
        <v>132500</v>
      </c>
      <c r="D26" s="7">
        <f>2Q2009!D10</f>
        <v>122000</v>
      </c>
      <c r="E26" s="7">
        <f>2Q2009!E10</f>
        <v>54000</v>
      </c>
      <c r="F26" s="7">
        <f>2Q2009!F10</f>
        <v>118000</v>
      </c>
      <c r="G26" s="7">
        <f>2Q2009!G10</f>
        <v>62500</v>
      </c>
      <c r="H26" s="7">
        <f>2Q2009!H10</f>
        <v>16000</v>
      </c>
      <c r="I26" s="7">
        <f>2Q2009!I10</f>
        <v>0</v>
      </c>
    </row>
    <row r="27" spans="1:9" ht="12.75">
      <c r="A27" s="8">
        <v>7</v>
      </c>
      <c r="B27" s="3" t="str">
        <f>2Q2009!B11</f>
        <v>Stream Communications</v>
      </c>
      <c r="C27" s="28">
        <f>2Q2009!C11</f>
        <v>106948</v>
      </c>
      <c r="D27" s="7">
        <f>2Q2009!D11</f>
        <v>71942</v>
      </c>
      <c r="E27" s="7">
        <f>2Q2009!E11</f>
        <v>1319</v>
      </c>
      <c r="F27" s="7">
        <f>2Q2009!G11</f>
        <v>30267</v>
      </c>
      <c r="G27" s="7">
        <f>2Q2009!H11</f>
        <v>2870</v>
      </c>
      <c r="H27" s="7">
        <f>2Q2009!H11</f>
        <v>2870</v>
      </c>
      <c r="I27" s="7">
        <f>2Q2009!I11</f>
        <v>0</v>
      </c>
    </row>
    <row r="28" spans="1:9" ht="12.75">
      <c r="A28" s="8">
        <v>8</v>
      </c>
      <c r="B28" s="3" t="str">
        <f>2Q2009!B12</f>
        <v>Petrus</v>
      </c>
      <c r="C28" s="28">
        <f>2Q2009!C12</f>
        <v>45000</v>
      </c>
      <c r="D28" s="7">
        <f>2Q2009!D12</f>
        <v>33000</v>
      </c>
      <c r="E28" s="7">
        <f>2Q2009!E12</f>
        <v>4500</v>
      </c>
      <c r="F28" s="7">
        <f>2Q2009!F12</f>
        <v>33000</v>
      </c>
      <c r="G28" s="7">
        <f>2Q2009!G12</f>
        <v>15000</v>
      </c>
      <c r="H28" s="7">
        <f>2Q2009!H12</f>
        <v>3000</v>
      </c>
      <c r="I28" s="7">
        <f>2Q2009!I12</f>
        <v>0</v>
      </c>
    </row>
    <row r="29" spans="1:9" ht="12.75">
      <c r="A29" s="8">
        <v>9</v>
      </c>
      <c r="B29" s="3" t="str">
        <f>2Q2009!B13</f>
        <v>Promax</v>
      </c>
      <c r="C29" s="28">
        <f>2Q2009!C13</f>
        <v>32200</v>
      </c>
      <c r="D29" s="7">
        <f>2Q2009!D13</f>
        <v>32000</v>
      </c>
      <c r="E29" s="7">
        <f>2Q2009!E13</f>
        <v>4700</v>
      </c>
      <c r="F29" s="7">
        <f>2Q2009!F13</f>
        <v>32000</v>
      </c>
      <c r="G29" s="7">
        <f>2Q2009!G13</f>
        <v>13000</v>
      </c>
      <c r="H29" s="7">
        <f>2Q2009!H13</f>
        <v>0</v>
      </c>
      <c r="I29" s="7">
        <f>2Q2009!I13</f>
        <v>0</v>
      </c>
    </row>
    <row r="30" spans="1:9" ht="12.75">
      <c r="A30" s="8">
        <v>10</v>
      </c>
      <c r="B30" s="3" t="str">
        <f>2Q2009!B14</f>
        <v>Sat Film</v>
      </c>
      <c r="C30" s="28">
        <f>2Q2009!C14</f>
        <v>25000</v>
      </c>
      <c r="D30" s="7">
        <f>2Q2009!D14</f>
        <v>23000</v>
      </c>
      <c r="E30" s="7">
        <f>2Q2009!E14</f>
        <v>2000</v>
      </c>
      <c r="F30" s="7">
        <f>2Q2009!F14</f>
        <v>25000</v>
      </c>
      <c r="G30" s="7">
        <f>2Q2009!G14</f>
        <v>15800</v>
      </c>
      <c r="H30" s="7">
        <f>2Q2009!H14</f>
        <v>1500</v>
      </c>
      <c r="I30" s="7">
        <f>2Q2009!I14</f>
        <v>0</v>
      </c>
    </row>
    <row r="31" s="10" customFormat="1" ht="25.5" customHeight="1">
      <c r="A31" s="24" t="s">
        <v>101</v>
      </c>
    </row>
    <row r="32" spans="3:8" ht="12.75">
      <c r="C32" s="10"/>
      <c r="D32" s="10"/>
      <c r="E32" s="10"/>
      <c r="F32" s="10"/>
      <c r="G32" s="10"/>
      <c r="H32" s="10"/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116" t="s">
        <v>18</v>
      </c>
      <c r="B34" s="115" t="s">
        <v>17</v>
      </c>
      <c r="C34" s="115" t="s">
        <v>12</v>
      </c>
      <c r="D34" s="118" t="s">
        <v>99</v>
      </c>
      <c r="E34" s="115" t="s">
        <v>24</v>
      </c>
    </row>
    <row r="35" spans="1:8" ht="12.75">
      <c r="A35" s="8">
        <v>1</v>
      </c>
      <c r="B35" s="3" t="str">
        <f>2Q2009!B5</f>
        <v>UPC Polska</v>
      </c>
      <c r="C35" s="7">
        <f>2Q2009!C5</f>
        <v>1018900</v>
      </c>
      <c r="D35" s="7">
        <v>116</v>
      </c>
      <c r="E35" s="14">
        <f>C35/4600000</f>
        <v>0.2215</v>
      </c>
      <c r="F35" s="9"/>
      <c r="G35" s="9"/>
      <c r="H35" s="9"/>
    </row>
    <row r="36" spans="1:8" ht="12.75">
      <c r="A36" s="8">
        <v>2</v>
      </c>
      <c r="B36" s="3" t="str">
        <f>2Q2009!B6</f>
        <v>VECTRA</v>
      </c>
      <c r="C36" s="7">
        <f>2Q2009!C6</f>
        <v>734000</v>
      </c>
      <c r="D36" s="7">
        <v>155</v>
      </c>
      <c r="E36" s="14">
        <f>C36/4600000</f>
        <v>0.15956521739130436</v>
      </c>
      <c r="F36" s="9"/>
      <c r="G36" s="9"/>
      <c r="H36" s="9"/>
    </row>
    <row r="37" spans="1:8" ht="12.75">
      <c r="A37" s="8">
        <v>3</v>
      </c>
      <c r="B37" s="3" t="str">
        <f>2Q2009!B7</f>
        <v>Multimedia Polska</v>
      </c>
      <c r="C37" s="7">
        <f>2Q2009!C7</f>
        <v>669000</v>
      </c>
      <c r="D37" s="7">
        <v>2000</v>
      </c>
      <c r="E37" s="14">
        <f aca="true" t="shared" si="0" ref="E37:E44">C37/4600000</f>
        <v>0.14543478260869566</v>
      </c>
      <c r="F37" s="9"/>
      <c r="G37" s="9"/>
      <c r="H37" s="9"/>
    </row>
    <row r="38" spans="1:8" ht="12.75">
      <c r="A38" s="8">
        <v>4</v>
      </c>
      <c r="B38" s="3" t="str">
        <f>2Q2009!B8</f>
        <v>ASTER</v>
      </c>
      <c r="C38" s="7">
        <f>2Q2009!C8</f>
        <v>380000</v>
      </c>
      <c r="D38" s="7">
        <v>3</v>
      </c>
      <c r="E38" s="14">
        <f t="shared" si="0"/>
        <v>0.08260869565217391</v>
      </c>
      <c r="F38" s="9"/>
      <c r="G38" s="9"/>
      <c r="H38" s="9"/>
    </row>
    <row r="39" spans="1:8" ht="12.75">
      <c r="A39" s="8">
        <v>5</v>
      </c>
      <c r="B39" s="3" t="str">
        <f>2Q2009!B9</f>
        <v>TOYA</v>
      </c>
      <c r="C39" s="7">
        <f>2Q2009!C9</f>
        <v>160000</v>
      </c>
      <c r="D39" s="7">
        <v>4</v>
      </c>
      <c r="E39" s="14">
        <f t="shared" si="0"/>
        <v>0.034782608695652174</v>
      </c>
      <c r="F39" s="9"/>
      <c r="G39" s="9"/>
      <c r="H39" s="9"/>
    </row>
    <row r="40" spans="1:8" ht="12.75">
      <c r="A40" s="8">
        <v>6</v>
      </c>
      <c r="B40" s="3" t="str">
        <f>2Q2009!B10</f>
        <v>INEA</v>
      </c>
      <c r="C40" s="7">
        <f>2Q2009!C10</f>
        <v>132500</v>
      </c>
      <c r="D40" s="7">
        <v>7</v>
      </c>
      <c r="E40" s="14">
        <f t="shared" si="0"/>
        <v>0.028804347826086957</v>
      </c>
      <c r="F40" s="9"/>
      <c r="G40" s="9"/>
      <c r="H40" s="9"/>
    </row>
    <row r="41" spans="1:8" ht="12.75">
      <c r="A41" s="8">
        <v>7</v>
      </c>
      <c r="B41" s="3" t="str">
        <f>2Q2009!B11</f>
        <v>Stream Communications</v>
      </c>
      <c r="C41" s="7">
        <f>2Q2009!C11</f>
        <v>106948</v>
      </c>
      <c r="D41" s="7">
        <v>16</v>
      </c>
      <c r="E41" s="14">
        <f t="shared" si="0"/>
        <v>0.023249565217391303</v>
      </c>
      <c r="F41" s="9"/>
      <c r="G41" s="9"/>
      <c r="H41" s="9"/>
    </row>
    <row r="42" spans="1:8" ht="12.75">
      <c r="A42" s="8">
        <v>8</v>
      </c>
      <c r="B42" s="3" t="str">
        <f>2Q2009!B12</f>
        <v>Petrus</v>
      </c>
      <c r="C42" s="7">
        <f>2Q2009!C12</f>
        <v>45000</v>
      </c>
      <c r="D42" s="7">
        <v>11</v>
      </c>
      <c r="E42" s="14">
        <f t="shared" si="0"/>
        <v>0.009782608695652175</v>
      </c>
      <c r="F42" s="9"/>
      <c r="G42" s="9"/>
      <c r="H42" s="9"/>
    </row>
    <row r="43" spans="1:8" ht="12.75">
      <c r="A43" s="8">
        <v>9</v>
      </c>
      <c r="B43" s="3" t="str">
        <f>2Q2009!B13</f>
        <v>Promax</v>
      </c>
      <c r="C43" s="7">
        <f>2Q2009!C13</f>
        <v>32200</v>
      </c>
      <c r="D43" s="7">
        <v>18</v>
      </c>
      <c r="E43" s="14">
        <f t="shared" si="0"/>
        <v>0.007</v>
      </c>
      <c r="F43" s="9"/>
      <c r="G43" s="9"/>
      <c r="H43" s="9"/>
    </row>
    <row r="44" spans="1:8" ht="12.75">
      <c r="A44" s="21">
        <v>10</v>
      </c>
      <c r="B44" s="3" t="str">
        <f>2Q2009!B14</f>
        <v>Sat Film</v>
      </c>
      <c r="C44" s="7">
        <f>2Q2009!C14</f>
        <v>25000</v>
      </c>
      <c r="D44" s="22">
        <v>1</v>
      </c>
      <c r="E44" s="14">
        <f t="shared" si="0"/>
        <v>0.005434782608695652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0.2818373913043477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2Q2009!A15</f>
        <v>Źródło: PIKE, dane za 30 czerwca 2009 r. (oprócz Stream - dane za 1Q2009)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12.75">
      <c r="A50" s="115"/>
      <c r="B50" s="115" t="s">
        <v>17</v>
      </c>
      <c r="C50" s="115" t="s">
        <v>5</v>
      </c>
      <c r="D50" s="115" t="s">
        <v>6</v>
      </c>
      <c r="E50" s="115" t="s">
        <v>25</v>
      </c>
    </row>
    <row r="51" spans="1:8" ht="12.75">
      <c r="A51" s="8">
        <v>1</v>
      </c>
      <c r="B51" s="3" t="str">
        <f>2Q2009!B5</f>
        <v>UPC Polska</v>
      </c>
      <c r="C51" s="7">
        <f>2Q2009!C5</f>
        <v>1018900</v>
      </c>
      <c r="D51" s="7">
        <f>D35</f>
        <v>116</v>
      </c>
      <c r="E51" s="14">
        <f>C51/4500000</f>
        <v>0.22642222222222222</v>
      </c>
      <c r="F51" s="9"/>
      <c r="G51" s="9"/>
      <c r="H51" s="9"/>
    </row>
    <row r="52" spans="1:8" ht="12.75">
      <c r="A52" s="8">
        <v>2</v>
      </c>
      <c r="B52" s="3" t="str">
        <f>2Q2009!B6</f>
        <v>VECTRA</v>
      </c>
      <c r="C52" s="7">
        <f>2Q2009!C6</f>
        <v>734000</v>
      </c>
      <c r="D52" s="7">
        <f aca="true" t="shared" si="1" ref="D52:D60">D36</f>
        <v>155</v>
      </c>
      <c r="E52" s="14">
        <f aca="true" t="shared" si="2" ref="E52:E60">C52/4500000</f>
        <v>0.16311111111111112</v>
      </c>
      <c r="F52" s="9"/>
      <c r="G52" s="9"/>
      <c r="H52" s="9"/>
    </row>
    <row r="53" spans="1:8" ht="12.75">
      <c r="A53" s="8">
        <v>3</v>
      </c>
      <c r="B53" s="3" t="str">
        <f>2Q2009!B7</f>
        <v>Multimedia Polska</v>
      </c>
      <c r="C53" s="7">
        <f>2Q2009!C7</f>
        <v>669000</v>
      </c>
      <c r="D53" s="7">
        <f t="shared" si="1"/>
        <v>2000</v>
      </c>
      <c r="E53" s="14">
        <f t="shared" si="2"/>
        <v>0.14866666666666667</v>
      </c>
      <c r="F53" s="9"/>
      <c r="G53" s="9"/>
      <c r="H53" s="9"/>
    </row>
    <row r="54" spans="1:8" ht="12.75">
      <c r="A54" s="8">
        <v>4</v>
      </c>
      <c r="B54" s="3" t="str">
        <f>2Q2009!B8</f>
        <v>ASTER</v>
      </c>
      <c r="C54" s="7">
        <f>2Q2009!C8</f>
        <v>380000</v>
      </c>
      <c r="D54" s="7">
        <f t="shared" si="1"/>
        <v>3</v>
      </c>
      <c r="E54" s="14">
        <f t="shared" si="2"/>
        <v>0.08444444444444445</v>
      </c>
      <c r="F54" s="9"/>
      <c r="G54" s="9"/>
      <c r="H54" s="9"/>
    </row>
    <row r="55" spans="1:8" ht="12.75">
      <c r="A55" s="8">
        <v>5</v>
      </c>
      <c r="B55" s="3" t="str">
        <f>2Q2009!B9</f>
        <v>TOYA</v>
      </c>
      <c r="C55" s="7">
        <f>2Q2009!C9</f>
        <v>160000</v>
      </c>
      <c r="D55" s="7">
        <f t="shared" si="1"/>
        <v>4</v>
      </c>
      <c r="E55" s="14">
        <f t="shared" si="2"/>
        <v>0.035555555555555556</v>
      </c>
      <c r="F55" s="9"/>
      <c r="G55" s="9"/>
      <c r="H55" s="9"/>
    </row>
    <row r="56" spans="1:8" ht="12.75">
      <c r="A56" s="8">
        <v>6</v>
      </c>
      <c r="B56" s="3" t="str">
        <f>2Q2009!B10</f>
        <v>INEA</v>
      </c>
      <c r="C56" s="7">
        <f>2Q2009!C10</f>
        <v>132500</v>
      </c>
      <c r="D56" s="7">
        <f t="shared" si="1"/>
        <v>7</v>
      </c>
      <c r="E56" s="14">
        <f t="shared" si="2"/>
        <v>0.029444444444444443</v>
      </c>
      <c r="F56" s="9"/>
      <c r="G56" s="9"/>
      <c r="H56" s="9"/>
    </row>
    <row r="57" spans="1:8" ht="12.75">
      <c r="A57" s="8">
        <v>7</v>
      </c>
      <c r="B57" s="3" t="str">
        <f>2Q2009!B11</f>
        <v>Stream Communications</v>
      </c>
      <c r="C57" s="7">
        <f>2Q2009!C11</f>
        <v>106948</v>
      </c>
      <c r="D57" s="7">
        <f t="shared" si="1"/>
        <v>16</v>
      </c>
      <c r="E57" s="14">
        <f t="shared" si="2"/>
        <v>0.023766222222222223</v>
      </c>
      <c r="F57" s="9"/>
      <c r="G57" s="9"/>
      <c r="H57" s="9"/>
    </row>
    <row r="58" spans="1:8" ht="12.75">
      <c r="A58" s="8">
        <v>8</v>
      </c>
      <c r="B58" s="3" t="str">
        <f>2Q2009!B12</f>
        <v>Petrus</v>
      </c>
      <c r="C58" s="7">
        <f>2Q2009!C12</f>
        <v>45000</v>
      </c>
      <c r="D58" s="7">
        <f t="shared" si="1"/>
        <v>11</v>
      </c>
      <c r="E58" s="14">
        <f t="shared" si="2"/>
        <v>0.01</v>
      </c>
      <c r="F58" s="9"/>
      <c r="G58" s="9"/>
      <c r="H58" s="9"/>
    </row>
    <row r="59" spans="1:8" ht="12.75">
      <c r="A59" s="8">
        <v>9</v>
      </c>
      <c r="B59" s="3" t="str">
        <f>2Q2009!B13</f>
        <v>Promax</v>
      </c>
      <c r="C59" s="7">
        <f>2Q2009!C13</f>
        <v>32200</v>
      </c>
      <c r="D59" s="7">
        <f t="shared" si="1"/>
        <v>18</v>
      </c>
      <c r="E59" s="14">
        <f t="shared" si="2"/>
        <v>0.007155555555555556</v>
      </c>
      <c r="F59" s="9"/>
      <c r="G59" s="9"/>
      <c r="H59" s="9"/>
    </row>
    <row r="60" spans="1:8" ht="12.75">
      <c r="A60" s="8">
        <v>10</v>
      </c>
      <c r="B60" s="3" t="str">
        <f>2Q2009!B14</f>
        <v>Sat Film</v>
      </c>
      <c r="C60" s="7">
        <f>2Q2009!C14</f>
        <v>25000</v>
      </c>
      <c r="D60" s="7">
        <f t="shared" si="1"/>
        <v>1</v>
      </c>
      <c r="E60" s="14">
        <f t="shared" si="2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0.2658782222222221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30 June 2009 (excpet Stream - 1Q2009)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C18:I18"/>
    <mergeCell ref="C19:C20"/>
    <mergeCell ref="D19:F19"/>
    <mergeCell ref="G19:G20"/>
    <mergeCell ref="H19:I19"/>
    <mergeCell ref="A2:A4"/>
    <mergeCell ref="B2:B4"/>
    <mergeCell ref="C2:I2"/>
    <mergeCell ref="C3:C4"/>
    <mergeCell ref="D3:F3"/>
    <mergeCell ref="G3:G4"/>
    <mergeCell ref="H3:I3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6.00390625" style="9" bestFit="1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8" width="8.421875" style="6" bestFit="1" customWidth="1"/>
    <col min="9" max="9" width="6.57421875" style="0" bestFit="1" customWidth="1"/>
    <col min="10" max="16384" width="9.140625" style="9" customWidth="1"/>
  </cols>
  <sheetData>
    <row r="1" ht="12.75">
      <c r="A1" s="109" t="s">
        <v>33</v>
      </c>
    </row>
    <row r="2" spans="1:9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  <c r="I2" s="178"/>
    </row>
    <row r="3" spans="1:9" s="10" customFormat="1" ht="13.5" customHeight="1">
      <c r="A3" s="166"/>
      <c r="B3" s="166"/>
      <c r="C3" s="161" t="s">
        <v>37</v>
      </c>
      <c r="D3" s="177" t="s">
        <v>19</v>
      </c>
      <c r="E3" s="177"/>
      <c r="F3" s="177"/>
      <c r="G3" s="177" t="s">
        <v>20</v>
      </c>
      <c r="H3" s="177" t="s">
        <v>21</v>
      </c>
      <c r="I3" s="177"/>
    </row>
    <row r="4" spans="1:9" s="10" customFormat="1" ht="24">
      <c r="A4" s="157"/>
      <c r="B4" s="157"/>
      <c r="C4" s="161"/>
      <c r="D4" s="120" t="s">
        <v>27</v>
      </c>
      <c r="E4" s="120" t="s">
        <v>28</v>
      </c>
      <c r="F4" s="120" t="s">
        <v>38</v>
      </c>
      <c r="G4" s="177"/>
      <c r="H4" s="120" t="s">
        <v>90</v>
      </c>
      <c r="I4" s="120" t="s">
        <v>91</v>
      </c>
    </row>
    <row r="5" spans="1:10" ht="12.75">
      <c r="A5" s="15">
        <v>1</v>
      </c>
      <c r="B5" s="3" t="s">
        <v>0</v>
      </c>
      <c r="C5" s="123">
        <v>1019000</v>
      </c>
      <c r="D5" s="123">
        <f>C5-E5</f>
        <v>825100</v>
      </c>
      <c r="E5" s="123">
        <v>193900</v>
      </c>
      <c r="F5" s="7">
        <f>2Q2009!F5</f>
        <v>700000</v>
      </c>
      <c r="G5" s="114">
        <v>437800</v>
      </c>
      <c r="H5" s="114">
        <v>168600</v>
      </c>
      <c r="I5" s="107">
        <v>0</v>
      </c>
      <c r="J5" s="10"/>
    </row>
    <row r="6" spans="1:10" ht="12.75">
      <c r="A6" s="15">
        <v>2</v>
      </c>
      <c r="B6" s="3" t="s">
        <v>2</v>
      </c>
      <c r="C6" s="11">
        <f>'[1]Grupa VECTRA'!$L$20</f>
        <v>740000</v>
      </c>
      <c r="D6" s="7">
        <f>C6-E6</f>
        <v>515000</v>
      </c>
      <c r="E6" s="7">
        <f>'[1]DTV'!$K$5</f>
        <v>225000</v>
      </c>
      <c r="F6" s="7">
        <f>2Q2009!F6</f>
        <v>500000</v>
      </c>
      <c r="G6" s="7">
        <f>'[1]Internet STACJ'!$L$10</f>
        <v>0</v>
      </c>
      <c r="H6" s="7">
        <f>'[1]Telefon'!$L$6</f>
        <v>55000</v>
      </c>
      <c r="I6" s="107">
        <v>0</v>
      </c>
      <c r="J6" s="10"/>
    </row>
    <row r="7" spans="1:10" ht="12.75">
      <c r="A7" s="15">
        <v>3</v>
      </c>
      <c r="B7" s="3" t="s">
        <v>1</v>
      </c>
      <c r="C7" s="11">
        <v>670000</v>
      </c>
      <c r="D7" s="7">
        <v>555000</v>
      </c>
      <c r="E7" s="11">
        <v>98000</v>
      </c>
      <c r="F7" s="7">
        <f>2Q2009!F7</f>
        <v>500000</v>
      </c>
      <c r="G7" s="7">
        <v>311000</v>
      </c>
      <c r="H7" s="114">
        <v>211000</v>
      </c>
      <c r="I7" s="65">
        <v>0</v>
      </c>
      <c r="J7" s="10"/>
    </row>
    <row r="8" spans="1:10" ht="12.75">
      <c r="A8" s="15">
        <v>4</v>
      </c>
      <c r="B8" s="3" t="s">
        <v>87</v>
      </c>
      <c r="C8" s="11">
        <v>380000</v>
      </c>
      <c r="D8" s="7">
        <v>380000</v>
      </c>
      <c r="E8" s="11">
        <v>79000</v>
      </c>
      <c r="F8" s="7">
        <f>2Q2009!F8</f>
        <v>33000</v>
      </c>
      <c r="G8" s="7">
        <v>165000</v>
      </c>
      <c r="H8" s="7">
        <v>64000</v>
      </c>
      <c r="I8" s="7">
        <v>36000</v>
      </c>
      <c r="J8" s="10"/>
    </row>
    <row r="9" spans="1:10" ht="12.75">
      <c r="A9" s="15">
        <v>5</v>
      </c>
      <c r="B9" s="3" t="s">
        <v>4</v>
      </c>
      <c r="C9" s="11">
        <v>160000</v>
      </c>
      <c r="D9" s="7">
        <v>160000</v>
      </c>
      <c r="E9" s="11">
        <v>28000</v>
      </c>
      <c r="F9" s="7">
        <f>2Q2009!F9</f>
        <v>185000</v>
      </c>
      <c r="G9" s="7">
        <v>69000</v>
      </c>
      <c r="H9" s="7">
        <v>14000</v>
      </c>
      <c r="I9" s="107">
        <v>0</v>
      </c>
      <c r="J9" s="10"/>
    </row>
    <row r="10" spans="1:9" ht="12.75">
      <c r="A10" s="15">
        <v>6</v>
      </c>
      <c r="B10" s="3" t="s">
        <v>26</v>
      </c>
      <c r="C10" s="11">
        <v>133500</v>
      </c>
      <c r="D10" s="7">
        <v>123200</v>
      </c>
      <c r="E10" s="7">
        <v>57200</v>
      </c>
      <c r="F10" s="7">
        <f>2Q2009!F10</f>
        <v>118000</v>
      </c>
      <c r="G10" s="7">
        <v>64100</v>
      </c>
      <c r="H10" s="7">
        <v>17000</v>
      </c>
      <c r="I10" s="107">
        <v>0</v>
      </c>
    </row>
    <row r="11" spans="1:9" ht="12.75">
      <c r="A11" s="15">
        <v>7</v>
      </c>
      <c r="B11" s="3" t="s">
        <v>9</v>
      </c>
      <c r="C11" s="11">
        <v>108367</v>
      </c>
      <c r="D11" s="11">
        <v>68808</v>
      </c>
      <c r="E11" s="11">
        <v>4064</v>
      </c>
      <c r="F11" s="7">
        <f>2Q2009!F11</f>
        <v>60000</v>
      </c>
      <c r="G11" s="11">
        <v>31805</v>
      </c>
      <c r="H11" s="11">
        <v>3690</v>
      </c>
      <c r="I11" s="107">
        <v>0</v>
      </c>
    </row>
    <row r="12" spans="1:9" ht="12.75">
      <c r="A12" s="15">
        <v>8</v>
      </c>
      <c r="B12" s="43" t="s">
        <v>93</v>
      </c>
      <c r="C12" s="11">
        <v>45000</v>
      </c>
      <c r="D12" s="7">
        <v>33000</v>
      </c>
      <c r="E12" s="11">
        <v>5000</v>
      </c>
      <c r="F12" s="7">
        <f>2Q2009!F12</f>
        <v>33000</v>
      </c>
      <c r="G12" s="7">
        <v>15000</v>
      </c>
      <c r="H12" s="7">
        <v>3000</v>
      </c>
      <c r="I12" s="107">
        <v>0</v>
      </c>
    </row>
    <row r="13" spans="1:9" ht="12.75">
      <c r="A13" s="15">
        <v>9</v>
      </c>
      <c r="B13" s="3" t="s">
        <v>10</v>
      </c>
      <c r="C13" s="11">
        <v>32200</v>
      </c>
      <c r="D13" s="7">
        <v>32200</v>
      </c>
      <c r="E13" s="11">
        <v>5000</v>
      </c>
      <c r="F13" s="7">
        <f>2Q2009!F13</f>
        <v>32000</v>
      </c>
      <c r="G13" s="7">
        <v>13500</v>
      </c>
      <c r="H13" s="7">
        <v>0</v>
      </c>
      <c r="I13" s="107">
        <v>0</v>
      </c>
    </row>
    <row r="14" spans="1:9" ht="13.5" thickBot="1">
      <c r="A14" s="16">
        <v>10</v>
      </c>
      <c r="B14" s="17" t="s">
        <v>11</v>
      </c>
      <c r="C14" s="18">
        <f>2Q2009!C14</f>
        <v>25000</v>
      </c>
      <c r="D14" s="18">
        <f>2Q2009!D14</f>
        <v>23000</v>
      </c>
      <c r="E14" s="18">
        <f>2Q2009!E14</f>
        <v>2000</v>
      </c>
      <c r="F14" s="18">
        <f>2Q2009!F14</f>
        <v>25000</v>
      </c>
      <c r="G14" s="18">
        <f>2Q2009!G14</f>
        <v>15800</v>
      </c>
      <c r="H14" s="18">
        <v>2000</v>
      </c>
      <c r="I14" s="126">
        <v>0</v>
      </c>
    </row>
    <row r="15" spans="1:8" ht="30.75" customHeight="1" thickTop="1">
      <c r="A15" s="23" t="s">
        <v>102</v>
      </c>
      <c r="E15" s="13"/>
      <c r="F15" s="13"/>
      <c r="G15" s="13"/>
      <c r="H15" s="13"/>
    </row>
    <row r="16" spans="3:8" ht="12.75">
      <c r="C16"/>
      <c r="D16"/>
      <c r="E16"/>
      <c r="F16"/>
      <c r="G16"/>
      <c r="H16"/>
    </row>
    <row r="17" spans="1:4" ht="28.5" customHeight="1">
      <c r="A17" s="4" t="s">
        <v>23</v>
      </c>
      <c r="B17" s="5"/>
      <c r="C17" s="5"/>
      <c r="D17" s="6"/>
    </row>
    <row r="18" spans="1:9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</row>
    <row r="19" spans="1:9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77" t="s">
        <v>29</v>
      </c>
      <c r="I19" s="177"/>
    </row>
    <row r="20" spans="1:9" ht="12.75">
      <c r="A20" s="157"/>
      <c r="B20" s="157"/>
      <c r="C20" s="161"/>
      <c r="D20" s="120" t="s">
        <v>32</v>
      </c>
      <c r="E20" s="120" t="s">
        <v>31</v>
      </c>
      <c r="F20" s="121" t="s">
        <v>39</v>
      </c>
      <c r="G20" s="165"/>
      <c r="H20" s="120" t="s">
        <v>92</v>
      </c>
      <c r="I20" s="120" t="s">
        <v>91</v>
      </c>
    </row>
    <row r="21" spans="1:9" ht="12.75">
      <c r="A21" s="8">
        <v>1</v>
      </c>
      <c r="B21" s="3" t="str">
        <f>3Q2009!B5</f>
        <v>UPC Polska</v>
      </c>
      <c r="C21" s="28">
        <f>3Q2009!C5</f>
        <v>1019000</v>
      </c>
      <c r="D21" s="7">
        <f>3Q2009!D5</f>
        <v>825100</v>
      </c>
      <c r="E21" s="7">
        <f>3Q2009!E5</f>
        <v>193900</v>
      </c>
      <c r="F21" s="7">
        <f>3Q2009!F5</f>
        <v>700000</v>
      </c>
      <c r="G21" s="7">
        <f>3Q2009!G5</f>
        <v>437800</v>
      </c>
      <c r="H21" s="7">
        <f>3Q2009!H5</f>
        <v>168600</v>
      </c>
      <c r="I21" s="7">
        <f>3Q2009!I5</f>
        <v>0</v>
      </c>
    </row>
    <row r="22" spans="1:9" ht="12.75">
      <c r="A22" s="8">
        <v>2</v>
      </c>
      <c r="B22" s="3" t="str">
        <f>3Q2009!B6</f>
        <v>VECTRA</v>
      </c>
      <c r="C22" s="28">
        <f>3Q2009!C6</f>
        <v>740000</v>
      </c>
      <c r="D22" s="7">
        <f>3Q2009!D6</f>
        <v>515000</v>
      </c>
      <c r="E22" s="7">
        <f>3Q2009!E6</f>
        <v>225000</v>
      </c>
      <c r="F22" s="7">
        <f>3Q2009!F6</f>
        <v>500000</v>
      </c>
      <c r="G22" s="7">
        <f>3Q2009!G6</f>
        <v>0</v>
      </c>
      <c r="H22" s="7">
        <f>3Q2009!H6</f>
        <v>55000</v>
      </c>
      <c r="I22" s="7">
        <f>3Q2009!I6</f>
        <v>0</v>
      </c>
    </row>
    <row r="23" spans="1:9" ht="12.75">
      <c r="A23" s="8">
        <v>3</v>
      </c>
      <c r="B23" s="3" t="str">
        <f>3Q2009!B7</f>
        <v>Multimedia Polska</v>
      </c>
      <c r="C23" s="28">
        <f>3Q2009!C7</f>
        <v>670000</v>
      </c>
      <c r="D23" s="7">
        <f>3Q2009!D7</f>
        <v>555000</v>
      </c>
      <c r="E23" s="7">
        <f>3Q2009!E7</f>
        <v>98000</v>
      </c>
      <c r="F23" s="7">
        <f>3Q2009!F7</f>
        <v>500000</v>
      </c>
      <c r="G23" s="7">
        <f>3Q2009!G7</f>
        <v>311000</v>
      </c>
      <c r="H23" s="7">
        <f>3Q2009!H7</f>
        <v>211000</v>
      </c>
      <c r="I23" s="7">
        <f>3Q2009!I7</f>
        <v>0</v>
      </c>
    </row>
    <row r="24" spans="1:9" ht="12.75">
      <c r="A24" s="8">
        <v>4</v>
      </c>
      <c r="B24" s="3" t="str">
        <f>3Q2009!B8</f>
        <v>ASTER</v>
      </c>
      <c r="C24" s="28">
        <f>3Q2009!C8</f>
        <v>380000</v>
      </c>
      <c r="D24" s="7">
        <f>3Q2009!D8</f>
        <v>380000</v>
      </c>
      <c r="E24" s="7">
        <f>3Q2009!E8</f>
        <v>79000</v>
      </c>
      <c r="F24" s="7">
        <f>3Q2009!F8</f>
        <v>33000</v>
      </c>
      <c r="G24" s="7">
        <f>3Q2009!G8</f>
        <v>165000</v>
      </c>
      <c r="H24" s="7">
        <f>3Q2009!H8</f>
        <v>64000</v>
      </c>
      <c r="I24" s="7">
        <f>3Q2009!I8</f>
        <v>36000</v>
      </c>
    </row>
    <row r="25" spans="1:9" ht="12.75">
      <c r="A25" s="8">
        <v>5</v>
      </c>
      <c r="B25" s="3" t="str">
        <f>3Q2009!B9</f>
        <v>TOYA</v>
      </c>
      <c r="C25" s="28">
        <f>3Q2009!C9</f>
        <v>160000</v>
      </c>
      <c r="D25" s="7">
        <f>3Q2009!D9</f>
        <v>160000</v>
      </c>
      <c r="E25" s="7">
        <f>3Q2009!E9</f>
        <v>28000</v>
      </c>
      <c r="F25" s="7">
        <f>3Q2009!F9</f>
        <v>185000</v>
      </c>
      <c r="G25" s="7">
        <f>3Q2009!G9</f>
        <v>69000</v>
      </c>
      <c r="H25" s="7">
        <f>3Q2009!H9</f>
        <v>14000</v>
      </c>
      <c r="I25" s="7">
        <f>3Q2009!I9</f>
        <v>0</v>
      </c>
    </row>
    <row r="26" spans="1:9" ht="12.75">
      <c r="A26" s="8">
        <v>6</v>
      </c>
      <c r="B26" s="3" t="str">
        <f>3Q2009!B10</f>
        <v>INEA</v>
      </c>
      <c r="C26" s="28">
        <f>3Q2009!C10</f>
        <v>133500</v>
      </c>
      <c r="D26" s="7">
        <f>3Q2009!D10</f>
        <v>123200</v>
      </c>
      <c r="E26" s="7">
        <f>3Q2009!E10</f>
        <v>57200</v>
      </c>
      <c r="F26" s="7">
        <f>3Q2009!F10</f>
        <v>118000</v>
      </c>
      <c r="G26" s="7">
        <f>3Q2009!G10</f>
        <v>64100</v>
      </c>
      <c r="H26" s="7">
        <f>3Q2009!H10</f>
        <v>17000</v>
      </c>
      <c r="I26" s="7">
        <f>3Q2009!I10</f>
        <v>0</v>
      </c>
    </row>
    <row r="27" spans="1:9" ht="12.75">
      <c r="A27" s="8">
        <v>7</v>
      </c>
      <c r="B27" s="3" t="str">
        <f>3Q2009!B11</f>
        <v>Stream Communications</v>
      </c>
      <c r="C27" s="28">
        <f>3Q2009!C11</f>
        <v>108367</v>
      </c>
      <c r="D27" s="7">
        <f>3Q2009!D11</f>
        <v>68808</v>
      </c>
      <c r="E27" s="7">
        <f>3Q2009!E11</f>
        <v>4064</v>
      </c>
      <c r="F27" s="7">
        <f>3Q2009!F11</f>
        <v>60000</v>
      </c>
      <c r="G27" s="7">
        <f>3Q2009!G11</f>
        <v>31805</v>
      </c>
      <c r="H27" s="7">
        <f>3Q2009!H11</f>
        <v>3690</v>
      </c>
      <c r="I27" s="7">
        <f>3Q2009!I11</f>
        <v>0</v>
      </c>
    </row>
    <row r="28" spans="1:9" ht="12.75">
      <c r="A28" s="8">
        <v>8</v>
      </c>
      <c r="B28" s="3" t="str">
        <f>3Q2009!B12</f>
        <v>Petrus</v>
      </c>
      <c r="C28" s="28">
        <f>3Q2009!C12</f>
        <v>45000</v>
      </c>
      <c r="D28" s="7">
        <f>3Q2009!D12</f>
        <v>33000</v>
      </c>
      <c r="E28" s="7">
        <f>3Q2009!E12</f>
        <v>5000</v>
      </c>
      <c r="F28" s="7">
        <f>3Q2009!F12</f>
        <v>33000</v>
      </c>
      <c r="G28" s="7">
        <f>3Q2009!G12</f>
        <v>15000</v>
      </c>
      <c r="H28" s="7">
        <f>3Q2009!H12</f>
        <v>3000</v>
      </c>
      <c r="I28" s="7">
        <f>3Q2009!I12</f>
        <v>0</v>
      </c>
    </row>
    <row r="29" spans="1:9" ht="12.75">
      <c r="A29" s="8">
        <v>9</v>
      </c>
      <c r="B29" s="3" t="str">
        <f>3Q2009!B13</f>
        <v>Promax</v>
      </c>
      <c r="C29" s="28">
        <f>3Q2009!C13</f>
        <v>32200</v>
      </c>
      <c r="D29" s="7">
        <f>3Q2009!D13</f>
        <v>32200</v>
      </c>
      <c r="E29" s="7">
        <f>3Q2009!E13</f>
        <v>5000</v>
      </c>
      <c r="F29" s="7">
        <f>3Q2009!F13</f>
        <v>32000</v>
      </c>
      <c r="G29" s="7">
        <f>3Q2009!G13</f>
        <v>13500</v>
      </c>
      <c r="H29" s="7">
        <f>3Q2009!H13</f>
        <v>0</v>
      </c>
      <c r="I29" s="7">
        <f>3Q2009!I13</f>
        <v>0</v>
      </c>
    </row>
    <row r="30" spans="1:9" ht="12.75">
      <c r="A30" s="8">
        <v>10</v>
      </c>
      <c r="B30" s="3" t="str">
        <f>3Q2009!B14</f>
        <v>Sat Film</v>
      </c>
      <c r="C30" s="28">
        <f>3Q2009!C14</f>
        <v>25000</v>
      </c>
      <c r="D30" s="7">
        <f>3Q2009!D14</f>
        <v>23000</v>
      </c>
      <c r="E30" s="7">
        <f>3Q2009!E14</f>
        <v>2000</v>
      </c>
      <c r="F30" s="7">
        <f>3Q2009!F14</f>
        <v>25000</v>
      </c>
      <c r="G30" s="7">
        <f>3Q2009!G14</f>
        <v>15800</v>
      </c>
      <c r="H30" s="7">
        <f>3Q2009!H14</f>
        <v>2000</v>
      </c>
      <c r="I30" s="7">
        <f>3Q2009!I14</f>
        <v>0</v>
      </c>
    </row>
    <row r="31" s="10" customFormat="1" ht="25.5" customHeight="1">
      <c r="A31" s="24" t="s">
        <v>103</v>
      </c>
    </row>
    <row r="32" spans="3:8" ht="12.75">
      <c r="C32" s="10"/>
      <c r="D32" s="10"/>
      <c r="E32" s="10"/>
      <c r="F32" s="10"/>
      <c r="G32" s="10"/>
      <c r="H32" s="10"/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120" t="s">
        <v>18</v>
      </c>
      <c r="B34" s="119" t="s">
        <v>17</v>
      </c>
      <c r="C34" s="119" t="s">
        <v>12</v>
      </c>
      <c r="D34" s="119" t="s">
        <v>99</v>
      </c>
      <c r="E34" s="119" t="s">
        <v>24</v>
      </c>
    </row>
    <row r="35" spans="1:8" ht="12.75">
      <c r="A35" s="8">
        <v>1</v>
      </c>
      <c r="B35" s="3" t="str">
        <f>3Q2009!B5</f>
        <v>UPC Polska</v>
      </c>
      <c r="C35" s="7">
        <f>3Q2009!C5</f>
        <v>1019000</v>
      </c>
      <c r="D35" s="7">
        <v>116</v>
      </c>
      <c r="E35" s="14">
        <f>C35/4600000</f>
        <v>0.22152173913043477</v>
      </c>
      <c r="F35" s="9"/>
      <c r="G35" s="9"/>
      <c r="H35" s="9"/>
    </row>
    <row r="36" spans="1:8" ht="12.75">
      <c r="A36" s="8">
        <v>2</v>
      </c>
      <c r="B36" s="3" t="str">
        <f>3Q2009!B6</f>
        <v>VECTRA</v>
      </c>
      <c r="C36" s="7">
        <f>3Q2009!C6</f>
        <v>740000</v>
      </c>
      <c r="D36" s="7">
        <v>155</v>
      </c>
      <c r="E36" s="14">
        <f>C36/4600000</f>
        <v>0.1608695652173913</v>
      </c>
      <c r="F36" s="9"/>
      <c r="G36" s="9"/>
      <c r="H36" s="9"/>
    </row>
    <row r="37" spans="1:8" ht="12.75">
      <c r="A37" s="8">
        <v>3</v>
      </c>
      <c r="B37" s="3" t="str">
        <f>3Q2009!B7</f>
        <v>Multimedia Polska</v>
      </c>
      <c r="C37" s="7">
        <f>3Q2009!C7</f>
        <v>670000</v>
      </c>
      <c r="D37" s="7">
        <v>2000</v>
      </c>
      <c r="E37" s="14">
        <f aca="true" t="shared" si="0" ref="E37:E44">C37/4600000</f>
        <v>0.14565217391304347</v>
      </c>
      <c r="F37" s="9"/>
      <c r="G37" s="9"/>
      <c r="H37" s="9"/>
    </row>
    <row r="38" spans="1:8" ht="12.75">
      <c r="A38" s="8">
        <v>4</v>
      </c>
      <c r="B38" s="3" t="str">
        <f>3Q2009!B8</f>
        <v>ASTER</v>
      </c>
      <c r="C38" s="7">
        <f>3Q2009!C8</f>
        <v>380000</v>
      </c>
      <c r="D38" s="7">
        <v>3</v>
      </c>
      <c r="E38" s="14">
        <f t="shared" si="0"/>
        <v>0.08260869565217391</v>
      </c>
      <c r="F38" s="9"/>
      <c r="G38" s="9"/>
      <c r="H38" s="9"/>
    </row>
    <row r="39" spans="1:8" ht="12.75">
      <c r="A39" s="8">
        <v>5</v>
      </c>
      <c r="B39" s="3" t="str">
        <f>3Q2009!B9</f>
        <v>TOYA</v>
      </c>
      <c r="C39" s="7">
        <f>3Q2009!C9</f>
        <v>160000</v>
      </c>
      <c r="D39" s="7">
        <v>4</v>
      </c>
      <c r="E39" s="14">
        <f t="shared" si="0"/>
        <v>0.034782608695652174</v>
      </c>
      <c r="F39" s="9"/>
      <c r="G39" s="9"/>
      <c r="H39" s="9"/>
    </row>
    <row r="40" spans="1:8" ht="12.75">
      <c r="A40" s="8">
        <v>6</v>
      </c>
      <c r="B40" s="3" t="str">
        <f>3Q2009!B10</f>
        <v>INEA</v>
      </c>
      <c r="C40" s="7">
        <f>3Q2009!C10</f>
        <v>133500</v>
      </c>
      <c r="D40" s="7">
        <v>7</v>
      </c>
      <c r="E40" s="14">
        <f t="shared" si="0"/>
        <v>0.029021739130434782</v>
      </c>
      <c r="F40" s="9"/>
      <c r="G40" s="9"/>
      <c r="H40" s="9"/>
    </row>
    <row r="41" spans="1:8" ht="12.75">
      <c r="A41" s="8">
        <v>7</v>
      </c>
      <c r="B41" s="3" t="str">
        <f>3Q2009!B11</f>
        <v>Stream Communications</v>
      </c>
      <c r="C41" s="7">
        <f>3Q2009!C11</f>
        <v>108367</v>
      </c>
      <c r="D41" s="7">
        <v>16</v>
      </c>
      <c r="E41" s="14">
        <f t="shared" si="0"/>
        <v>0.02355804347826087</v>
      </c>
      <c r="F41" s="9"/>
      <c r="G41" s="9"/>
      <c r="H41" s="9"/>
    </row>
    <row r="42" spans="1:8" ht="12.75">
      <c r="A42" s="8">
        <v>8</v>
      </c>
      <c r="B42" s="3" t="str">
        <f>3Q2009!B12</f>
        <v>Petrus</v>
      </c>
      <c r="C42" s="7">
        <f>3Q2009!C12</f>
        <v>45000</v>
      </c>
      <c r="D42" s="7">
        <v>11</v>
      </c>
      <c r="E42" s="14">
        <f t="shared" si="0"/>
        <v>0.009782608695652175</v>
      </c>
      <c r="F42" s="9"/>
      <c r="G42" s="9"/>
      <c r="H42" s="9"/>
    </row>
    <row r="43" spans="1:8" ht="12.75">
      <c r="A43" s="8">
        <v>9</v>
      </c>
      <c r="B43" s="3" t="str">
        <f>3Q2009!B13</f>
        <v>Promax</v>
      </c>
      <c r="C43" s="7">
        <f>3Q2009!C13</f>
        <v>32200</v>
      </c>
      <c r="D43" s="7">
        <v>18</v>
      </c>
      <c r="E43" s="14">
        <f t="shared" si="0"/>
        <v>0.007</v>
      </c>
      <c r="F43" s="9"/>
      <c r="G43" s="9"/>
      <c r="H43" s="9"/>
    </row>
    <row r="44" spans="1:8" ht="12.75">
      <c r="A44" s="21">
        <v>10</v>
      </c>
      <c r="B44" s="3" t="str">
        <f>3Q2009!B14</f>
        <v>Sat Film</v>
      </c>
      <c r="C44" s="7">
        <f>3Q2009!C14</f>
        <v>25000</v>
      </c>
      <c r="D44" s="22">
        <v>1</v>
      </c>
      <c r="E44" s="14">
        <f t="shared" si="0"/>
        <v>0.005434782608695652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0.2797680434782608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3Q2009!A15</f>
        <v>Źródło: PIKE, dane za 30 września 2009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12.75">
      <c r="A50" s="119"/>
      <c r="B50" s="119" t="s">
        <v>17</v>
      </c>
      <c r="C50" s="119" t="s">
        <v>5</v>
      </c>
      <c r="D50" s="119" t="s">
        <v>6</v>
      </c>
      <c r="E50" s="119" t="s">
        <v>25</v>
      </c>
    </row>
    <row r="51" spans="1:8" ht="12.75">
      <c r="A51" s="8">
        <v>1</v>
      </c>
      <c r="B51" s="3" t="str">
        <f>3Q2009!B5</f>
        <v>UPC Polska</v>
      </c>
      <c r="C51" s="7">
        <f>3Q2009!C5</f>
        <v>1019000</v>
      </c>
      <c r="D51" s="7">
        <f>D35</f>
        <v>116</v>
      </c>
      <c r="E51" s="14">
        <f>C51/4600000</f>
        <v>0.22152173913043477</v>
      </c>
      <c r="F51" s="9"/>
      <c r="G51" s="9"/>
      <c r="H51" s="9"/>
    </row>
    <row r="52" spans="1:8" ht="12.75">
      <c r="A52" s="8">
        <v>2</v>
      </c>
      <c r="B52" s="3" t="str">
        <f>3Q2009!B6</f>
        <v>VECTRA</v>
      </c>
      <c r="C52" s="7">
        <f>3Q2009!C6</f>
        <v>740000</v>
      </c>
      <c r="D52" s="7">
        <f aca="true" t="shared" si="1" ref="D52:D60">D36</f>
        <v>155</v>
      </c>
      <c r="E52" s="14">
        <f>C52/4600000</f>
        <v>0.1608695652173913</v>
      </c>
      <c r="F52" s="9"/>
      <c r="G52" s="9"/>
      <c r="H52" s="9"/>
    </row>
    <row r="53" spans="1:8" ht="12.75">
      <c r="A53" s="8">
        <v>3</v>
      </c>
      <c r="B53" s="3" t="str">
        <f>3Q2009!B7</f>
        <v>Multimedia Polska</v>
      </c>
      <c r="C53" s="7">
        <f>3Q2009!C7</f>
        <v>670000</v>
      </c>
      <c r="D53" s="7">
        <f t="shared" si="1"/>
        <v>2000</v>
      </c>
      <c r="E53" s="14">
        <f>C53/4600000</f>
        <v>0.14565217391304347</v>
      </c>
      <c r="F53" s="9"/>
      <c r="G53" s="9"/>
      <c r="H53" s="9"/>
    </row>
    <row r="54" spans="1:8" ht="12.75">
      <c r="A54" s="8">
        <v>4</v>
      </c>
      <c r="B54" s="3" t="str">
        <f>3Q2009!B8</f>
        <v>ASTER</v>
      </c>
      <c r="C54" s="7">
        <f>3Q2009!C8</f>
        <v>380000</v>
      </c>
      <c r="D54" s="7">
        <f t="shared" si="1"/>
        <v>3</v>
      </c>
      <c r="E54" s="14">
        <f aca="true" t="shared" si="2" ref="E54:E60">C54/4600000</f>
        <v>0.08260869565217391</v>
      </c>
      <c r="F54" s="9"/>
      <c r="G54" s="9"/>
      <c r="H54" s="9"/>
    </row>
    <row r="55" spans="1:8" ht="12.75">
      <c r="A55" s="8">
        <v>5</v>
      </c>
      <c r="B55" s="3" t="str">
        <f>3Q2009!B9</f>
        <v>TOYA</v>
      </c>
      <c r="C55" s="7">
        <f>3Q2009!C9</f>
        <v>160000</v>
      </c>
      <c r="D55" s="7">
        <f t="shared" si="1"/>
        <v>4</v>
      </c>
      <c r="E55" s="14">
        <f t="shared" si="2"/>
        <v>0.034782608695652174</v>
      </c>
      <c r="F55" s="9"/>
      <c r="G55" s="9"/>
      <c r="H55" s="9"/>
    </row>
    <row r="56" spans="1:8" ht="12.75">
      <c r="A56" s="8">
        <v>6</v>
      </c>
      <c r="B56" s="3" t="str">
        <f>3Q2009!B10</f>
        <v>INEA</v>
      </c>
      <c r="C56" s="7">
        <f>3Q2009!C10</f>
        <v>133500</v>
      </c>
      <c r="D56" s="7">
        <f t="shared" si="1"/>
        <v>7</v>
      </c>
      <c r="E56" s="14">
        <f t="shared" si="2"/>
        <v>0.029021739130434782</v>
      </c>
      <c r="F56" s="9"/>
      <c r="G56" s="9"/>
      <c r="H56" s="9"/>
    </row>
    <row r="57" spans="1:8" ht="12.75">
      <c r="A57" s="8">
        <v>7</v>
      </c>
      <c r="B57" s="3" t="str">
        <f>3Q2009!B11</f>
        <v>Stream Communications</v>
      </c>
      <c r="C57" s="7">
        <f>3Q2009!C11</f>
        <v>108367</v>
      </c>
      <c r="D57" s="7">
        <f t="shared" si="1"/>
        <v>16</v>
      </c>
      <c r="E57" s="14">
        <f t="shared" si="2"/>
        <v>0.02355804347826087</v>
      </c>
      <c r="F57" s="9"/>
      <c r="G57" s="9"/>
      <c r="H57" s="9"/>
    </row>
    <row r="58" spans="1:8" ht="12.75">
      <c r="A58" s="8">
        <v>8</v>
      </c>
      <c r="B58" s="3" t="str">
        <f>3Q2009!B12</f>
        <v>Petrus</v>
      </c>
      <c r="C58" s="7">
        <f>3Q2009!C12</f>
        <v>45000</v>
      </c>
      <c r="D58" s="7">
        <f t="shared" si="1"/>
        <v>11</v>
      </c>
      <c r="E58" s="14">
        <f t="shared" si="2"/>
        <v>0.009782608695652175</v>
      </c>
      <c r="F58" s="9"/>
      <c r="G58" s="9"/>
      <c r="H58" s="9"/>
    </row>
    <row r="59" spans="1:8" ht="12.75">
      <c r="A59" s="8">
        <v>9</v>
      </c>
      <c r="B59" s="3" t="str">
        <f>3Q2009!B13</f>
        <v>Promax</v>
      </c>
      <c r="C59" s="7">
        <f>3Q2009!C13</f>
        <v>32200</v>
      </c>
      <c r="D59" s="7">
        <f t="shared" si="1"/>
        <v>18</v>
      </c>
      <c r="E59" s="14">
        <f t="shared" si="2"/>
        <v>0.007</v>
      </c>
      <c r="F59" s="9"/>
      <c r="G59" s="9"/>
      <c r="H59" s="9"/>
    </row>
    <row r="60" spans="1:8" ht="12.75">
      <c r="A60" s="8">
        <v>10</v>
      </c>
      <c r="B60" s="3" t="str">
        <f>3Q2009!B14</f>
        <v>Sat Film</v>
      </c>
      <c r="C60" s="7">
        <f>3Q2009!C14</f>
        <v>25000</v>
      </c>
      <c r="D60" s="7">
        <f t="shared" si="1"/>
        <v>1</v>
      </c>
      <c r="E60" s="14">
        <f t="shared" si="2"/>
        <v>0.005434782608695652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0.2797680434782608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30 September 2009</v>
      </c>
      <c r="C63" s="6"/>
      <c r="D63" s="6"/>
      <c r="E63" s="9"/>
      <c r="F63" s="9"/>
      <c r="G63" s="9"/>
      <c r="H63" s="9"/>
    </row>
  </sheetData>
  <sheetProtection/>
  <mergeCells count="14">
    <mergeCell ref="A2:A4"/>
    <mergeCell ref="B2:B4"/>
    <mergeCell ref="C2:I2"/>
    <mergeCell ref="C3:C4"/>
    <mergeCell ref="D3:F3"/>
    <mergeCell ref="G3:G4"/>
    <mergeCell ref="H3:I3"/>
    <mergeCell ref="A18:A20"/>
    <mergeCell ref="B18:B20"/>
    <mergeCell ref="C18:I18"/>
    <mergeCell ref="C19:C20"/>
    <mergeCell ref="D19:F19"/>
    <mergeCell ref="G19:G20"/>
    <mergeCell ref="H19:I19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1.140625" style="9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7" width="8.421875" style="6" bestFit="1" customWidth="1"/>
    <col min="8" max="8" width="7.421875" style="9" bestFit="1" customWidth="1"/>
    <col min="9" max="9" width="8.421875" style="6" bestFit="1" customWidth="1"/>
    <col min="10" max="10" width="7.421875" style="0" bestFit="1" customWidth="1"/>
    <col min="11" max="16384" width="9.140625" style="9" customWidth="1"/>
  </cols>
  <sheetData>
    <row r="1" ht="12.75">
      <c r="A1" s="109" t="s">
        <v>33</v>
      </c>
    </row>
    <row r="2" spans="1:10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  <c r="I2" s="178"/>
      <c r="J2" s="178"/>
    </row>
    <row r="3" spans="1:10" s="10" customFormat="1" ht="13.5" customHeight="1">
      <c r="A3" s="166"/>
      <c r="B3" s="166"/>
      <c r="C3" s="161" t="s">
        <v>37</v>
      </c>
      <c r="D3" s="177" t="s">
        <v>19</v>
      </c>
      <c r="E3" s="177"/>
      <c r="F3" s="177"/>
      <c r="G3" s="177" t="s">
        <v>20</v>
      </c>
      <c r="H3" s="177"/>
      <c r="I3" s="177" t="s">
        <v>21</v>
      </c>
      <c r="J3" s="177"/>
    </row>
    <row r="4" spans="1:10" s="10" customFormat="1" ht="24">
      <c r="A4" s="157"/>
      <c r="B4" s="157"/>
      <c r="C4" s="161"/>
      <c r="D4" s="132" t="s">
        <v>27</v>
      </c>
      <c r="E4" s="132" t="s">
        <v>28</v>
      </c>
      <c r="F4" s="132" t="s">
        <v>38</v>
      </c>
      <c r="G4" s="132" t="s">
        <v>90</v>
      </c>
      <c r="H4" s="132" t="s">
        <v>107</v>
      </c>
      <c r="I4" s="132" t="s">
        <v>90</v>
      </c>
      <c r="J4" s="132" t="s">
        <v>107</v>
      </c>
    </row>
    <row r="5" spans="1:10" ht="12.75">
      <c r="A5" s="15">
        <v>1</v>
      </c>
      <c r="B5" s="3" t="s">
        <v>0</v>
      </c>
      <c r="C5" s="122">
        <v>1090500</v>
      </c>
      <c r="D5" s="7">
        <f>C5-E5</f>
        <v>861100</v>
      </c>
      <c r="E5" s="123">
        <v>229400</v>
      </c>
      <c r="F5" s="123">
        <v>700000</v>
      </c>
      <c r="G5" s="114">
        <v>460600</v>
      </c>
      <c r="H5" s="8">
        <v>0</v>
      </c>
      <c r="I5" s="114">
        <v>183900</v>
      </c>
      <c r="J5" s="107">
        <v>0</v>
      </c>
    </row>
    <row r="6" spans="1:10" ht="12.75">
      <c r="A6" s="15">
        <v>2</v>
      </c>
      <c r="B6" s="3" t="s">
        <v>2</v>
      </c>
      <c r="C6" s="28">
        <f>'[1]Grupa VECTRA'!$M$20</f>
        <v>753000</v>
      </c>
      <c r="D6" s="7">
        <f>C6-E6</f>
        <v>513000</v>
      </c>
      <c r="E6" s="11">
        <f>'[1]DTV'!$L$5</f>
        <v>240000</v>
      </c>
      <c r="F6" s="7">
        <v>500000</v>
      </c>
      <c r="G6" s="7">
        <f>'[1]Internet STACJ'!$L$5</f>
        <v>240000</v>
      </c>
      <c r="H6" s="8">
        <v>0</v>
      </c>
      <c r="I6" s="7">
        <f>'[1]Telefon'!$M$6</f>
        <v>56000</v>
      </c>
      <c r="J6" s="107">
        <v>0</v>
      </c>
    </row>
    <row r="7" spans="1:10" ht="12.75">
      <c r="A7" s="15">
        <v>3</v>
      </c>
      <c r="B7" s="3" t="s">
        <v>1</v>
      </c>
      <c r="C7" s="28">
        <v>673000</v>
      </c>
      <c r="D7" s="7">
        <v>559000</v>
      </c>
      <c r="E7" s="11">
        <v>106000</v>
      </c>
      <c r="F7" s="7">
        <v>500000</v>
      </c>
      <c r="G7" s="7">
        <v>323000</v>
      </c>
      <c r="H7" s="8">
        <v>0</v>
      </c>
      <c r="I7" s="114">
        <v>216000</v>
      </c>
      <c r="J7" s="65">
        <v>0</v>
      </c>
    </row>
    <row r="8" spans="1:10" ht="12.75">
      <c r="A8" s="15">
        <v>4</v>
      </c>
      <c r="B8" s="3" t="s">
        <v>87</v>
      </c>
      <c r="C8" s="28">
        <v>380000</v>
      </c>
      <c r="D8" s="11">
        <v>380000</v>
      </c>
      <c r="E8" s="7">
        <v>83000</v>
      </c>
      <c r="F8" s="7">
        <f>2Q2009!F8</f>
        <v>33000</v>
      </c>
      <c r="G8" s="7">
        <v>169000</v>
      </c>
      <c r="H8" s="8">
        <v>0</v>
      </c>
      <c r="I8" s="7">
        <v>65000</v>
      </c>
      <c r="J8" s="7">
        <v>38000</v>
      </c>
    </row>
    <row r="9" spans="1:10" ht="12.75">
      <c r="A9" s="15">
        <v>5</v>
      </c>
      <c r="B9" s="3" t="s">
        <v>4</v>
      </c>
      <c r="C9" s="28">
        <v>160000</v>
      </c>
      <c r="D9" s="7">
        <v>160000</v>
      </c>
      <c r="E9" s="11">
        <v>30000</v>
      </c>
      <c r="F9" s="7">
        <v>185000</v>
      </c>
      <c r="G9" s="7">
        <v>72000</v>
      </c>
      <c r="H9" s="8">
        <v>0</v>
      </c>
      <c r="I9" s="7">
        <v>15000</v>
      </c>
      <c r="J9" s="107">
        <v>0</v>
      </c>
    </row>
    <row r="10" spans="1:10" ht="12.75">
      <c r="A10" s="15">
        <v>6</v>
      </c>
      <c r="B10" s="3" t="s">
        <v>26</v>
      </c>
      <c r="C10" s="28">
        <v>137000</v>
      </c>
      <c r="D10" s="7">
        <v>123500</v>
      </c>
      <c r="E10" s="7">
        <v>61000</v>
      </c>
      <c r="F10" s="7">
        <v>118000</v>
      </c>
      <c r="G10" s="7">
        <v>67500</v>
      </c>
      <c r="H10" s="8">
        <v>0</v>
      </c>
      <c r="I10" s="7">
        <v>18500</v>
      </c>
      <c r="J10" s="107">
        <v>0</v>
      </c>
    </row>
    <row r="11" spans="1:10" ht="12.75">
      <c r="A11" s="15">
        <v>7</v>
      </c>
      <c r="B11" s="3" t="s">
        <v>9</v>
      </c>
      <c r="C11" s="28">
        <v>82800</v>
      </c>
      <c r="D11" s="11">
        <v>65600</v>
      </c>
      <c r="E11" s="11">
        <v>8600</v>
      </c>
      <c r="F11" s="11">
        <v>60000</v>
      </c>
      <c r="G11" s="11">
        <v>33180</v>
      </c>
      <c r="H11" s="8">
        <v>0</v>
      </c>
      <c r="I11" s="11">
        <v>4530</v>
      </c>
      <c r="J11" s="107">
        <v>0</v>
      </c>
    </row>
    <row r="12" spans="1:10" ht="12.75">
      <c r="A12" s="15">
        <v>8</v>
      </c>
      <c r="B12" s="43" t="s">
        <v>93</v>
      </c>
      <c r="C12" s="28">
        <v>46000</v>
      </c>
      <c r="D12" s="7">
        <v>34000</v>
      </c>
      <c r="E12" s="11">
        <v>5500</v>
      </c>
      <c r="F12" s="7">
        <v>34000</v>
      </c>
      <c r="G12" s="7">
        <v>16000</v>
      </c>
      <c r="H12" s="8">
        <v>0</v>
      </c>
      <c r="I12" s="7">
        <v>3000</v>
      </c>
      <c r="J12" s="107">
        <v>0</v>
      </c>
    </row>
    <row r="13" spans="1:10" ht="12.75">
      <c r="A13" s="15">
        <v>9</v>
      </c>
      <c r="B13" s="3" t="s">
        <v>10</v>
      </c>
      <c r="C13" s="113">
        <v>32500</v>
      </c>
      <c r="D13" s="7">
        <v>32300</v>
      </c>
      <c r="E13" s="114">
        <v>5400</v>
      </c>
      <c r="F13" s="114">
        <v>32000</v>
      </c>
      <c r="G13" s="114">
        <v>14000</v>
      </c>
      <c r="H13" s="131">
        <v>0</v>
      </c>
      <c r="I13" s="130" t="s">
        <v>108</v>
      </c>
      <c r="J13" s="130">
        <v>0</v>
      </c>
    </row>
    <row r="14" spans="1:10" ht="13.5" thickBot="1">
      <c r="A14" s="16">
        <v>10</v>
      </c>
      <c r="B14" s="17" t="s">
        <v>11</v>
      </c>
      <c r="C14" s="129">
        <f>2Q2009!C14</f>
        <v>25000</v>
      </c>
      <c r="D14" s="129">
        <f>2Q2009!D14</f>
        <v>23000</v>
      </c>
      <c r="E14" s="129">
        <f>2Q2009!E14</f>
        <v>2000</v>
      </c>
      <c r="F14" s="129">
        <f>2Q2009!F14</f>
        <v>25000</v>
      </c>
      <c r="G14" s="129">
        <f>2Q2009!G14</f>
        <v>15800</v>
      </c>
      <c r="H14" s="129">
        <v>0</v>
      </c>
      <c r="I14" s="129">
        <v>2500</v>
      </c>
      <c r="J14" s="129">
        <v>0</v>
      </c>
    </row>
    <row r="15" spans="1:9" ht="30.75" customHeight="1" thickTop="1">
      <c r="A15" s="23" t="s">
        <v>105</v>
      </c>
      <c r="E15" s="13"/>
      <c r="F15" s="13"/>
      <c r="G15" s="13"/>
      <c r="I15" s="13"/>
    </row>
    <row r="16" spans="5:9" ht="12.75">
      <c r="E16" s="13"/>
      <c r="F16" s="13"/>
      <c r="G16" s="13"/>
      <c r="I16" s="13"/>
    </row>
    <row r="17" spans="1:4" ht="28.5" customHeight="1">
      <c r="A17" s="4" t="s">
        <v>23</v>
      </c>
      <c r="B17" s="5"/>
      <c r="C17" s="5"/>
      <c r="D17" s="6"/>
    </row>
    <row r="18" spans="1:10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  <c r="J18" s="178"/>
    </row>
    <row r="19" spans="1:10" ht="12.75">
      <c r="A19" s="166"/>
      <c r="B19" s="166"/>
      <c r="C19" s="161" t="s">
        <v>34</v>
      </c>
      <c r="D19" s="177" t="s">
        <v>15</v>
      </c>
      <c r="E19" s="177"/>
      <c r="F19" s="177"/>
      <c r="G19" s="177" t="s">
        <v>20</v>
      </c>
      <c r="H19" s="177"/>
      <c r="I19" s="177" t="s">
        <v>29</v>
      </c>
      <c r="J19" s="177"/>
    </row>
    <row r="20" spans="1:10" ht="12.75">
      <c r="A20" s="157"/>
      <c r="B20" s="157"/>
      <c r="C20" s="161"/>
      <c r="D20" s="128" t="s">
        <v>32</v>
      </c>
      <c r="E20" s="128" t="s">
        <v>31</v>
      </c>
      <c r="F20" s="128" t="s">
        <v>39</v>
      </c>
      <c r="G20" s="128" t="s">
        <v>92</v>
      </c>
      <c r="H20" s="128" t="s">
        <v>104</v>
      </c>
      <c r="I20" s="128" t="s">
        <v>92</v>
      </c>
      <c r="J20" s="128" t="s">
        <v>104</v>
      </c>
    </row>
    <row r="21" spans="1:10" ht="12.75">
      <c r="A21" s="8">
        <v>1</v>
      </c>
      <c r="B21" s="3" t="str">
        <f>4Q2009!B5</f>
        <v>UPC Polska</v>
      </c>
      <c r="C21" s="28">
        <f>4Q2009!C5</f>
        <v>1090500</v>
      </c>
      <c r="D21" s="7">
        <f>4Q2009!D5</f>
        <v>861100</v>
      </c>
      <c r="E21" s="7">
        <f>4Q2009!E5</f>
        <v>229400</v>
      </c>
      <c r="F21" s="7">
        <f>4Q2009!F5</f>
        <v>700000</v>
      </c>
      <c r="G21" s="7">
        <f>4Q2009!G5</f>
        <v>460600</v>
      </c>
      <c r="H21" s="8">
        <f>H5</f>
        <v>0</v>
      </c>
      <c r="I21" s="7">
        <f>4Q2009!I5</f>
        <v>183900</v>
      </c>
      <c r="J21" s="7">
        <f>4Q2009!J5</f>
        <v>0</v>
      </c>
    </row>
    <row r="22" spans="1:10" ht="12.75">
      <c r="A22" s="8">
        <v>2</v>
      </c>
      <c r="B22" s="3" t="str">
        <f>4Q2009!B6</f>
        <v>VECTRA</v>
      </c>
      <c r="C22" s="28">
        <f>4Q2009!C6</f>
        <v>753000</v>
      </c>
      <c r="D22" s="7">
        <f>4Q2009!D6</f>
        <v>513000</v>
      </c>
      <c r="E22" s="7">
        <f>4Q2009!E6</f>
        <v>240000</v>
      </c>
      <c r="F22" s="7">
        <f>4Q2009!F6</f>
        <v>500000</v>
      </c>
      <c r="G22" s="7">
        <f>4Q2009!G6</f>
        <v>240000</v>
      </c>
      <c r="H22" s="8">
        <f aca="true" t="shared" si="0" ref="H22:H30">H6</f>
        <v>0</v>
      </c>
      <c r="I22" s="7">
        <f>4Q2009!I6</f>
        <v>56000</v>
      </c>
      <c r="J22" s="7">
        <f>4Q2009!J6</f>
        <v>0</v>
      </c>
    </row>
    <row r="23" spans="1:10" ht="12.75">
      <c r="A23" s="8">
        <v>3</v>
      </c>
      <c r="B23" s="3" t="str">
        <f>4Q2009!B7</f>
        <v>Multimedia Polska</v>
      </c>
      <c r="C23" s="28">
        <f>4Q2009!C7</f>
        <v>673000</v>
      </c>
      <c r="D23" s="7">
        <f>4Q2009!D7</f>
        <v>559000</v>
      </c>
      <c r="E23" s="7">
        <f>4Q2009!E7</f>
        <v>106000</v>
      </c>
      <c r="F23" s="7">
        <f>4Q2009!F7</f>
        <v>500000</v>
      </c>
      <c r="G23" s="7">
        <f>4Q2009!G7</f>
        <v>323000</v>
      </c>
      <c r="H23" s="8">
        <f t="shared" si="0"/>
        <v>0</v>
      </c>
      <c r="I23" s="7">
        <f>4Q2009!I7</f>
        <v>216000</v>
      </c>
      <c r="J23" s="7">
        <f>4Q2009!J7</f>
        <v>0</v>
      </c>
    </row>
    <row r="24" spans="1:10" ht="12.75">
      <c r="A24" s="8">
        <v>4</v>
      </c>
      <c r="B24" s="3" t="str">
        <f>4Q2009!B8</f>
        <v>ASTER</v>
      </c>
      <c r="C24" s="28">
        <f>4Q2009!C8</f>
        <v>380000</v>
      </c>
      <c r="D24" s="7">
        <f>4Q2009!D8</f>
        <v>380000</v>
      </c>
      <c r="E24" s="7">
        <f>4Q2009!E8</f>
        <v>83000</v>
      </c>
      <c r="F24" s="7">
        <f>4Q2009!F8</f>
        <v>33000</v>
      </c>
      <c r="G24" s="7">
        <f>4Q2009!G8</f>
        <v>169000</v>
      </c>
      <c r="H24" s="8">
        <f t="shared" si="0"/>
        <v>0</v>
      </c>
      <c r="I24" s="7">
        <f>4Q2009!I8</f>
        <v>65000</v>
      </c>
      <c r="J24" s="7">
        <f>4Q2009!J8</f>
        <v>38000</v>
      </c>
    </row>
    <row r="25" spans="1:10" ht="12.75">
      <c r="A25" s="8">
        <v>5</v>
      </c>
      <c r="B25" s="3" t="str">
        <f>4Q2009!B9</f>
        <v>TOYA</v>
      </c>
      <c r="C25" s="28">
        <f>4Q2009!C9</f>
        <v>160000</v>
      </c>
      <c r="D25" s="7">
        <f>4Q2009!D9</f>
        <v>160000</v>
      </c>
      <c r="E25" s="7">
        <f>4Q2009!E9</f>
        <v>30000</v>
      </c>
      <c r="F25" s="7">
        <f>4Q2009!F9</f>
        <v>185000</v>
      </c>
      <c r="G25" s="7">
        <f>4Q2009!G9</f>
        <v>72000</v>
      </c>
      <c r="H25" s="8">
        <f t="shared" si="0"/>
        <v>0</v>
      </c>
      <c r="I25" s="7">
        <f>4Q2009!I9</f>
        <v>15000</v>
      </c>
      <c r="J25" s="7">
        <f>4Q2009!J9</f>
        <v>0</v>
      </c>
    </row>
    <row r="26" spans="1:10" ht="12.75">
      <c r="A26" s="8">
        <v>6</v>
      </c>
      <c r="B26" s="3" t="str">
        <f>4Q2009!B10</f>
        <v>INEA</v>
      </c>
      <c r="C26" s="28">
        <f>4Q2009!C10</f>
        <v>137000</v>
      </c>
      <c r="D26" s="7">
        <f>4Q2009!D10</f>
        <v>123500</v>
      </c>
      <c r="E26" s="7">
        <f>4Q2009!E10</f>
        <v>61000</v>
      </c>
      <c r="F26" s="7">
        <f>4Q2009!F10</f>
        <v>118000</v>
      </c>
      <c r="G26" s="7">
        <f>4Q2009!G10</f>
        <v>67500</v>
      </c>
      <c r="H26" s="8">
        <f t="shared" si="0"/>
        <v>0</v>
      </c>
      <c r="I26" s="7">
        <f>4Q2009!I10</f>
        <v>18500</v>
      </c>
      <c r="J26" s="7">
        <f>4Q2009!J10</f>
        <v>0</v>
      </c>
    </row>
    <row r="27" spans="1:10" ht="12.75">
      <c r="A27" s="8">
        <v>7</v>
      </c>
      <c r="B27" s="3" t="str">
        <f>4Q2009!B11</f>
        <v>Stream Communications</v>
      </c>
      <c r="C27" s="28">
        <f>4Q2009!C11</f>
        <v>82800</v>
      </c>
      <c r="D27" s="7">
        <f>4Q2009!D11</f>
        <v>65600</v>
      </c>
      <c r="E27" s="7">
        <f>4Q2009!E11</f>
        <v>8600</v>
      </c>
      <c r="F27" s="7">
        <f>4Q2009!F11</f>
        <v>60000</v>
      </c>
      <c r="G27" s="7">
        <f>4Q2009!I11</f>
        <v>4530</v>
      </c>
      <c r="H27" s="8">
        <f t="shared" si="0"/>
        <v>0</v>
      </c>
      <c r="I27" s="7">
        <f>4Q2009!I11</f>
        <v>4530</v>
      </c>
      <c r="J27" s="7">
        <f>4Q2009!J11</f>
        <v>0</v>
      </c>
    </row>
    <row r="28" spans="1:10" ht="12.75">
      <c r="A28" s="8">
        <v>8</v>
      </c>
      <c r="B28" s="3" t="str">
        <f>4Q2009!B12</f>
        <v>Petrus</v>
      </c>
      <c r="C28" s="28">
        <f>4Q2009!C12</f>
        <v>46000</v>
      </c>
      <c r="D28" s="7">
        <f>4Q2009!D12</f>
        <v>34000</v>
      </c>
      <c r="E28" s="7">
        <f>4Q2009!E12</f>
        <v>5500</v>
      </c>
      <c r="F28" s="7">
        <f>4Q2009!F12</f>
        <v>34000</v>
      </c>
      <c r="G28" s="7">
        <f>4Q2009!G12</f>
        <v>16000</v>
      </c>
      <c r="H28" s="8">
        <f t="shared" si="0"/>
        <v>0</v>
      </c>
      <c r="I28" s="7">
        <f>4Q2009!I12</f>
        <v>3000</v>
      </c>
      <c r="J28" s="7">
        <f>4Q2009!J12</f>
        <v>0</v>
      </c>
    </row>
    <row r="29" spans="1:10" ht="12.75">
      <c r="A29" s="8">
        <v>9</v>
      </c>
      <c r="B29" s="3" t="str">
        <f>4Q2009!B13</f>
        <v>Promax</v>
      </c>
      <c r="C29" s="28">
        <f>4Q2009!C13</f>
        <v>32500</v>
      </c>
      <c r="D29" s="7">
        <f>4Q2009!D13</f>
        <v>32300</v>
      </c>
      <c r="E29" s="7">
        <f>4Q2009!E13</f>
        <v>5400</v>
      </c>
      <c r="F29" s="7">
        <f>4Q2009!F13</f>
        <v>32000</v>
      </c>
      <c r="G29" s="7">
        <f>4Q2009!G13</f>
        <v>14000</v>
      </c>
      <c r="H29" s="8">
        <f t="shared" si="0"/>
        <v>0</v>
      </c>
      <c r="I29" s="7" t="str">
        <f>4Q2009!I13</f>
        <v> 40</v>
      </c>
      <c r="J29" s="7">
        <f>4Q2009!J13</f>
        <v>0</v>
      </c>
    </row>
    <row r="30" spans="1:10" ht="12.75">
      <c r="A30" s="8">
        <v>10</v>
      </c>
      <c r="B30" s="3" t="str">
        <f>4Q2009!B14</f>
        <v>Sat Film</v>
      </c>
      <c r="C30" s="28">
        <f>4Q2009!C14</f>
        <v>25000</v>
      </c>
      <c r="D30" s="7">
        <f>4Q2009!D14</f>
        <v>23000</v>
      </c>
      <c r="E30" s="7">
        <f>4Q2009!E14</f>
        <v>2000</v>
      </c>
      <c r="F30" s="7">
        <f>4Q2009!F14</f>
        <v>25000</v>
      </c>
      <c r="G30" s="7">
        <f>4Q2009!G14</f>
        <v>15800</v>
      </c>
      <c r="H30" s="8">
        <f t="shared" si="0"/>
        <v>0</v>
      </c>
      <c r="I30" s="7">
        <f>4Q2009!I14</f>
        <v>2500</v>
      </c>
      <c r="J30" s="7">
        <f>4Q2009!J14</f>
        <v>0</v>
      </c>
    </row>
    <row r="31" s="10" customFormat="1" ht="25.5" customHeight="1">
      <c r="A31" s="24" t="s">
        <v>106</v>
      </c>
    </row>
    <row r="32" spans="3:9" ht="12.75">
      <c r="C32" s="10"/>
      <c r="D32" s="10"/>
      <c r="E32" s="10"/>
      <c r="F32" s="10"/>
      <c r="G32" s="10"/>
      <c r="I32" s="10"/>
    </row>
    <row r="33" spans="1:9" ht="24.75" customHeight="1">
      <c r="A33" s="4" t="s">
        <v>35</v>
      </c>
      <c r="B33" s="5"/>
      <c r="C33" s="6"/>
      <c r="D33" s="6"/>
      <c r="E33" s="9"/>
      <c r="F33" s="9"/>
      <c r="G33" s="9"/>
      <c r="I33" s="9"/>
    </row>
    <row r="34" spans="1:5" s="10" customFormat="1" ht="25.5" customHeight="1">
      <c r="A34" s="125" t="s">
        <v>18</v>
      </c>
      <c r="B34" s="124" t="s">
        <v>17</v>
      </c>
      <c r="C34" s="124" t="s">
        <v>12</v>
      </c>
      <c r="D34" s="124" t="s">
        <v>99</v>
      </c>
      <c r="E34" s="124" t="s">
        <v>24</v>
      </c>
    </row>
    <row r="35" spans="1:9" ht="12.75">
      <c r="A35" s="8">
        <v>1</v>
      </c>
      <c r="B35" s="3" t="str">
        <f>4Q2009!B5</f>
        <v>UPC Polska</v>
      </c>
      <c r="C35" s="7">
        <f>4Q2009!C5</f>
        <v>1090500</v>
      </c>
      <c r="D35" s="7">
        <v>116</v>
      </c>
      <c r="E35" s="14">
        <f>C35/4500000</f>
        <v>0.24233333333333335</v>
      </c>
      <c r="F35" s="9"/>
      <c r="G35" s="9"/>
      <c r="I35" s="9"/>
    </row>
    <row r="36" spans="1:9" ht="12.75">
      <c r="A36" s="8">
        <v>2</v>
      </c>
      <c r="B36" s="3" t="str">
        <f>4Q2009!B6</f>
        <v>VECTRA</v>
      </c>
      <c r="C36" s="7">
        <f>4Q2009!C6</f>
        <v>753000</v>
      </c>
      <c r="D36" s="7">
        <v>155</v>
      </c>
      <c r="E36" s="14">
        <f aca="true" t="shared" si="1" ref="E36:E44">C36/4500000</f>
        <v>0.16733333333333333</v>
      </c>
      <c r="F36" s="9"/>
      <c r="G36" s="9"/>
      <c r="I36" s="9"/>
    </row>
    <row r="37" spans="1:9" ht="12.75">
      <c r="A37" s="8">
        <v>3</v>
      </c>
      <c r="B37" s="3" t="str">
        <f>4Q2009!B7</f>
        <v>Multimedia Polska</v>
      </c>
      <c r="C37" s="7">
        <f>4Q2009!C7</f>
        <v>673000</v>
      </c>
      <c r="D37" s="7">
        <v>2000</v>
      </c>
      <c r="E37" s="14">
        <f t="shared" si="1"/>
        <v>0.14955555555555555</v>
      </c>
      <c r="F37" s="9"/>
      <c r="G37" s="9"/>
      <c r="I37" s="9"/>
    </row>
    <row r="38" spans="1:9" ht="12.75">
      <c r="A38" s="8">
        <v>4</v>
      </c>
      <c r="B38" s="3" t="str">
        <f>4Q2009!B8</f>
        <v>ASTER</v>
      </c>
      <c r="C38" s="7">
        <f>4Q2009!C8</f>
        <v>380000</v>
      </c>
      <c r="D38" s="7">
        <v>3</v>
      </c>
      <c r="E38" s="14">
        <f t="shared" si="1"/>
        <v>0.08444444444444445</v>
      </c>
      <c r="F38" s="9"/>
      <c r="G38" s="9"/>
      <c r="I38" s="9"/>
    </row>
    <row r="39" spans="1:9" ht="12.75">
      <c r="A39" s="8">
        <v>5</v>
      </c>
      <c r="B39" s="3" t="str">
        <f>4Q2009!B9</f>
        <v>TOYA</v>
      </c>
      <c r="C39" s="7">
        <f>4Q2009!C9</f>
        <v>160000</v>
      </c>
      <c r="D39" s="7">
        <v>4</v>
      </c>
      <c r="E39" s="14">
        <f t="shared" si="1"/>
        <v>0.035555555555555556</v>
      </c>
      <c r="F39" s="9"/>
      <c r="G39" s="9"/>
      <c r="I39" s="9"/>
    </row>
    <row r="40" spans="1:9" ht="12.75">
      <c r="A40" s="8">
        <v>6</v>
      </c>
      <c r="B40" s="3" t="str">
        <f>4Q2009!B10</f>
        <v>INEA</v>
      </c>
      <c r="C40" s="7">
        <f>4Q2009!C10</f>
        <v>137000</v>
      </c>
      <c r="D40" s="7">
        <v>7</v>
      </c>
      <c r="E40" s="14">
        <f t="shared" si="1"/>
        <v>0.030444444444444444</v>
      </c>
      <c r="F40" s="9"/>
      <c r="G40" s="9"/>
      <c r="I40" s="9"/>
    </row>
    <row r="41" spans="1:9" ht="12.75">
      <c r="A41" s="8">
        <v>7</v>
      </c>
      <c r="B41" s="3" t="str">
        <f>4Q2009!B11</f>
        <v>Stream Communications</v>
      </c>
      <c r="C41" s="7">
        <f>4Q2009!C11</f>
        <v>82800</v>
      </c>
      <c r="D41" s="7">
        <v>16</v>
      </c>
      <c r="E41" s="14">
        <f t="shared" si="1"/>
        <v>0.0184</v>
      </c>
      <c r="F41" s="9"/>
      <c r="G41" s="9"/>
      <c r="I41" s="9"/>
    </row>
    <row r="42" spans="1:9" ht="12.75">
      <c r="A42" s="8">
        <v>8</v>
      </c>
      <c r="B42" s="3" t="str">
        <f>4Q2009!B12</f>
        <v>Petrus</v>
      </c>
      <c r="C42" s="7">
        <f>4Q2009!C12</f>
        <v>46000</v>
      </c>
      <c r="D42" s="7">
        <v>11</v>
      </c>
      <c r="E42" s="14">
        <f t="shared" si="1"/>
        <v>0.010222222222222223</v>
      </c>
      <c r="F42" s="9"/>
      <c r="G42" s="9"/>
      <c r="I42" s="9"/>
    </row>
    <row r="43" spans="1:9" ht="12.75">
      <c r="A43" s="8">
        <v>9</v>
      </c>
      <c r="B43" s="3" t="str">
        <f>4Q2009!B13</f>
        <v>Promax</v>
      </c>
      <c r="C43" s="7">
        <f>4Q2009!C13</f>
        <v>32500</v>
      </c>
      <c r="D43" s="7">
        <v>18</v>
      </c>
      <c r="E43" s="14">
        <f t="shared" si="1"/>
        <v>0.007222222222222222</v>
      </c>
      <c r="F43" s="9"/>
      <c r="G43" s="9"/>
      <c r="I43" s="9"/>
    </row>
    <row r="44" spans="1:9" ht="12.75">
      <c r="A44" s="21">
        <v>10</v>
      </c>
      <c r="B44" s="3" t="str">
        <f>4Q2009!B14</f>
        <v>Sat Film</v>
      </c>
      <c r="C44" s="7">
        <f>4Q2009!C14</f>
        <v>25000</v>
      </c>
      <c r="D44" s="22">
        <v>1</v>
      </c>
      <c r="E44" s="14">
        <f t="shared" si="1"/>
        <v>0.005555555555555556</v>
      </c>
      <c r="F44" s="9"/>
      <c r="G44" s="9"/>
      <c r="I44" s="9"/>
    </row>
    <row r="45" spans="1:9" ht="12.75">
      <c r="A45" s="30"/>
      <c r="B45" s="33"/>
      <c r="C45" s="34"/>
      <c r="D45" s="31" t="s">
        <v>16</v>
      </c>
      <c r="E45" s="32">
        <f>100%-SUM(E35:E44)</f>
        <v>0.24893333333333323</v>
      </c>
      <c r="F45" s="9"/>
      <c r="G45" s="9"/>
      <c r="I45" s="9"/>
    </row>
    <row r="46" spans="3:9" ht="82.5" customHeight="1">
      <c r="C46" s="6"/>
      <c r="D46" s="6"/>
      <c r="E46" s="9"/>
      <c r="F46" s="9"/>
      <c r="G46" s="9"/>
      <c r="I46" s="9"/>
    </row>
    <row r="47" spans="1:9" ht="12.75">
      <c r="A47" s="24" t="str">
        <f>4Q2009!A15</f>
        <v>Źródło: PIKE, dane za 31 grudnia 2009 r.</v>
      </c>
      <c r="C47" s="6"/>
      <c r="D47" s="6"/>
      <c r="E47" s="9"/>
      <c r="F47" s="9"/>
      <c r="G47" s="9"/>
      <c r="I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12.75">
      <c r="A50" s="124"/>
      <c r="B50" s="124" t="s">
        <v>17</v>
      </c>
      <c r="C50" s="124" t="s">
        <v>5</v>
      </c>
      <c r="D50" s="124" t="s">
        <v>6</v>
      </c>
      <c r="E50" s="124" t="s">
        <v>25</v>
      </c>
    </row>
    <row r="51" spans="1:9" ht="12.75">
      <c r="A51" s="8">
        <v>1</v>
      </c>
      <c r="B51" s="3" t="str">
        <f>4Q2009!B5</f>
        <v>UPC Polska</v>
      </c>
      <c r="C51" s="7">
        <f>4Q2009!C5</f>
        <v>1090500</v>
      </c>
      <c r="D51" s="7">
        <f>D35</f>
        <v>116</v>
      </c>
      <c r="E51" s="14">
        <f>C51/4500000</f>
        <v>0.24233333333333335</v>
      </c>
      <c r="F51" s="9"/>
      <c r="G51" s="9"/>
      <c r="I51" s="9"/>
    </row>
    <row r="52" spans="1:9" ht="12.75">
      <c r="A52" s="8">
        <v>2</v>
      </c>
      <c r="B52" s="3" t="str">
        <f>4Q2009!B6</f>
        <v>VECTRA</v>
      </c>
      <c r="C52" s="7">
        <f>4Q2009!C6</f>
        <v>753000</v>
      </c>
      <c r="D52" s="7">
        <f aca="true" t="shared" si="2" ref="D52:D60">D36</f>
        <v>155</v>
      </c>
      <c r="E52" s="14">
        <f aca="true" t="shared" si="3" ref="E52:E60">C52/4500000</f>
        <v>0.16733333333333333</v>
      </c>
      <c r="F52" s="9"/>
      <c r="G52" s="9"/>
      <c r="I52" s="9"/>
    </row>
    <row r="53" spans="1:9" ht="12.75">
      <c r="A53" s="8">
        <v>3</v>
      </c>
      <c r="B53" s="3" t="str">
        <f>4Q2009!B7</f>
        <v>Multimedia Polska</v>
      </c>
      <c r="C53" s="7">
        <f>4Q2009!C7</f>
        <v>673000</v>
      </c>
      <c r="D53" s="7">
        <f t="shared" si="2"/>
        <v>2000</v>
      </c>
      <c r="E53" s="14">
        <f t="shared" si="3"/>
        <v>0.14955555555555555</v>
      </c>
      <c r="F53" s="9"/>
      <c r="G53" s="9"/>
      <c r="I53" s="9"/>
    </row>
    <row r="54" spans="1:9" ht="12.75">
      <c r="A54" s="8">
        <v>4</v>
      </c>
      <c r="B54" s="3" t="str">
        <f>4Q2009!B8</f>
        <v>ASTER</v>
      </c>
      <c r="C54" s="7">
        <f>4Q2009!C8</f>
        <v>380000</v>
      </c>
      <c r="D54" s="7">
        <f t="shared" si="2"/>
        <v>3</v>
      </c>
      <c r="E54" s="14">
        <f t="shared" si="3"/>
        <v>0.08444444444444445</v>
      </c>
      <c r="F54" s="9"/>
      <c r="G54" s="9"/>
      <c r="I54" s="9"/>
    </row>
    <row r="55" spans="1:9" ht="12.75">
      <c r="A55" s="8">
        <v>5</v>
      </c>
      <c r="B55" s="3" t="str">
        <f>4Q2009!B9</f>
        <v>TOYA</v>
      </c>
      <c r="C55" s="7">
        <f>4Q2009!C9</f>
        <v>160000</v>
      </c>
      <c r="D55" s="7">
        <f t="shared" si="2"/>
        <v>4</v>
      </c>
      <c r="E55" s="14">
        <f t="shared" si="3"/>
        <v>0.035555555555555556</v>
      </c>
      <c r="F55" s="9"/>
      <c r="G55" s="9"/>
      <c r="I55" s="9"/>
    </row>
    <row r="56" spans="1:9" ht="12.75">
      <c r="A56" s="8">
        <v>6</v>
      </c>
      <c r="B56" s="3" t="str">
        <f>4Q2009!B10</f>
        <v>INEA</v>
      </c>
      <c r="C56" s="7">
        <f>4Q2009!C10</f>
        <v>137000</v>
      </c>
      <c r="D56" s="7">
        <f t="shared" si="2"/>
        <v>7</v>
      </c>
      <c r="E56" s="14">
        <f t="shared" si="3"/>
        <v>0.030444444444444444</v>
      </c>
      <c r="F56" s="9"/>
      <c r="G56" s="9"/>
      <c r="I56" s="9"/>
    </row>
    <row r="57" spans="1:9" ht="12.75">
      <c r="A57" s="8">
        <v>7</v>
      </c>
      <c r="B57" s="3" t="str">
        <f>4Q2009!B11</f>
        <v>Stream Communications</v>
      </c>
      <c r="C57" s="7">
        <f>4Q2009!C11</f>
        <v>82800</v>
      </c>
      <c r="D57" s="7">
        <f t="shared" si="2"/>
        <v>16</v>
      </c>
      <c r="E57" s="14">
        <f t="shared" si="3"/>
        <v>0.0184</v>
      </c>
      <c r="F57" s="9"/>
      <c r="G57" s="9"/>
      <c r="I57" s="9"/>
    </row>
    <row r="58" spans="1:9" ht="12.75">
      <c r="A58" s="8">
        <v>8</v>
      </c>
      <c r="B58" s="3" t="str">
        <f>4Q2009!B12</f>
        <v>Petrus</v>
      </c>
      <c r="C58" s="7">
        <f>4Q2009!C12</f>
        <v>46000</v>
      </c>
      <c r="D58" s="7">
        <f t="shared" si="2"/>
        <v>11</v>
      </c>
      <c r="E58" s="14">
        <f t="shared" si="3"/>
        <v>0.010222222222222223</v>
      </c>
      <c r="F58" s="9"/>
      <c r="G58" s="9"/>
      <c r="I58" s="9"/>
    </row>
    <row r="59" spans="1:9" ht="12.75">
      <c r="A59" s="8">
        <v>9</v>
      </c>
      <c r="B59" s="3" t="str">
        <f>4Q2009!B13</f>
        <v>Promax</v>
      </c>
      <c r="C59" s="7">
        <f>4Q2009!C13</f>
        <v>32500</v>
      </c>
      <c r="D59" s="7">
        <f t="shared" si="2"/>
        <v>18</v>
      </c>
      <c r="E59" s="14">
        <f t="shared" si="3"/>
        <v>0.007222222222222222</v>
      </c>
      <c r="F59" s="9"/>
      <c r="G59" s="9"/>
      <c r="I59" s="9"/>
    </row>
    <row r="60" spans="1:9" ht="12.75">
      <c r="A60" s="8">
        <v>10</v>
      </c>
      <c r="B60" s="3" t="str">
        <f>4Q2009!B14</f>
        <v>Sat Film</v>
      </c>
      <c r="C60" s="7">
        <f>4Q2009!C14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I60" s="9"/>
    </row>
    <row r="61" spans="1:9" ht="12.75">
      <c r="A61" s="30"/>
      <c r="B61" s="33"/>
      <c r="C61" s="34"/>
      <c r="D61" s="31" t="s">
        <v>7</v>
      </c>
      <c r="E61" s="32">
        <f>100%-SUM(E51:E60)</f>
        <v>0.24893333333333323</v>
      </c>
      <c r="F61" s="9"/>
      <c r="G61" s="9"/>
      <c r="I61" s="9"/>
    </row>
    <row r="62" spans="1:9" ht="76.5" customHeight="1">
      <c r="A62" s="12"/>
      <c r="B62" s="1"/>
      <c r="C62" s="37"/>
      <c r="D62" s="38"/>
      <c r="E62" s="39"/>
      <c r="F62" s="9"/>
      <c r="G62" s="9"/>
      <c r="I62" s="9"/>
    </row>
    <row r="63" spans="1:9" ht="23.25" customHeight="1">
      <c r="A63" s="24" t="str">
        <f>A31</f>
        <v>Source: PIKE, 31 December 2009</v>
      </c>
      <c r="C63" s="6"/>
      <c r="D63" s="6"/>
      <c r="E63" s="9"/>
      <c r="F63" s="9"/>
      <c r="G63" s="9"/>
      <c r="I63" s="9"/>
    </row>
  </sheetData>
  <sheetProtection/>
  <mergeCells count="14">
    <mergeCell ref="A18:A20"/>
    <mergeCell ref="B18:B20"/>
    <mergeCell ref="C18:J18"/>
    <mergeCell ref="C19:C20"/>
    <mergeCell ref="D19:F19"/>
    <mergeCell ref="I19:J19"/>
    <mergeCell ref="G19:H19"/>
    <mergeCell ref="A2:A4"/>
    <mergeCell ref="B2:B4"/>
    <mergeCell ref="C2:J2"/>
    <mergeCell ref="C3:C4"/>
    <mergeCell ref="D3:F3"/>
    <mergeCell ref="I3:J3"/>
    <mergeCell ref="G3:H3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1.140625" style="137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7" width="8.421875" style="6" bestFit="1" customWidth="1"/>
    <col min="8" max="8" width="7.421875" style="9" bestFit="1" customWidth="1"/>
    <col min="9" max="9" width="8.421875" style="6" bestFit="1" customWidth="1"/>
    <col min="10" max="10" width="7.421875" style="0" bestFit="1" customWidth="1"/>
    <col min="11" max="16384" width="9.140625" style="9" customWidth="1"/>
  </cols>
  <sheetData>
    <row r="1" ht="12.75">
      <c r="A1" s="109" t="s">
        <v>33</v>
      </c>
    </row>
    <row r="2" spans="1:10" ht="12.75" customHeight="1">
      <c r="A2" s="156" t="s">
        <v>18</v>
      </c>
      <c r="B2" s="156" t="s">
        <v>17</v>
      </c>
      <c r="C2" s="178" t="s">
        <v>111</v>
      </c>
      <c r="D2" s="178"/>
      <c r="E2" s="178"/>
      <c r="F2" s="178"/>
      <c r="G2" s="178"/>
      <c r="H2" s="178"/>
      <c r="I2" s="178"/>
      <c r="J2" s="178"/>
    </row>
    <row r="3" spans="1:10" s="10" customFormat="1" ht="13.5" customHeight="1">
      <c r="A3" s="166"/>
      <c r="B3" s="166"/>
      <c r="C3" s="185" t="s">
        <v>37</v>
      </c>
      <c r="D3" s="177" t="s">
        <v>19</v>
      </c>
      <c r="E3" s="177"/>
      <c r="F3" s="177"/>
      <c r="G3" s="177" t="s">
        <v>20</v>
      </c>
      <c r="H3" s="177"/>
      <c r="I3" s="177" t="s">
        <v>21</v>
      </c>
      <c r="J3" s="177"/>
    </row>
    <row r="4" spans="1:10" s="10" customFormat="1" ht="24">
      <c r="A4" s="157"/>
      <c r="B4" s="157"/>
      <c r="C4" s="185"/>
      <c r="D4" s="134" t="s">
        <v>27</v>
      </c>
      <c r="E4" s="134" t="s">
        <v>28</v>
      </c>
      <c r="F4" s="134" t="s">
        <v>38</v>
      </c>
      <c r="G4" s="134" t="s">
        <v>90</v>
      </c>
      <c r="H4" s="134" t="s">
        <v>107</v>
      </c>
      <c r="I4" s="134" t="s">
        <v>90</v>
      </c>
      <c r="J4" s="134" t="s">
        <v>107</v>
      </c>
    </row>
    <row r="5" spans="1:10" ht="12.75">
      <c r="A5" s="15">
        <v>1</v>
      </c>
      <c r="B5" s="3" t="s">
        <v>0</v>
      </c>
      <c r="C5" s="122">
        <v>1083300</v>
      </c>
      <c r="D5" s="7">
        <f>C5-E5</f>
        <v>819300</v>
      </c>
      <c r="E5" s="123">
        <v>264000</v>
      </c>
      <c r="F5" s="123">
        <v>700000</v>
      </c>
      <c r="G5" s="114">
        <v>475100</v>
      </c>
      <c r="H5" s="8">
        <v>0</v>
      </c>
      <c r="I5" s="114">
        <v>199000</v>
      </c>
      <c r="J5" s="107">
        <v>0</v>
      </c>
    </row>
    <row r="6" spans="1:10" ht="12.75">
      <c r="A6" s="15">
        <v>2</v>
      </c>
      <c r="B6" s="3" t="s">
        <v>2</v>
      </c>
      <c r="C6" s="41">
        <f>'[1]Grupa VECTRA'!$J$21</f>
        <v>760000</v>
      </c>
      <c r="D6" s="7">
        <v>730000</v>
      </c>
      <c r="E6" s="11">
        <f>'[1]DTV'!$I$6</f>
        <v>250000</v>
      </c>
      <c r="F6" s="7">
        <v>500000</v>
      </c>
      <c r="G6" s="7">
        <f>'[1]Internet STACJ'!$I$6</f>
        <v>250000</v>
      </c>
      <c r="H6" s="8">
        <v>0</v>
      </c>
      <c r="I6" s="7">
        <f>'[1]Telefon'!$K$7</f>
        <v>66000</v>
      </c>
      <c r="J6" s="107">
        <v>0</v>
      </c>
    </row>
    <row r="7" spans="1:10" ht="12.75">
      <c r="A7" s="15">
        <v>3</v>
      </c>
      <c r="B7" s="3" t="s">
        <v>1</v>
      </c>
      <c r="C7" s="41">
        <v>673000</v>
      </c>
      <c r="D7" s="7">
        <v>554000</v>
      </c>
      <c r="E7" s="11">
        <v>108000</v>
      </c>
      <c r="F7" s="7">
        <v>500000</v>
      </c>
      <c r="G7" s="7">
        <v>331000</v>
      </c>
      <c r="H7" s="8">
        <v>0</v>
      </c>
      <c r="I7" s="114">
        <v>225000</v>
      </c>
      <c r="J7" s="65">
        <v>0</v>
      </c>
    </row>
    <row r="8" spans="1:10" ht="12.75">
      <c r="A8" s="15">
        <v>4</v>
      </c>
      <c r="B8" s="3" t="s">
        <v>87</v>
      </c>
      <c r="C8" s="41">
        <v>380000</v>
      </c>
      <c r="D8" s="11">
        <v>380000</v>
      </c>
      <c r="E8" s="7">
        <v>87000</v>
      </c>
      <c r="F8" s="7">
        <f>2Q2009!F8</f>
        <v>33000</v>
      </c>
      <c r="G8" s="7">
        <v>172000</v>
      </c>
      <c r="H8" s="8">
        <v>0</v>
      </c>
      <c r="I8" s="7">
        <v>67000</v>
      </c>
      <c r="J8" s="7">
        <v>45000</v>
      </c>
    </row>
    <row r="9" spans="1:10" ht="12.75">
      <c r="A9" s="15">
        <v>5</v>
      </c>
      <c r="B9" s="3" t="s">
        <v>4</v>
      </c>
      <c r="C9" s="41">
        <v>160000</v>
      </c>
      <c r="D9" s="7">
        <v>160000</v>
      </c>
      <c r="E9" s="11">
        <v>33000</v>
      </c>
      <c r="F9" s="7">
        <v>185000</v>
      </c>
      <c r="G9" s="7">
        <v>73000</v>
      </c>
      <c r="H9" s="8">
        <v>0</v>
      </c>
      <c r="I9" s="7">
        <v>15000</v>
      </c>
      <c r="J9" s="107">
        <v>0</v>
      </c>
    </row>
    <row r="10" spans="1:10" ht="12.75">
      <c r="A10" s="15">
        <v>6</v>
      </c>
      <c r="B10" s="3" t="s">
        <v>26</v>
      </c>
      <c r="C10" s="41">
        <v>138000</v>
      </c>
      <c r="D10" s="7">
        <v>125000</v>
      </c>
      <c r="E10" s="7">
        <v>62500</v>
      </c>
      <c r="F10" s="7">
        <v>118000</v>
      </c>
      <c r="G10" s="7">
        <v>69500</v>
      </c>
      <c r="H10" s="8">
        <v>0</v>
      </c>
      <c r="I10" s="7">
        <v>19500</v>
      </c>
      <c r="J10" s="107">
        <v>0</v>
      </c>
    </row>
    <row r="11" spans="1:10" ht="12.75">
      <c r="A11" s="15">
        <v>7</v>
      </c>
      <c r="B11" s="3" t="s">
        <v>9</v>
      </c>
      <c r="C11" s="41">
        <v>73000</v>
      </c>
      <c r="D11" s="11">
        <v>60700</v>
      </c>
      <c r="E11" s="11">
        <v>12900</v>
      </c>
      <c r="F11" s="11">
        <v>60000</v>
      </c>
      <c r="G11" s="11">
        <v>34150</v>
      </c>
      <c r="H11" s="8">
        <v>0</v>
      </c>
      <c r="I11" s="11">
        <v>4900</v>
      </c>
      <c r="J11" s="107">
        <v>0</v>
      </c>
    </row>
    <row r="12" spans="1:10" ht="12.75">
      <c r="A12" s="15">
        <v>8</v>
      </c>
      <c r="B12" s="43" t="s">
        <v>93</v>
      </c>
      <c r="C12" s="41">
        <v>46000</v>
      </c>
      <c r="D12" s="7">
        <v>34000</v>
      </c>
      <c r="E12" s="11">
        <v>6000</v>
      </c>
      <c r="F12" s="7">
        <v>34000</v>
      </c>
      <c r="G12" s="7">
        <v>16000</v>
      </c>
      <c r="H12" s="8">
        <v>0</v>
      </c>
      <c r="I12" s="7">
        <v>3000</v>
      </c>
      <c r="J12" s="107">
        <v>0</v>
      </c>
    </row>
    <row r="13" spans="1:10" ht="12.75">
      <c r="A13" s="15">
        <v>9</v>
      </c>
      <c r="B13" s="3" t="s">
        <v>10</v>
      </c>
      <c r="C13" s="122">
        <v>32500</v>
      </c>
      <c r="D13" s="7">
        <v>32500</v>
      </c>
      <c r="E13" s="114">
        <v>6500</v>
      </c>
      <c r="F13" s="114">
        <v>32000</v>
      </c>
      <c r="G13" s="114">
        <v>14100</v>
      </c>
      <c r="H13" s="131">
        <v>0</v>
      </c>
      <c r="I13" s="130">
        <v>250</v>
      </c>
      <c r="J13" s="130">
        <v>0</v>
      </c>
    </row>
    <row r="14" spans="1:10" ht="13.5" thickBot="1">
      <c r="A14" s="16">
        <v>10</v>
      </c>
      <c r="B14" s="17" t="s">
        <v>11</v>
      </c>
      <c r="C14" s="145">
        <v>25000</v>
      </c>
      <c r="D14" s="129">
        <v>25000</v>
      </c>
      <c r="E14" s="129">
        <v>2300</v>
      </c>
      <c r="F14" s="129">
        <f>2Q2009!F14</f>
        <v>25000</v>
      </c>
      <c r="G14" s="129">
        <v>16500</v>
      </c>
      <c r="H14" s="129">
        <v>0</v>
      </c>
      <c r="I14" s="129">
        <v>3200</v>
      </c>
      <c r="J14" s="129">
        <v>0</v>
      </c>
    </row>
    <row r="15" spans="1:9" ht="30.75" customHeight="1" thickTop="1">
      <c r="A15" s="23" t="s">
        <v>109</v>
      </c>
      <c r="E15" s="13"/>
      <c r="F15" s="13"/>
      <c r="G15" s="13"/>
      <c r="I15" s="13"/>
    </row>
    <row r="16" spans="5:9" ht="12.75">
      <c r="E16" s="13"/>
      <c r="F16" s="13"/>
      <c r="G16" s="13"/>
      <c r="I16" s="13"/>
    </row>
    <row r="17" spans="1:4" ht="28.5" customHeight="1">
      <c r="A17" s="4" t="s">
        <v>23</v>
      </c>
      <c r="B17" s="5"/>
      <c r="C17" s="138"/>
      <c r="D17" s="6"/>
    </row>
    <row r="18" spans="1:10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  <c r="J18" s="178"/>
    </row>
    <row r="19" spans="1:10" ht="12.75">
      <c r="A19" s="166"/>
      <c r="B19" s="166"/>
      <c r="C19" s="185" t="s">
        <v>34</v>
      </c>
      <c r="D19" s="177" t="s">
        <v>15</v>
      </c>
      <c r="E19" s="177"/>
      <c r="F19" s="177"/>
      <c r="G19" s="177" t="s">
        <v>20</v>
      </c>
      <c r="H19" s="177"/>
      <c r="I19" s="177" t="s">
        <v>29</v>
      </c>
      <c r="J19" s="177"/>
    </row>
    <row r="20" spans="1:10" ht="12.75">
      <c r="A20" s="157"/>
      <c r="B20" s="157"/>
      <c r="C20" s="185"/>
      <c r="D20" s="134" t="s">
        <v>32</v>
      </c>
      <c r="E20" s="134" t="s">
        <v>31</v>
      </c>
      <c r="F20" s="134" t="s">
        <v>39</v>
      </c>
      <c r="G20" s="134" t="s">
        <v>92</v>
      </c>
      <c r="H20" s="134" t="s">
        <v>104</v>
      </c>
      <c r="I20" s="134" t="s">
        <v>92</v>
      </c>
      <c r="J20" s="134" t="s">
        <v>104</v>
      </c>
    </row>
    <row r="21" spans="1:10" ht="12.75">
      <c r="A21" s="8">
        <v>1</v>
      </c>
      <c r="B21" s="3" t="str">
        <f>1Q2010!B5</f>
        <v>UPC Polska</v>
      </c>
      <c r="C21" s="41">
        <f>1Q2010!C5</f>
        <v>1083300</v>
      </c>
      <c r="D21" s="7">
        <f>1Q2010!D5</f>
        <v>819300</v>
      </c>
      <c r="E21" s="7">
        <f>1Q2010!E5</f>
        <v>264000</v>
      </c>
      <c r="F21" s="7">
        <f>1Q2010!F5</f>
        <v>700000</v>
      </c>
      <c r="G21" s="7">
        <f>1Q2010!G5</f>
        <v>475100</v>
      </c>
      <c r="H21" s="8">
        <f>H5</f>
        <v>0</v>
      </c>
      <c r="I21" s="7">
        <f>1Q2010!I5</f>
        <v>199000</v>
      </c>
      <c r="J21" s="7">
        <f>1Q2010!J5</f>
        <v>0</v>
      </c>
    </row>
    <row r="22" spans="1:10" ht="12.75">
      <c r="A22" s="8">
        <v>2</v>
      </c>
      <c r="B22" s="3" t="str">
        <f>1Q2010!B6</f>
        <v>VECTRA</v>
      </c>
      <c r="C22" s="41">
        <f>1Q2010!C6</f>
        <v>760000</v>
      </c>
      <c r="D22" s="7">
        <f>1Q2010!D6</f>
        <v>730000</v>
      </c>
      <c r="E22" s="7">
        <f>1Q2010!E6</f>
        <v>250000</v>
      </c>
      <c r="F22" s="7">
        <f>1Q2010!F6</f>
        <v>500000</v>
      </c>
      <c r="G22" s="7">
        <f>1Q2010!G6</f>
        <v>250000</v>
      </c>
      <c r="H22" s="8">
        <f aca="true" t="shared" si="0" ref="H22:H30">H6</f>
        <v>0</v>
      </c>
      <c r="I22" s="7">
        <f>1Q2010!I6</f>
        <v>66000</v>
      </c>
      <c r="J22" s="7">
        <f>1Q2010!J6</f>
        <v>0</v>
      </c>
    </row>
    <row r="23" spans="1:10" ht="12.75">
      <c r="A23" s="8">
        <v>3</v>
      </c>
      <c r="B23" s="3" t="str">
        <f>1Q2010!B7</f>
        <v>Multimedia Polska</v>
      </c>
      <c r="C23" s="41">
        <f>1Q2010!C7</f>
        <v>673000</v>
      </c>
      <c r="D23" s="7">
        <f>1Q2010!D7</f>
        <v>554000</v>
      </c>
      <c r="E23" s="7">
        <f>1Q2010!E7</f>
        <v>108000</v>
      </c>
      <c r="F23" s="7">
        <f>1Q2010!F7</f>
        <v>500000</v>
      </c>
      <c r="G23" s="7">
        <f>1Q2010!G7</f>
        <v>331000</v>
      </c>
      <c r="H23" s="8">
        <f t="shared" si="0"/>
        <v>0</v>
      </c>
      <c r="I23" s="7">
        <f>1Q2010!I7</f>
        <v>225000</v>
      </c>
      <c r="J23" s="7">
        <f>1Q2010!J7</f>
        <v>0</v>
      </c>
    </row>
    <row r="24" spans="1:10" ht="12.75">
      <c r="A24" s="8">
        <v>4</v>
      </c>
      <c r="B24" s="3" t="str">
        <f>1Q2010!B8</f>
        <v>ASTER</v>
      </c>
      <c r="C24" s="41">
        <f>1Q2010!C8</f>
        <v>380000</v>
      </c>
      <c r="D24" s="7">
        <f>1Q2010!D8</f>
        <v>380000</v>
      </c>
      <c r="E24" s="7">
        <f>1Q2010!E8</f>
        <v>87000</v>
      </c>
      <c r="F24" s="7">
        <f>1Q2010!F8</f>
        <v>33000</v>
      </c>
      <c r="G24" s="7">
        <f>1Q2010!G8</f>
        <v>172000</v>
      </c>
      <c r="H24" s="8">
        <f t="shared" si="0"/>
        <v>0</v>
      </c>
      <c r="I24" s="7">
        <f>1Q2010!I8</f>
        <v>67000</v>
      </c>
      <c r="J24" s="7">
        <f>1Q2010!J8</f>
        <v>45000</v>
      </c>
    </row>
    <row r="25" spans="1:10" ht="12.75">
      <c r="A25" s="8">
        <v>5</v>
      </c>
      <c r="B25" s="3" t="str">
        <f>1Q2010!B9</f>
        <v>TOYA</v>
      </c>
      <c r="C25" s="41">
        <f>1Q2010!C9</f>
        <v>160000</v>
      </c>
      <c r="D25" s="7">
        <f>1Q2010!D9</f>
        <v>160000</v>
      </c>
      <c r="E25" s="7">
        <f>1Q2010!E9</f>
        <v>33000</v>
      </c>
      <c r="F25" s="7">
        <f>1Q2010!F9</f>
        <v>185000</v>
      </c>
      <c r="G25" s="7">
        <f>1Q2010!G9</f>
        <v>73000</v>
      </c>
      <c r="H25" s="8">
        <f t="shared" si="0"/>
        <v>0</v>
      </c>
      <c r="I25" s="7">
        <f>1Q2010!I9</f>
        <v>15000</v>
      </c>
      <c r="J25" s="7">
        <f>1Q2010!J9</f>
        <v>0</v>
      </c>
    </row>
    <row r="26" spans="1:10" ht="12.75">
      <c r="A26" s="8">
        <v>6</v>
      </c>
      <c r="B26" s="3" t="str">
        <f>1Q2010!B10</f>
        <v>INEA</v>
      </c>
      <c r="C26" s="41">
        <f>1Q2010!C10</f>
        <v>138000</v>
      </c>
      <c r="D26" s="7">
        <f>1Q2010!D10</f>
        <v>125000</v>
      </c>
      <c r="E26" s="7">
        <f>1Q2010!E10</f>
        <v>62500</v>
      </c>
      <c r="F26" s="7">
        <f>1Q2010!F10</f>
        <v>118000</v>
      </c>
      <c r="G26" s="7">
        <f>1Q2010!G10</f>
        <v>69500</v>
      </c>
      <c r="H26" s="8">
        <f t="shared" si="0"/>
        <v>0</v>
      </c>
      <c r="I26" s="7">
        <f>1Q2010!I10</f>
        <v>19500</v>
      </c>
      <c r="J26" s="7">
        <f>1Q2010!J10</f>
        <v>0</v>
      </c>
    </row>
    <row r="27" spans="1:10" ht="12.75">
      <c r="A27" s="8">
        <v>7</v>
      </c>
      <c r="B27" s="3" t="str">
        <f>1Q2010!B11</f>
        <v>Stream Communications</v>
      </c>
      <c r="C27" s="41">
        <f>1Q2010!C11</f>
        <v>73000</v>
      </c>
      <c r="D27" s="7">
        <f>1Q2010!D11</f>
        <v>60700</v>
      </c>
      <c r="E27" s="7">
        <f>1Q2010!E11</f>
        <v>12900</v>
      </c>
      <c r="F27" s="7">
        <f>1Q2010!F11</f>
        <v>60000</v>
      </c>
      <c r="G27" s="7">
        <f>1Q2010!I11</f>
        <v>4900</v>
      </c>
      <c r="H27" s="8">
        <f t="shared" si="0"/>
        <v>0</v>
      </c>
      <c r="I27" s="7">
        <f>1Q2010!I11</f>
        <v>4900</v>
      </c>
      <c r="J27" s="7">
        <f>1Q2010!J11</f>
        <v>0</v>
      </c>
    </row>
    <row r="28" spans="1:10" ht="12.75">
      <c r="A28" s="8">
        <v>8</v>
      </c>
      <c r="B28" s="3" t="str">
        <f>1Q2010!B12</f>
        <v>Petrus</v>
      </c>
      <c r="C28" s="41">
        <f>1Q2010!C12</f>
        <v>46000</v>
      </c>
      <c r="D28" s="7">
        <f>1Q2010!D12</f>
        <v>34000</v>
      </c>
      <c r="E28" s="7">
        <f>1Q2010!E12</f>
        <v>6000</v>
      </c>
      <c r="F28" s="7">
        <f>1Q2010!F12</f>
        <v>34000</v>
      </c>
      <c r="G28" s="7">
        <f>1Q2010!G12</f>
        <v>16000</v>
      </c>
      <c r="H28" s="8">
        <f t="shared" si="0"/>
        <v>0</v>
      </c>
      <c r="I28" s="7">
        <f>1Q2010!I12</f>
        <v>3000</v>
      </c>
      <c r="J28" s="7">
        <f>1Q2010!J12</f>
        <v>0</v>
      </c>
    </row>
    <row r="29" spans="1:10" ht="12.75">
      <c r="A29" s="8">
        <v>9</v>
      </c>
      <c r="B29" s="3" t="str">
        <f>1Q2010!B13</f>
        <v>Promax</v>
      </c>
      <c r="C29" s="41">
        <f>1Q2010!C13</f>
        <v>32500</v>
      </c>
      <c r="D29" s="7">
        <f>1Q2010!D13</f>
        <v>32500</v>
      </c>
      <c r="E29" s="7">
        <f>1Q2010!E13</f>
        <v>6500</v>
      </c>
      <c r="F29" s="7">
        <f>1Q2010!F13</f>
        <v>32000</v>
      </c>
      <c r="G29" s="7">
        <f>1Q2010!G13</f>
        <v>14100</v>
      </c>
      <c r="H29" s="8">
        <f t="shared" si="0"/>
        <v>0</v>
      </c>
      <c r="I29" s="7">
        <f>1Q2010!I13</f>
        <v>250</v>
      </c>
      <c r="J29" s="7">
        <f>1Q2010!J13</f>
        <v>0</v>
      </c>
    </row>
    <row r="30" spans="1:10" ht="12.75">
      <c r="A30" s="8">
        <v>10</v>
      </c>
      <c r="B30" s="3" t="str">
        <f>1Q2010!B14</f>
        <v>Sat Film</v>
      </c>
      <c r="C30" s="41">
        <f>1Q2010!C14</f>
        <v>25000</v>
      </c>
      <c r="D30" s="7">
        <f>1Q2010!D14</f>
        <v>25000</v>
      </c>
      <c r="E30" s="7">
        <f>1Q2010!E14</f>
        <v>2300</v>
      </c>
      <c r="F30" s="7">
        <f>1Q2010!F14</f>
        <v>25000</v>
      </c>
      <c r="G30" s="7">
        <f>1Q2010!G14</f>
        <v>16500</v>
      </c>
      <c r="H30" s="8">
        <f t="shared" si="0"/>
        <v>0</v>
      </c>
      <c r="I30" s="7">
        <f>1Q2010!I14</f>
        <v>3200</v>
      </c>
      <c r="J30" s="7">
        <f>1Q2010!J14</f>
        <v>0</v>
      </c>
    </row>
    <row r="31" spans="1:3" s="10" customFormat="1" ht="25.5" customHeight="1">
      <c r="A31" s="24" t="s">
        <v>110</v>
      </c>
      <c r="C31" s="139"/>
    </row>
    <row r="32" spans="3:9" ht="12.75">
      <c r="C32" s="139"/>
      <c r="D32" s="10"/>
      <c r="E32" s="10"/>
      <c r="F32" s="10"/>
      <c r="G32" s="10"/>
      <c r="I32" s="10"/>
    </row>
    <row r="33" spans="1:9" ht="24.75" customHeight="1">
      <c r="A33" s="4" t="s">
        <v>35</v>
      </c>
      <c r="B33" s="5"/>
      <c r="C33" s="140"/>
      <c r="D33" s="6"/>
      <c r="E33" s="9"/>
      <c r="F33" s="9"/>
      <c r="G33" s="9"/>
      <c r="I33" s="9"/>
    </row>
    <row r="34" spans="1:5" s="10" customFormat="1" ht="25.5" customHeight="1">
      <c r="A34" s="134" t="s">
        <v>18</v>
      </c>
      <c r="B34" s="133" t="s">
        <v>17</v>
      </c>
      <c r="C34" s="141" t="s">
        <v>111</v>
      </c>
      <c r="D34" s="133" t="s">
        <v>99</v>
      </c>
      <c r="E34" s="133" t="s">
        <v>24</v>
      </c>
    </row>
    <row r="35" spans="1:9" ht="12.75">
      <c r="A35" s="8">
        <v>1</v>
      </c>
      <c r="B35" s="3" t="str">
        <f>1Q2010!B5</f>
        <v>UPC Polska</v>
      </c>
      <c r="C35" s="42">
        <f>1Q2010!C5</f>
        <v>1083300</v>
      </c>
      <c r="D35" s="7">
        <v>116</v>
      </c>
      <c r="E35" s="14">
        <f>C35/4500000</f>
        <v>0.24073333333333333</v>
      </c>
      <c r="F35" s="9"/>
      <c r="G35" s="9"/>
      <c r="I35" s="9"/>
    </row>
    <row r="36" spans="1:9" ht="12.75">
      <c r="A36" s="8">
        <v>2</v>
      </c>
      <c r="B36" s="3" t="str">
        <f>1Q2010!B6</f>
        <v>VECTRA</v>
      </c>
      <c r="C36" s="42">
        <f>1Q2010!C6</f>
        <v>760000</v>
      </c>
      <c r="D36" s="7">
        <v>155</v>
      </c>
      <c r="E36" s="14">
        <f aca="true" t="shared" si="1" ref="E36:E44">C36/4500000</f>
        <v>0.1688888888888889</v>
      </c>
      <c r="F36" s="9"/>
      <c r="G36" s="9"/>
      <c r="I36" s="9"/>
    </row>
    <row r="37" spans="1:9" ht="12.75">
      <c r="A37" s="8">
        <v>3</v>
      </c>
      <c r="B37" s="3" t="str">
        <f>1Q2010!B7</f>
        <v>Multimedia Polska</v>
      </c>
      <c r="C37" s="42">
        <f>1Q2010!C7</f>
        <v>673000</v>
      </c>
      <c r="D37" s="7">
        <v>2000</v>
      </c>
      <c r="E37" s="14">
        <f t="shared" si="1"/>
        <v>0.14955555555555555</v>
      </c>
      <c r="F37" s="9"/>
      <c r="G37" s="9"/>
      <c r="I37" s="9"/>
    </row>
    <row r="38" spans="1:9" ht="12.75">
      <c r="A38" s="8">
        <v>4</v>
      </c>
      <c r="B38" s="3" t="str">
        <f>1Q2010!B8</f>
        <v>ASTER</v>
      </c>
      <c r="C38" s="42">
        <f>1Q2010!C8</f>
        <v>380000</v>
      </c>
      <c r="D38" s="7">
        <v>3</v>
      </c>
      <c r="E38" s="14">
        <f t="shared" si="1"/>
        <v>0.08444444444444445</v>
      </c>
      <c r="F38" s="9"/>
      <c r="G38" s="9"/>
      <c r="I38" s="9"/>
    </row>
    <row r="39" spans="1:9" ht="12.75">
      <c r="A39" s="8">
        <v>5</v>
      </c>
      <c r="B39" s="3" t="str">
        <f>1Q2010!B9</f>
        <v>TOYA</v>
      </c>
      <c r="C39" s="42">
        <f>1Q2010!C9</f>
        <v>160000</v>
      </c>
      <c r="D39" s="7">
        <v>4</v>
      </c>
      <c r="E39" s="14">
        <f t="shared" si="1"/>
        <v>0.035555555555555556</v>
      </c>
      <c r="F39" s="9"/>
      <c r="G39" s="9"/>
      <c r="I39" s="9"/>
    </row>
    <row r="40" spans="1:9" ht="12.75">
      <c r="A40" s="8">
        <v>6</v>
      </c>
      <c r="B40" s="3" t="str">
        <f>1Q2010!B10</f>
        <v>INEA</v>
      </c>
      <c r="C40" s="42">
        <f>1Q2010!C10</f>
        <v>138000</v>
      </c>
      <c r="D40" s="7">
        <v>7</v>
      </c>
      <c r="E40" s="14">
        <f t="shared" si="1"/>
        <v>0.030666666666666665</v>
      </c>
      <c r="F40" s="9"/>
      <c r="G40" s="9"/>
      <c r="I40" s="9"/>
    </row>
    <row r="41" spans="1:9" ht="12.75">
      <c r="A41" s="8">
        <v>7</v>
      </c>
      <c r="B41" s="3" t="str">
        <f>1Q2010!B11</f>
        <v>Stream Communications</v>
      </c>
      <c r="C41" s="42">
        <f>1Q2010!C11</f>
        <v>73000</v>
      </c>
      <c r="D41" s="7">
        <v>16</v>
      </c>
      <c r="E41" s="14">
        <f t="shared" si="1"/>
        <v>0.01622222222222222</v>
      </c>
      <c r="F41" s="9"/>
      <c r="G41" s="9"/>
      <c r="I41" s="9"/>
    </row>
    <row r="42" spans="1:9" ht="12.75">
      <c r="A42" s="8">
        <v>8</v>
      </c>
      <c r="B42" s="3" t="str">
        <f>1Q2010!B12</f>
        <v>Petrus</v>
      </c>
      <c r="C42" s="42">
        <f>1Q2010!C12</f>
        <v>46000</v>
      </c>
      <c r="D42" s="7">
        <v>11</v>
      </c>
      <c r="E42" s="14">
        <f t="shared" si="1"/>
        <v>0.010222222222222223</v>
      </c>
      <c r="F42" s="9"/>
      <c r="G42" s="9"/>
      <c r="I42" s="9"/>
    </row>
    <row r="43" spans="1:9" ht="12.75">
      <c r="A43" s="8">
        <v>9</v>
      </c>
      <c r="B43" s="3" t="str">
        <f>1Q2010!B13</f>
        <v>Promax</v>
      </c>
      <c r="C43" s="42">
        <f>1Q2010!C13</f>
        <v>32500</v>
      </c>
      <c r="D43" s="7">
        <v>18</v>
      </c>
      <c r="E43" s="14">
        <f t="shared" si="1"/>
        <v>0.007222222222222222</v>
      </c>
      <c r="F43" s="9"/>
      <c r="G43" s="9"/>
      <c r="I43" s="9"/>
    </row>
    <row r="44" spans="1:9" ht="12.75">
      <c r="A44" s="21">
        <v>10</v>
      </c>
      <c r="B44" s="3" t="str">
        <f>1Q2010!B14</f>
        <v>Sat Film</v>
      </c>
      <c r="C44" s="42">
        <f>1Q2010!C14</f>
        <v>25000</v>
      </c>
      <c r="D44" s="22">
        <v>1</v>
      </c>
      <c r="E44" s="14">
        <f t="shared" si="1"/>
        <v>0.005555555555555556</v>
      </c>
      <c r="F44" s="9"/>
      <c r="G44" s="9"/>
      <c r="I44" s="9"/>
    </row>
    <row r="45" spans="1:9" ht="12.75">
      <c r="A45" s="30"/>
      <c r="B45" s="33"/>
      <c r="C45" s="142"/>
      <c r="D45" s="31" t="s">
        <v>16</v>
      </c>
      <c r="E45" s="32">
        <f>100%-SUM(E35:E44)</f>
        <v>0.25093333333333334</v>
      </c>
      <c r="F45" s="9"/>
      <c r="G45" s="9"/>
      <c r="I45" s="9"/>
    </row>
    <row r="46" spans="3:9" ht="82.5" customHeight="1">
      <c r="C46" s="140"/>
      <c r="D46" s="6"/>
      <c r="E46" s="9"/>
      <c r="F46" s="9"/>
      <c r="G46" s="9"/>
      <c r="I46" s="9"/>
    </row>
    <row r="47" spans="1:9" ht="12.75">
      <c r="A47" s="24" t="str">
        <f>1Q2010!A15</f>
        <v>Źródło: PIKE, dane za 31 marca 2010 r.</v>
      </c>
      <c r="C47" s="140"/>
      <c r="D47" s="6"/>
      <c r="E47" s="9"/>
      <c r="F47" s="9"/>
      <c r="G47" s="9"/>
      <c r="I47" s="9"/>
    </row>
    <row r="49" spans="1:4" s="27" customFormat="1" ht="25.5" customHeight="1">
      <c r="A49" s="4" t="s">
        <v>22</v>
      </c>
      <c r="B49" s="25"/>
      <c r="C49" s="143"/>
      <c r="D49" s="26"/>
    </row>
    <row r="50" spans="1:5" s="10" customFormat="1" ht="12.75">
      <c r="A50" s="133"/>
      <c r="B50" s="133" t="s">
        <v>17</v>
      </c>
      <c r="C50" s="141" t="s">
        <v>5</v>
      </c>
      <c r="D50" s="133" t="s">
        <v>6</v>
      </c>
      <c r="E50" s="133" t="s">
        <v>25</v>
      </c>
    </row>
    <row r="51" spans="1:9" ht="12.75">
      <c r="A51" s="8">
        <v>1</v>
      </c>
      <c r="B51" s="3" t="str">
        <f>1Q2010!B5</f>
        <v>UPC Polska</v>
      </c>
      <c r="C51" s="42">
        <f>1Q2010!C5</f>
        <v>1083300</v>
      </c>
      <c r="D51" s="7">
        <f>D35</f>
        <v>116</v>
      </c>
      <c r="E51" s="14">
        <f>C51/4500000</f>
        <v>0.24073333333333333</v>
      </c>
      <c r="F51" s="9"/>
      <c r="G51" s="9"/>
      <c r="I51" s="9"/>
    </row>
    <row r="52" spans="1:9" ht="12.75">
      <c r="A52" s="8">
        <v>2</v>
      </c>
      <c r="B52" s="3" t="str">
        <f>1Q2010!B6</f>
        <v>VECTRA</v>
      </c>
      <c r="C52" s="42">
        <f>1Q2010!C6</f>
        <v>760000</v>
      </c>
      <c r="D52" s="7">
        <f aca="true" t="shared" si="2" ref="D52:D60">D36</f>
        <v>155</v>
      </c>
      <c r="E52" s="14">
        <f aca="true" t="shared" si="3" ref="E52:E60">C52/4500000</f>
        <v>0.1688888888888889</v>
      </c>
      <c r="F52" s="9"/>
      <c r="G52" s="9"/>
      <c r="I52" s="9"/>
    </row>
    <row r="53" spans="1:9" ht="12.75">
      <c r="A53" s="8">
        <v>3</v>
      </c>
      <c r="B53" s="3" t="str">
        <f>1Q2010!B7</f>
        <v>Multimedia Polska</v>
      </c>
      <c r="C53" s="42">
        <f>1Q2010!C7</f>
        <v>673000</v>
      </c>
      <c r="D53" s="7">
        <f t="shared" si="2"/>
        <v>2000</v>
      </c>
      <c r="E53" s="14">
        <f t="shared" si="3"/>
        <v>0.14955555555555555</v>
      </c>
      <c r="F53" s="9"/>
      <c r="G53" s="9"/>
      <c r="I53" s="9"/>
    </row>
    <row r="54" spans="1:9" ht="12.75">
      <c r="A54" s="8">
        <v>4</v>
      </c>
      <c r="B54" s="3" t="str">
        <f>1Q2010!B8</f>
        <v>ASTER</v>
      </c>
      <c r="C54" s="42">
        <f>1Q2010!C8</f>
        <v>380000</v>
      </c>
      <c r="D54" s="7">
        <f t="shared" si="2"/>
        <v>3</v>
      </c>
      <c r="E54" s="14">
        <f t="shared" si="3"/>
        <v>0.08444444444444445</v>
      </c>
      <c r="F54" s="9"/>
      <c r="G54" s="9"/>
      <c r="I54" s="9"/>
    </row>
    <row r="55" spans="1:9" ht="12.75">
      <c r="A55" s="8">
        <v>5</v>
      </c>
      <c r="B55" s="3" t="str">
        <f>1Q2010!B9</f>
        <v>TOYA</v>
      </c>
      <c r="C55" s="42">
        <f>1Q2010!C9</f>
        <v>160000</v>
      </c>
      <c r="D55" s="7">
        <f t="shared" si="2"/>
        <v>4</v>
      </c>
      <c r="E55" s="14">
        <f t="shared" si="3"/>
        <v>0.035555555555555556</v>
      </c>
      <c r="F55" s="9"/>
      <c r="G55" s="9"/>
      <c r="I55" s="9"/>
    </row>
    <row r="56" spans="1:9" ht="12.75">
      <c r="A56" s="8">
        <v>6</v>
      </c>
      <c r="B56" s="3" t="str">
        <f>1Q2010!B10</f>
        <v>INEA</v>
      </c>
      <c r="C56" s="42">
        <f>1Q2010!C10</f>
        <v>138000</v>
      </c>
      <c r="D56" s="7">
        <f t="shared" si="2"/>
        <v>7</v>
      </c>
      <c r="E56" s="14">
        <f t="shared" si="3"/>
        <v>0.030666666666666665</v>
      </c>
      <c r="F56" s="9"/>
      <c r="G56" s="9"/>
      <c r="I56" s="9"/>
    </row>
    <row r="57" spans="1:9" ht="12.75">
      <c r="A57" s="8">
        <v>7</v>
      </c>
      <c r="B57" s="3" t="str">
        <f>1Q2010!B11</f>
        <v>Stream Communications</v>
      </c>
      <c r="C57" s="42">
        <f>1Q2010!C11</f>
        <v>73000</v>
      </c>
      <c r="D57" s="7">
        <f t="shared" si="2"/>
        <v>16</v>
      </c>
      <c r="E57" s="14">
        <f t="shared" si="3"/>
        <v>0.01622222222222222</v>
      </c>
      <c r="F57" s="9"/>
      <c r="G57" s="9"/>
      <c r="I57" s="9"/>
    </row>
    <row r="58" spans="1:9" ht="12.75">
      <c r="A58" s="8">
        <v>8</v>
      </c>
      <c r="B58" s="3" t="str">
        <f>1Q2010!B12</f>
        <v>Petrus</v>
      </c>
      <c r="C58" s="42">
        <f>1Q2010!C12</f>
        <v>46000</v>
      </c>
      <c r="D58" s="7">
        <f t="shared" si="2"/>
        <v>11</v>
      </c>
      <c r="E58" s="14">
        <f t="shared" si="3"/>
        <v>0.010222222222222223</v>
      </c>
      <c r="F58" s="9"/>
      <c r="G58" s="9"/>
      <c r="I58" s="9"/>
    </row>
    <row r="59" spans="1:9" ht="12.75">
      <c r="A59" s="8">
        <v>9</v>
      </c>
      <c r="B59" s="3" t="str">
        <f>1Q2010!B13</f>
        <v>Promax</v>
      </c>
      <c r="C59" s="42">
        <f>1Q2010!C13</f>
        <v>32500</v>
      </c>
      <c r="D59" s="7">
        <f t="shared" si="2"/>
        <v>18</v>
      </c>
      <c r="E59" s="14">
        <f t="shared" si="3"/>
        <v>0.007222222222222222</v>
      </c>
      <c r="F59" s="9"/>
      <c r="G59" s="9"/>
      <c r="I59" s="9"/>
    </row>
    <row r="60" spans="1:9" ht="12.75">
      <c r="A60" s="8">
        <v>10</v>
      </c>
      <c r="B60" s="3" t="str">
        <f>1Q2010!B14</f>
        <v>Sat Film</v>
      </c>
      <c r="C60" s="42">
        <f>1Q2010!C14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I60" s="9"/>
    </row>
    <row r="61" spans="1:9" ht="12.75">
      <c r="A61" s="30"/>
      <c r="B61" s="33"/>
      <c r="C61" s="142"/>
      <c r="D61" s="31" t="s">
        <v>7</v>
      </c>
      <c r="E61" s="32">
        <f>100%-SUM(E51:E60)</f>
        <v>0.25093333333333334</v>
      </c>
      <c r="F61" s="9"/>
      <c r="G61" s="9"/>
      <c r="I61" s="9"/>
    </row>
    <row r="62" spans="1:9" ht="76.5" customHeight="1">
      <c r="A62" s="12"/>
      <c r="B62" s="1"/>
      <c r="C62" s="144"/>
      <c r="D62" s="38"/>
      <c r="E62" s="39"/>
      <c r="F62" s="9"/>
      <c r="G62" s="9"/>
      <c r="I62" s="9"/>
    </row>
    <row r="63" spans="1:9" ht="23.25" customHeight="1">
      <c r="A63" s="24" t="str">
        <f>A31</f>
        <v>Source: PIKE, 31 March 2010</v>
      </c>
      <c r="C63" s="140"/>
      <c r="D63" s="6"/>
      <c r="E63" s="9"/>
      <c r="F63" s="9"/>
      <c r="G63" s="9"/>
      <c r="I63" s="9"/>
    </row>
  </sheetData>
  <sheetProtection/>
  <mergeCells count="14">
    <mergeCell ref="A18:A20"/>
    <mergeCell ref="B18:B20"/>
    <mergeCell ref="C18:J18"/>
    <mergeCell ref="C19:C20"/>
    <mergeCell ref="D19:F19"/>
    <mergeCell ref="G19:H19"/>
    <mergeCell ref="I19:J19"/>
    <mergeCell ref="A2:A4"/>
    <mergeCell ref="B2:B4"/>
    <mergeCell ref="C2:J2"/>
    <mergeCell ref="C3:C4"/>
    <mergeCell ref="D3:F3"/>
    <mergeCell ref="G3:H3"/>
    <mergeCell ref="I3:J3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1.140625" style="137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7" width="9.140625" style="6" bestFit="1" customWidth="1"/>
    <col min="8" max="8" width="7.421875" style="9" bestFit="1" customWidth="1"/>
    <col min="9" max="9" width="8.421875" style="6" bestFit="1" customWidth="1"/>
    <col min="10" max="10" width="7.421875" style="0" bestFit="1" customWidth="1"/>
    <col min="11" max="16384" width="9.140625" style="9" customWidth="1"/>
  </cols>
  <sheetData>
    <row r="1" ht="12.75">
      <c r="A1" s="109" t="s">
        <v>33</v>
      </c>
    </row>
    <row r="2" spans="1:10" ht="12.75" customHeight="1">
      <c r="A2" s="156" t="s">
        <v>18</v>
      </c>
      <c r="B2" s="156" t="s">
        <v>17</v>
      </c>
      <c r="C2" s="178" t="s">
        <v>111</v>
      </c>
      <c r="D2" s="178"/>
      <c r="E2" s="178"/>
      <c r="F2" s="178"/>
      <c r="G2" s="178"/>
      <c r="H2" s="178"/>
      <c r="I2" s="178"/>
      <c r="J2" s="178"/>
    </row>
    <row r="3" spans="1:10" s="10" customFormat="1" ht="13.5" customHeight="1">
      <c r="A3" s="166"/>
      <c r="B3" s="166"/>
      <c r="C3" s="185" t="s">
        <v>37</v>
      </c>
      <c r="D3" s="177" t="s">
        <v>19</v>
      </c>
      <c r="E3" s="177"/>
      <c r="F3" s="177"/>
      <c r="G3" s="177" t="s">
        <v>20</v>
      </c>
      <c r="H3" s="177"/>
      <c r="I3" s="177" t="s">
        <v>21</v>
      </c>
      <c r="J3" s="177"/>
    </row>
    <row r="4" spans="1:10" s="10" customFormat="1" ht="24">
      <c r="A4" s="157"/>
      <c r="B4" s="157"/>
      <c r="C4" s="185"/>
      <c r="D4" s="136" t="s">
        <v>27</v>
      </c>
      <c r="E4" s="136" t="s">
        <v>28</v>
      </c>
      <c r="F4" s="136" t="s">
        <v>38</v>
      </c>
      <c r="G4" s="136" t="s">
        <v>90</v>
      </c>
      <c r="H4" s="136" t="s">
        <v>107</v>
      </c>
      <c r="I4" s="136" t="s">
        <v>90</v>
      </c>
      <c r="J4" s="136" t="s">
        <v>107</v>
      </c>
    </row>
    <row r="5" spans="1:10" ht="12.75">
      <c r="A5" s="15">
        <v>1</v>
      </c>
      <c r="B5" s="3" t="s">
        <v>0</v>
      </c>
      <c r="C5" s="122">
        <v>1014000</v>
      </c>
      <c r="D5" s="7">
        <f>C5-E5</f>
        <v>719000</v>
      </c>
      <c r="E5" s="123">
        <v>295000</v>
      </c>
      <c r="F5" s="123">
        <v>700000</v>
      </c>
      <c r="G5" s="114">
        <v>485200</v>
      </c>
      <c r="H5" s="8">
        <v>0</v>
      </c>
      <c r="I5" s="114">
        <v>208700</v>
      </c>
      <c r="J5" s="107">
        <v>0</v>
      </c>
    </row>
    <row r="6" spans="1:10" ht="12.75">
      <c r="A6" s="15">
        <v>2</v>
      </c>
      <c r="B6" s="3" t="s">
        <v>2</v>
      </c>
      <c r="C6" s="41">
        <f>'[1]Grupa VECTRA'!$K$21</f>
        <v>770000</v>
      </c>
      <c r="D6" s="7">
        <v>735000</v>
      </c>
      <c r="E6" s="11">
        <f>'[1]DTV'!$J$6</f>
        <v>262000</v>
      </c>
      <c r="F6" s="7">
        <v>500000</v>
      </c>
      <c r="G6" s="7">
        <f>'[1]Internet STACJ'!$J$6</f>
        <v>259000</v>
      </c>
      <c r="H6" s="8">
        <v>0</v>
      </c>
      <c r="I6" s="7">
        <f>'[1]Telefon'!$L$7</f>
        <v>72000</v>
      </c>
      <c r="J6" s="107">
        <v>0</v>
      </c>
    </row>
    <row r="7" spans="1:10" ht="12.75">
      <c r="A7" s="15">
        <v>3</v>
      </c>
      <c r="B7" s="3" t="s">
        <v>1</v>
      </c>
      <c r="C7" s="41">
        <v>674000</v>
      </c>
      <c r="D7" s="42">
        <v>553000</v>
      </c>
      <c r="E7" s="42">
        <v>112700</v>
      </c>
      <c r="F7" s="42">
        <f>1Q2010!F7</f>
        <v>500000</v>
      </c>
      <c r="G7" s="42">
        <v>334500</v>
      </c>
      <c r="H7" s="42">
        <v>2500</v>
      </c>
      <c r="I7" s="42">
        <v>232600</v>
      </c>
      <c r="J7" s="42">
        <v>158</v>
      </c>
    </row>
    <row r="8" spans="1:10" ht="12.75">
      <c r="A8" s="15">
        <v>4</v>
      </c>
      <c r="B8" s="3" t="s">
        <v>87</v>
      </c>
      <c r="C8" s="41">
        <v>380000</v>
      </c>
      <c r="D8" s="11">
        <v>380000</v>
      </c>
      <c r="E8" s="7">
        <v>91000</v>
      </c>
      <c r="F8" s="7">
        <f>1Q2010!F8</f>
        <v>33000</v>
      </c>
      <c r="G8" s="186">
        <v>174000</v>
      </c>
      <c r="H8" s="187"/>
      <c r="I8" s="7">
        <v>68000</v>
      </c>
      <c r="J8" s="7">
        <v>55000</v>
      </c>
    </row>
    <row r="9" spans="1:10" ht="12.75">
      <c r="A9" s="15">
        <v>5</v>
      </c>
      <c r="B9" s="3" t="s">
        <v>4</v>
      </c>
      <c r="C9" s="41">
        <v>160000</v>
      </c>
      <c r="D9" s="7">
        <v>160000</v>
      </c>
      <c r="E9" s="11">
        <v>36000</v>
      </c>
      <c r="F9" s="7">
        <v>185000</v>
      </c>
      <c r="G9" s="7">
        <v>76000</v>
      </c>
      <c r="H9" s="8">
        <v>0</v>
      </c>
      <c r="I9" s="7">
        <v>16000</v>
      </c>
      <c r="J9" s="107">
        <v>0</v>
      </c>
    </row>
    <row r="10" spans="1:10" ht="12.75">
      <c r="A10" s="15">
        <v>6</v>
      </c>
      <c r="B10" s="3" t="s">
        <v>26</v>
      </c>
      <c r="C10" s="41">
        <v>138750</v>
      </c>
      <c r="D10" s="7">
        <v>125000</v>
      </c>
      <c r="E10" s="7">
        <v>64500</v>
      </c>
      <c r="F10" s="7">
        <v>118000</v>
      </c>
      <c r="G10" s="7">
        <v>69700</v>
      </c>
      <c r="H10" s="8">
        <v>0</v>
      </c>
      <c r="I10" s="7">
        <v>20400</v>
      </c>
      <c r="J10" s="107">
        <v>0</v>
      </c>
    </row>
    <row r="11" spans="1:10" ht="12.75">
      <c r="A11" s="15">
        <v>7</v>
      </c>
      <c r="B11" s="3" t="s">
        <v>9</v>
      </c>
      <c r="C11" s="41">
        <v>105150</v>
      </c>
      <c r="D11" s="11">
        <v>80200</v>
      </c>
      <c r="E11" s="11">
        <v>16500</v>
      </c>
      <c r="F11" s="11">
        <v>8300</v>
      </c>
      <c r="G11" s="11">
        <v>34100</v>
      </c>
      <c r="H11" s="8">
        <v>0</v>
      </c>
      <c r="I11" s="11">
        <v>5100</v>
      </c>
      <c r="J11" s="107">
        <v>0</v>
      </c>
    </row>
    <row r="12" spans="1:10" ht="12.75">
      <c r="A12" s="15">
        <v>8</v>
      </c>
      <c r="B12" s="43" t="s">
        <v>93</v>
      </c>
      <c r="C12" s="41">
        <v>46000</v>
      </c>
      <c r="D12" s="7">
        <v>34000</v>
      </c>
      <c r="E12" s="11">
        <v>6500</v>
      </c>
      <c r="F12" s="7">
        <v>34000</v>
      </c>
      <c r="G12" s="7">
        <v>16500</v>
      </c>
      <c r="H12" s="8">
        <v>0</v>
      </c>
      <c r="I12" s="7">
        <v>3500</v>
      </c>
      <c r="J12" s="107">
        <v>0</v>
      </c>
    </row>
    <row r="13" spans="1:10" ht="12.75">
      <c r="A13" s="15">
        <v>9</v>
      </c>
      <c r="B13" s="3" t="s">
        <v>10</v>
      </c>
      <c r="C13" s="122">
        <v>32700</v>
      </c>
      <c r="D13" s="7">
        <v>32500</v>
      </c>
      <c r="E13" s="114">
        <v>8000</v>
      </c>
      <c r="F13" s="114">
        <v>32000</v>
      </c>
      <c r="G13" s="114">
        <v>14500</v>
      </c>
      <c r="H13" s="131">
        <v>0</v>
      </c>
      <c r="I13" s="130">
        <v>400</v>
      </c>
      <c r="J13" s="130">
        <v>0</v>
      </c>
    </row>
    <row r="14" spans="1:10" ht="13.5" thickBot="1">
      <c r="A14" s="16">
        <v>10</v>
      </c>
      <c r="B14" s="17" t="s">
        <v>11</v>
      </c>
      <c r="C14" s="145">
        <f>1Q2010!C14</f>
        <v>25000</v>
      </c>
      <c r="D14" s="146">
        <f>1Q2010!D14</f>
        <v>25000</v>
      </c>
      <c r="E14" s="146">
        <f>1Q2010!E14</f>
        <v>2300</v>
      </c>
      <c r="F14" s="146">
        <f>1Q2010!F14</f>
        <v>25000</v>
      </c>
      <c r="G14" s="146">
        <f>1Q2010!G14</f>
        <v>16500</v>
      </c>
      <c r="H14" s="146">
        <f>1Q2010!H14</f>
        <v>0</v>
      </c>
      <c r="I14" s="129">
        <v>4300</v>
      </c>
      <c r="J14" s="129">
        <v>0</v>
      </c>
    </row>
    <row r="15" spans="1:9" ht="30.75" customHeight="1" thickTop="1">
      <c r="A15" s="23" t="s">
        <v>112</v>
      </c>
      <c r="D15" s="20"/>
      <c r="E15" s="13"/>
      <c r="F15" s="13"/>
      <c r="G15" s="13"/>
      <c r="I15" s="13"/>
    </row>
    <row r="16" spans="5:9" ht="12.75">
      <c r="E16" s="13"/>
      <c r="F16" s="13"/>
      <c r="G16" s="13"/>
      <c r="I16" s="13"/>
    </row>
    <row r="17" spans="1:4" ht="28.5" customHeight="1">
      <c r="A17" s="4" t="s">
        <v>23</v>
      </c>
      <c r="B17" s="5"/>
      <c r="C17" s="138"/>
      <c r="D17" s="6"/>
    </row>
    <row r="18" spans="1:10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  <c r="J18" s="178"/>
    </row>
    <row r="19" spans="1:10" ht="12.75">
      <c r="A19" s="166"/>
      <c r="B19" s="166"/>
      <c r="C19" s="185" t="s">
        <v>34</v>
      </c>
      <c r="D19" s="177" t="s">
        <v>15</v>
      </c>
      <c r="E19" s="177"/>
      <c r="F19" s="177"/>
      <c r="G19" s="177" t="s">
        <v>20</v>
      </c>
      <c r="H19" s="177"/>
      <c r="I19" s="177" t="s">
        <v>29</v>
      </c>
      <c r="J19" s="177"/>
    </row>
    <row r="20" spans="1:10" ht="12.75">
      <c r="A20" s="157"/>
      <c r="B20" s="157"/>
      <c r="C20" s="185"/>
      <c r="D20" s="136" t="s">
        <v>32</v>
      </c>
      <c r="E20" s="136" t="s">
        <v>31</v>
      </c>
      <c r="F20" s="136" t="s">
        <v>39</v>
      </c>
      <c r="G20" s="136" t="s">
        <v>92</v>
      </c>
      <c r="H20" s="136" t="s">
        <v>104</v>
      </c>
      <c r="I20" s="136" t="s">
        <v>92</v>
      </c>
      <c r="J20" s="136" t="s">
        <v>104</v>
      </c>
    </row>
    <row r="21" spans="1:10" ht="12.75">
      <c r="A21" s="8">
        <v>1</v>
      </c>
      <c r="B21" s="3" t="str">
        <f>2Q2010!B5</f>
        <v>UPC Polska</v>
      </c>
      <c r="C21" s="41">
        <f>2Q2010!C5</f>
        <v>1014000</v>
      </c>
      <c r="D21" s="7">
        <f>2Q2010!D5</f>
        <v>719000</v>
      </c>
      <c r="E21" s="7">
        <f>2Q2010!E5</f>
        <v>295000</v>
      </c>
      <c r="F21" s="7">
        <f>2Q2010!F5</f>
        <v>700000</v>
      </c>
      <c r="G21" s="7">
        <f>2Q2010!I5</f>
        <v>208700</v>
      </c>
      <c r="H21" s="8">
        <f>H5</f>
        <v>0</v>
      </c>
      <c r="I21" s="7">
        <f>2Q2010!G5</f>
        <v>485200</v>
      </c>
      <c r="J21" s="7">
        <f>2Q2010!J5</f>
        <v>0</v>
      </c>
    </row>
    <row r="22" spans="1:10" ht="12.75">
      <c r="A22" s="8">
        <v>2</v>
      </c>
      <c r="B22" s="3" t="str">
        <f>2Q2010!B6</f>
        <v>VECTRA</v>
      </c>
      <c r="C22" s="41">
        <f>2Q2010!C6</f>
        <v>770000</v>
      </c>
      <c r="D22" s="7">
        <f>2Q2010!D6</f>
        <v>735000</v>
      </c>
      <c r="E22" s="7">
        <f>2Q2010!E6</f>
        <v>262000</v>
      </c>
      <c r="F22" s="7">
        <f>2Q2010!F6</f>
        <v>500000</v>
      </c>
      <c r="G22" s="7">
        <f>2Q2010!G6</f>
        <v>259000</v>
      </c>
      <c r="H22" s="8">
        <f aca="true" t="shared" si="0" ref="H22:H30">H6</f>
        <v>0</v>
      </c>
      <c r="I22" s="7">
        <f>2Q2010!I6</f>
        <v>72000</v>
      </c>
      <c r="J22" s="7">
        <f>2Q2010!J6</f>
        <v>0</v>
      </c>
    </row>
    <row r="23" spans="1:10" ht="12.75">
      <c r="A23" s="8">
        <v>3</v>
      </c>
      <c r="B23" s="3" t="str">
        <f>2Q2010!B7</f>
        <v>Multimedia Polska</v>
      </c>
      <c r="C23" s="41">
        <f>2Q2010!C7</f>
        <v>674000</v>
      </c>
      <c r="D23" s="7">
        <f>2Q2010!D7</f>
        <v>553000</v>
      </c>
      <c r="E23" s="7">
        <f>2Q2010!E7</f>
        <v>112700</v>
      </c>
      <c r="F23" s="7">
        <f>2Q2010!F7</f>
        <v>500000</v>
      </c>
      <c r="G23" s="7">
        <f>2Q2010!G7</f>
        <v>334500</v>
      </c>
      <c r="H23" s="8">
        <f t="shared" si="0"/>
        <v>2500</v>
      </c>
      <c r="I23" s="7">
        <f>2Q2010!I7</f>
        <v>232600</v>
      </c>
      <c r="J23" s="7">
        <f>2Q2010!J7</f>
        <v>158</v>
      </c>
    </row>
    <row r="24" spans="1:10" ht="12.75">
      <c r="A24" s="8">
        <v>4</v>
      </c>
      <c r="B24" s="3" t="str">
        <f>2Q2010!B8</f>
        <v>ASTER</v>
      </c>
      <c r="C24" s="41">
        <f>2Q2010!C8</f>
        <v>380000</v>
      </c>
      <c r="D24" s="7">
        <f>2Q2010!D8</f>
        <v>380000</v>
      </c>
      <c r="E24" s="7">
        <f>2Q2010!E8</f>
        <v>91000</v>
      </c>
      <c r="F24" s="7">
        <f>2Q2010!F8</f>
        <v>33000</v>
      </c>
      <c r="G24" s="7">
        <f>2Q2010!G8</f>
        <v>174000</v>
      </c>
      <c r="H24" s="8">
        <f t="shared" si="0"/>
        <v>0</v>
      </c>
      <c r="I24" s="7">
        <f>2Q2010!I8</f>
        <v>68000</v>
      </c>
      <c r="J24" s="7">
        <f>2Q2010!J8</f>
        <v>55000</v>
      </c>
    </row>
    <row r="25" spans="1:10" ht="12.75">
      <c r="A25" s="8">
        <v>5</v>
      </c>
      <c r="B25" s="3" t="str">
        <f>2Q2010!B9</f>
        <v>TOYA</v>
      </c>
      <c r="C25" s="41">
        <f>2Q2010!C9</f>
        <v>160000</v>
      </c>
      <c r="D25" s="7">
        <f>2Q2010!D9</f>
        <v>160000</v>
      </c>
      <c r="E25" s="7">
        <f>2Q2010!E9</f>
        <v>36000</v>
      </c>
      <c r="F25" s="7">
        <f>2Q2010!F9</f>
        <v>185000</v>
      </c>
      <c r="G25" s="7">
        <f>2Q2010!G9</f>
        <v>76000</v>
      </c>
      <c r="H25" s="8">
        <f t="shared" si="0"/>
        <v>0</v>
      </c>
      <c r="I25" s="7">
        <f>2Q2010!I9</f>
        <v>16000</v>
      </c>
      <c r="J25" s="7">
        <f>2Q2010!J9</f>
        <v>0</v>
      </c>
    </row>
    <row r="26" spans="1:10" ht="12.75">
      <c r="A26" s="8">
        <v>6</v>
      </c>
      <c r="B26" s="3" t="str">
        <f>2Q2010!B10</f>
        <v>INEA</v>
      </c>
      <c r="C26" s="41">
        <f>2Q2010!C10</f>
        <v>138750</v>
      </c>
      <c r="D26" s="7">
        <f>2Q2010!D10</f>
        <v>125000</v>
      </c>
      <c r="E26" s="7">
        <f>2Q2010!E10</f>
        <v>64500</v>
      </c>
      <c r="F26" s="7">
        <f>2Q2010!F10</f>
        <v>118000</v>
      </c>
      <c r="G26" s="7">
        <f>2Q2010!G10</f>
        <v>69700</v>
      </c>
      <c r="H26" s="8">
        <f t="shared" si="0"/>
        <v>0</v>
      </c>
      <c r="I26" s="7">
        <f>2Q2010!I10</f>
        <v>20400</v>
      </c>
      <c r="J26" s="7">
        <f>2Q2010!J10</f>
        <v>0</v>
      </c>
    </row>
    <row r="27" spans="1:10" ht="12.75">
      <c r="A27" s="8">
        <v>7</v>
      </c>
      <c r="B27" s="3" t="str">
        <f>2Q2010!B11</f>
        <v>Stream Communications</v>
      </c>
      <c r="C27" s="41">
        <f>2Q2010!C11</f>
        <v>105150</v>
      </c>
      <c r="D27" s="7">
        <f>2Q2010!D11</f>
        <v>80200</v>
      </c>
      <c r="E27" s="7">
        <f>2Q2010!E11</f>
        <v>16500</v>
      </c>
      <c r="F27" s="7">
        <f>2Q2010!F11</f>
        <v>8300</v>
      </c>
      <c r="G27" s="7">
        <f>2Q2010!I11</f>
        <v>5100</v>
      </c>
      <c r="H27" s="8">
        <f t="shared" si="0"/>
        <v>0</v>
      </c>
      <c r="I27" s="7">
        <f>2Q2010!I11</f>
        <v>5100</v>
      </c>
      <c r="J27" s="7">
        <f>2Q2010!J11</f>
        <v>0</v>
      </c>
    </row>
    <row r="28" spans="1:10" ht="12.75">
      <c r="A28" s="8">
        <v>8</v>
      </c>
      <c r="B28" s="3" t="str">
        <f>2Q2010!B12</f>
        <v>Petrus</v>
      </c>
      <c r="C28" s="41">
        <f>2Q2010!C12</f>
        <v>46000</v>
      </c>
      <c r="D28" s="7">
        <f>2Q2010!D12</f>
        <v>34000</v>
      </c>
      <c r="E28" s="7">
        <f>2Q2010!E12</f>
        <v>6500</v>
      </c>
      <c r="F28" s="7">
        <f>2Q2010!F12</f>
        <v>34000</v>
      </c>
      <c r="G28" s="7">
        <f>2Q2010!G12</f>
        <v>16500</v>
      </c>
      <c r="H28" s="8">
        <f t="shared" si="0"/>
        <v>0</v>
      </c>
      <c r="I28" s="7">
        <f>2Q2010!I12</f>
        <v>3500</v>
      </c>
      <c r="J28" s="7">
        <f>2Q2010!J12</f>
        <v>0</v>
      </c>
    </row>
    <row r="29" spans="1:10" ht="12.75">
      <c r="A29" s="8">
        <v>9</v>
      </c>
      <c r="B29" s="3" t="str">
        <f>2Q2010!B13</f>
        <v>Promax</v>
      </c>
      <c r="C29" s="41">
        <f>2Q2010!C13</f>
        <v>32700</v>
      </c>
      <c r="D29" s="7">
        <f>2Q2010!D13</f>
        <v>32500</v>
      </c>
      <c r="E29" s="7">
        <f>2Q2010!E13</f>
        <v>8000</v>
      </c>
      <c r="F29" s="7">
        <f>2Q2010!F13</f>
        <v>32000</v>
      </c>
      <c r="G29" s="7">
        <f>2Q2010!G13</f>
        <v>14500</v>
      </c>
      <c r="H29" s="8">
        <f t="shared" si="0"/>
        <v>0</v>
      </c>
      <c r="I29" s="7">
        <f>2Q2010!I13</f>
        <v>400</v>
      </c>
      <c r="J29" s="7">
        <f>2Q2010!J13</f>
        <v>0</v>
      </c>
    </row>
    <row r="30" spans="1:10" ht="12.75">
      <c r="A30" s="8">
        <v>10</v>
      </c>
      <c r="B30" s="3" t="str">
        <f>2Q2010!B14</f>
        <v>Sat Film</v>
      </c>
      <c r="C30" s="41">
        <f>2Q2010!C14</f>
        <v>25000</v>
      </c>
      <c r="D30" s="7">
        <f>2Q2010!D14</f>
        <v>25000</v>
      </c>
      <c r="E30" s="7">
        <f>2Q2010!E14</f>
        <v>2300</v>
      </c>
      <c r="F30" s="7">
        <f>2Q2010!F14</f>
        <v>25000</v>
      </c>
      <c r="G30" s="7">
        <f>2Q2010!G14</f>
        <v>16500</v>
      </c>
      <c r="H30" s="8">
        <f t="shared" si="0"/>
        <v>0</v>
      </c>
      <c r="I30" s="7">
        <f>2Q2010!I14</f>
        <v>4300</v>
      </c>
      <c r="J30" s="7">
        <f>2Q2010!J14</f>
        <v>0</v>
      </c>
    </row>
    <row r="31" spans="1:3" s="10" customFormat="1" ht="25.5" customHeight="1">
      <c r="A31" s="24" t="s">
        <v>113</v>
      </c>
      <c r="C31" s="139"/>
    </row>
    <row r="32" spans="3:9" ht="12.75">
      <c r="C32" s="139"/>
      <c r="D32" s="10"/>
      <c r="E32" s="10"/>
      <c r="F32" s="10"/>
      <c r="G32" s="10"/>
      <c r="I32" s="10"/>
    </row>
    <row r="33" spans="1:9" ht="24.75" customHeight="1">
      <c r="A33" s="4" t="s">
        <v>35</v>
      </c>
      <c r="B33" s="5"/>
      <c r="C33" s="140"/>
      <c r="D33" s="6"/>
      <c r="E33" s="9"/>
      <c r="F33" s="9"/>
      <c r="G33" s="9"/>
      <c r="I33" s="9"/>
    </row>
    <row r="34" spans="1:5" s="10" customFormat="1" ht="25.5" customHeight="1">
      <c r="A34" s="136" t="s">
        <v>18</v>
      </c>
      <c r="B34" s="135" t="s">
        <v>17</v>
      </c>
      <c r="C34" s="141" t="s">
        <v>111</v>
      </c>
      <c r="D34" s="135" t="s">
        <v>99</v>
      </c>
      <c r="E34" s="135" t="s">
        <v>24</v>
      </c>
    </row>
    <row r="35" spans="1:9" ht="12.75">
      <c r="A35" s="8">
        <v>1</v>
      </c>
      <c r="B35" s="3" t="str">
        <f>2Q2010!B5</f>
        <v>UPC Polska</v>
      </c>
      <c r="C35" s="42">
        <f>2Q2010!C5</f>
        <v>1014000</v>
      </c>
      <c r="D35" s="7">
        <v>116</v>
      </c>
      <c r="E35" s="14">
        <f>C35/4500000</f>
        <v>0.22533333333333333</v>
      </c>
      <c r="F35" s="9"/>
      <c r="G35" s="9"/>
      <c r="I35" s="9"/>
    </row>
    <row r="36" spans="1:9" ht="12.75">
      <c r="A36" s="8">
        <v>2</v>
      </c>
      <c r="B36" s="3" t="str">
        <f>2Q2010!B6</f>
        <v>VECTRA</v>
      </c>
      <c r="C36" s="42">
        <f>2Q2010!C6</f>
        <v>770000</v>
      </c>
      <c r="D36" s="7">
        <v>155</v>
      </c>
      <c r="E36" s="14">
        <f aca="true" t="shared" si="1" ref="E36:E44">C36/4500000</f>
        <v>0.1711111111111111</v>
      </c>
      <c r="F36" s="9"/>
      <c r="G36" s="9"/>
      <c r="I36" s="9"/>
    </row>
    <row r="37" spans="1:9" ht="12.75">
      <c r="A37" s="8">
        <v>3</v>
      </c>
      <c r="B37" s="3" t="str">
        <f>2Q2010!B7</f>
        <v>Multimedia Polska</v>
      </c>
      <c r="C37" s="42">
        <f>2Q2010!C7</f>
        <v>674000</v>
      </c>
      <c r="D37" s="7">
        <v>2000</v>
      </c>
      <c r="E37" s="14">
        <f t="shared" si="1"/>
        <v>0.1497777777777778</v>
      </c>
      <c r="F37" s="9"/>
      <c r="G37" s="9"/>
      <c r="I37" s="9"/>
    </row>
    <row r="38" spans="1:9" ht="12.75">
      <c r="A38" s="8">
        <v>4</v>
      </c>
      <c r="B38" s="3" t="str">
        <f>2Q2010!B8</f>
        <v>ASTER</v>
      </c>
      <c r="C38" s="42">
        <f>2Q2010!C8</f>
        <v>380000</v>
      </c>
      <c r="D38" s="7">
        <v>3</v>
      </c>
      <c r="E38" s="14">
        <f t="shared" si="1"/>
        <v>0.08444444444444445</v>
      </c>
      <c r="F38" s="9"/>
      <c r="G38" s="9"/>
      <c r="I38" s="9"/>
    </row>
    <row r="39" spans="1:9" ht="12.75">
      <c r="A39" s="8">
        <v>5</v>
      </c>
      <c r="B39" s="3" t="str">
        <f>2Q2010!B9</f>
        <v>TOYA</v>
      </c>
      <c r="C39" s="42">
        <f>2Q2010!C9</f>
        <v>160000</v>
      </c>
      <c r="D39" s="7">
        <v>4</v>
      </c>
      <c r="E39" s="14">
        <f t="shared" si="1"/>
        <v>0.035555555555555556</v>
      </c>
      <c r="F39" s="9"/>
      <c r="G39" s="9"/>
      <c r="I39" s="9"/>
    </row>
    <row r="40" spans="1:9" ht="12.75">
      <c r="A40" s="8">
        <v>6</v>
      </c>
      <c r="B40" s="3" t="str">
        <f>2Q2010!B10</f>
        <v>INEA</v>
      </c>
      <c r="C40" s="42">
        <f>2Q2010!C10</f>
        <v>138750</v>
      </c>
      <c r="D40" s="7">
        <v>7</v>
      </c>
      <c r="E40" s="14">
        <f t="shared" si="1"/>
        <v>0.030833333333333334</v>
      </c>
      <c r="F40" s="9"/>
      <c r="G40" s="9"/>
      <c r="I40" s="9"/>
    </row>
    <row r="41" spans="1:9" ht="12.75">
      <c r="A41" s="8">
        <v>7</v>
      </c>
      <c r="B41" s="3" t="str">
        <f>2Q2010!B11</f>
        <v>Stream Communications</v>
      </c>
      <c r="C41" s="42">
        <f>2Q2010!C11</f>
        <v>105150</v>
      </c>
      <c r="D41" s="7">
        <v>16</v>
      </c>
      <c r="E41" s="14">
        <f t="shared" si="1"/>
        <v>0.023366666666666668</v>
      </c>
      <c r="F41" s="9"/>
      <c r="G41" s="9"/>
      <c r="I41" s="9"/>
    </row>
    <row r="42" spans="1:9" ht="12.75">
      <c r="A42" s="8">
        <v>8</v>
      </c>
      <c r="B42" s="3" t="str">
        <f>2Q2010!B12</f>
        <v>Petrus</v>
      </c>
      <c r="C42" s="42">
        <f>2Q2010!C12</f>
        <v>46000</v>
      </c>
      <c r="D42" s="7">
        <v>11</v>
      </c>
      <c r="E42" s="14">
        <f t="shared" si="1"/>
        <v>0.010222222222222223</v>
      </c>
      <c r="F42" s="9"/>
      <c r="G42" s="9"/>
      <c r="I42" s="9"/>
    </row>
    <row r="43" spans="1:9" ht="12.75">
      <c r="A43" s="8">
        <v>9</v>
      </c>
      <c r="B43" s="3" t="str">
        <f>2Q2010!B13</f>
        <v>Promax</v>
      </c>
      <c r="C43" s="42">
        <f>2Q2010!C13</f>
        <v>32700</v>
      </c>
      <c r="D43" s="7">
        <v>18</v>
      </c>
      <c r="E43" s="14">
        <f t="shared" si="1"/>
        <v>0.007266666666666667</v>
      </c>
      <c r="F43" s="9"/>
      <c r="G43" s="9"/>
      <c r="I43" s="9"/>
    </row>
    <row r="44" spans="1:9" ht="12.75">
      <c r="A44" s="21">
        <v>10</v>
      </c>
      <c r="B44" s="3" t="str">
        <f>2Q2010!B14</f>
        <v>Sat Film</v>
      </c>
      <c r="C44" s="42">
        <f>2Q2010!C14</f>
        <v>25000</v>
      </c>
      <c r="D44" s="22">
        <v>1</v>
      </c>
      <c r="E44" s="14">
        <f t="shared" si="1"/>
        <v>0.005555555555555556</v>
      </c>
      <c r="F44" s="9"/>
      <c r="G44" s="9"/>
      <c r="I44" s="9"/>
    </row>
    <row r="45" spans="1:9" ht="12.75">
      <c r="A45" s="30"/>
      <c r="B45" s="33"/>
      <c r="C45" s="142"/>
      <c r="D45" s="31" t="s">
        <v>16</v>
      </c>
      <c r="E45" s="32">
        <f>100%-SUM(E35:E44)</f>
        <v>0.2565333333333334</v>
      </c>
      <c r="F45" s="9"/>
      <c r="G45" s="9"/>
      <c r="I45" s="9"/>
    </row>
    <row r="46" spans="3:9" ht="82.5" customHeight="1">
      <c r="C46" s="140"/>
      <c r="D46" s="6"/>
      <c r="E46" s="9"/>
      <c r="F46" s="9"/>
      <c r="G46" s="9"/>
      <c r="I46" s="9"/>
    </row>
    <row r="47" spans="1:9" ht="12.75">
      <c r="A47" s="24" t="str">
        <f>2Q2010!A15</f>
        <v>Źródło: PIKE, dane za 30 czerwca 2010 r.</v>
      </c>
      <c r="C47" s="140"/>
      <c r="D47" s="6"/>
      <c r="E47" s="9"/>
      <c r="F47" s="9"/>
      <c r="G47" s="9"/>
      <c r="I47" s="9"/>
    </row>
    <row r="49" spans="1:4" s="27" customFormat="1" ht="25.5" customHeight="1">
      <c r="A49" s="4" t="s">
        <v>22</v>
      </c>
      <c r="B49" s="25"/>
      <c r="C49" s="143"/>
      <c r="D49" s="26"/>
    </row>
    <row r="50" spans="1:5" s="10" customFormat="1" ht="12.75">
      <c r="A50" s="135"/>
      <c r="B50" s="135" t="s">
        <v>17</v>
      </c>
      <c r="C50" s="141" t="s">
        <v>5</v>
      </c>
      <c r="D50" s="135" t="s">
        <v>6</v>
      </c>
      <c r="E50" s="135" t="s">
        <v>25</v>
      </c>
    </row>
    <row r="51" spans="1:9" ht="12.75">
      <c r="A51" s="8">
        <v>1</v>
      </c>
      <c r="B51" s="3" t="str">
        <f>2Q2010!B5</f>
        <v>UPC Polska</v>
      </c>
      <c r="C51" s="42">
        <f>2Q2010!C5</f>
        <v>1014000</v>
      </c>
      <c r="D51" s="7">
        <f>D35</f>
        <v>116</v>
      </c>
      <c r="E51" s="14">
        <f>C51/4500000</f>
        <v>0.22533333333333333</v>
      </c>
      <c r="F51" s="9"/>
      <c r="G51" s="9"/>
      <c r="I51" s="9"/>
    </row>
    <row r="52" spans="1:9" ht="12.75">
      <c r="A52" s="8">
        <v>2</v>
      </c>
      <c r="B52" s="3" t="str">
        <f>2Q2010!B6</f>
        <v>VECTRA</v>
      </c>
      <c r="C52" s="42">
        <f>2Q2010!C6</f>
        <v>770000</v>
      </c>
      <c r="D52" s="7">
        <f aca="true" t="shared" si="2" ref="D52:D60">D36</f>
        <v>155</v>
      </c>
      <c r="E52" s="14">
        <f aca="true" t="shared" si="3" ref="E52:E60">C52/4500000</f>
        <v>0.1711111111111111</v>
      </c>
      <c r="F52" s="9"/>
      <c r="G52" s="9"/>
      <c r="I52" s="9"/>
    </row>
    <row r="53" spans="1:9" ht="12.75">
      <c r="A53" s="8">
        <v>3</v>
      </c>
      <c r="B53" s="3" t="str">
        <f>2Q2010!B7</f>
        <v>Multimedia Polska</v>
      </c>
      <c r="C53" s="42">
        <f>2Q2010!C7</f>
        <v>674000</v>
      </c>
      <c r="D53" s="7">
        <f t="shared" si="2"/>
        <v>2000</v>
      </c>
      <c r="E53" s="14">
        <f t="shared" si="3"/>
        <v>0.1497777777777778</v>
      </c>
      <c r="F53" s="9"/>
      <c r="G53" s="9"/>
      <c r="I53" s="9"/>
    </row>
    <row r="54" spans="1:9" ht="12.75">
      <c r="A54" s="8">
        <v>4</v>
      </c>
      <c r="B54" s="3" t="str">
        <f>2Q2010!B8</f>
        <v>ASTER</v>
      </c>
      <c r="C54" s="42">
        <f>2Q2010!C8</f>
        <v>380000</v>
      </c>
      <c r="D54" s="7">
        <f t="shared" si="2"/>
        <v>3</v>
      </c>
      <c r="E54" s="14">
        <f t="shared" si="3"/>
        <v>0.08444444444444445</v>
      </c>
      <c r="F54" s="9"/>
      <c r="G54" s="9"/>
      <c r="I54" s="9"/>
    </row>
    <row r="55" spans="1:9" ht="12.75">
      <c r="A55" s="8">
        <v>5</v>
      </c>
      <c r="B55" s="3" t="str">
        <f>2Q2010!B9</f>
        <v>TOYA</v>
      </c>
      <c r="C55" s="42">
        <f>2Q2010!C9</f>
        <v>160000</v>
      </c>
      <c r="D55" s="7">
        <f t="shared" si="2"/>
        <v>4</v>
      </c>
      <c r="E55" s="14">
        <f t="shared" si="3"/>
        <v>0.035555555555555556</v>
      </c>
      <c r="F55" s="9"/>
      <c r="G55" s="9"/>
      <c r="I55" s="9"/>
    </row>
    <row r="56" spans="1:9" ht="12.75">
      <c r="A56" s="8">
        <v>6</v>
      </c>
      <c r="B56" s="3" t="str">
        <f>2Q2010!B10</f>
        <v>INEA</v>
      </c>
      <c r="C56" s="42">
        <f>2Q2010!C10</f>
        <v>138750</v>
      </c>
      <c r="D56" s="7">
        <f t="shared" si="2"/>
        <v>7</v>
      </c>
      <c r="E56" s="14">
        <f t="shared" si="3"/>
        <v>0.030833333333333334</v>
      </c>
      <c r="F56" s="9"/>
      <c r="G56" s="9"/>
      <c r="I56" s="9"/>
    </row>
    <row r="57" spans="1:9" ht="12.75">
      <c r="A57" s="8">
        <v>7</v>
      </c>
      <c r="B57" s="3" t="str">
        <f>2Q2010!B11</f>
        <v>Stream Communications</v>
      </c>
      <c r="C57" s="42">
        <f>2Q2010!C11</f>
        <v>105150</v>
      </c>
      <c r="D57" s="7">
        <f t="shared" si="2"/>
        <v>16</v>
      </c>
      <c r="E57" s="14">
        <f t="shared" si="3"/>
        <v>0.023366666666666668</v>
      </c>
      <c r="F57" s="9"/>
      <c r="G57" s="9"/>
      <c r="I57" s="9"/>
    </row>
    <row r="58" spans="1:9" ht="12.75">
      <c r="A58" s="8">
        <v>8</v>
      </c>
      <c r="B58" s="3" t="str">
        <f>2Q2010!B12</f>
        <v>Petrus</v>
      </c>
      <c r="C58" s="42">
        <f>2Q2010!C12</f>
        <v>46000</v>
      </c>
      <c r="D58" s="7">
        <f t="shared" si="2"/>
        <v>11</v>
      </c>
      <c r="E58" s="14">
        <f t="shared" si="3"/>
        <v>0.010222222222222223</v>
      </c>
      <c r="F58" s="9"/>
      <c r="G58" s="9"/>
      <c r="I58" s="9"/>
    </row>
    <row r="59" spans="1:9" ht="12.75">
      <c r="A59" s="8">
        <v>9</v>
      </c>
      <c r="B59" s="3" t="str">
        <f>2Q2010!B13</f>
        <v>Promax</v>
      </c>
      <c r="C59" s="42">
        <f>2Q2010!C13</f>
        <v>32700</v>
      </c>
      <c r="D59" s="7">
        <f t="shared" si="2"/>
        <v>18</v>
      </c>
      <c r="E59" s="14">
        <f t="shared" si="3"/>
        <v>0.007266666666666667</v>
      </c>
      <c r="F59" s="9"/>
      <c r="G59" s="9"/>
      <c r="I59" s="9"/>
    </row>
    <row r="60" spans="1:9" ht="12.75">
      <c r="A60" s="8">
        <v>10</v>
      </c>
      <c r="B60" s="3" t="str">
        <f>2Q2010!B14</f>
        <v>Sat Film</v>
      </c>
      <c r="C60" s="42">
        <f>2Q2010!C14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I60" s="9"/>
    </row>
    <row r="61" spans="1:9" ht="12.75">
      <c r="A61" s="30"/>
      <c r="B61" s="33"/>
      <c r="C61" s="142"/>
      <c r="D61" s="31" t="s">
        <v>7</v>
      </c>
      <c r="E61" s="32">
        <f>100%-SUM(E51:E60)</f>
        <v>0.2565333333333334</v>
      </c>
      <c r="F61" s="9"/>
      <c r="G61" s="9"/>
      <c r="I61" s="9"/>
    </row>
    <row r="62" spans="1:9" ht="76.5" customHeight="1">
      <c r="A62" s="12"/>
      <c r="B62" s="1"/>
      <c r="C62" s="144"/>
      <c r="D62" s="38"/>
      <c r="E62" s="39"/>
      <c r="F62" s="9"/>
      <c r="G62" s="9"/>
      <c r="I62" s="9"/>
    </row>
    <row r="63" spans="1:9" ht="23.25" customHeight="1">
      <c r="A63" s="24" t="str">
        <f>A31</f>
        <v>Source: PIKE, 30 June 2010</v>
      </c>
      <c r="C63" s="140"/>
      <c r="D63" s="6"/>
      <c r="E63" s="9"/>
      <c r="F63" s="9"/>
      <c r="G63" s="9"/>
      <c r="I63" s="9"/>
    </row>
  </sheetData>
  <sheetProtection/>
  <mergeCells count="15">
    <mergeCell ref="A2:A4"/>
    <mergeCell ref="B2:B4"/>
    <mergeCell ref="C2:J2"/>
    <mergeCell ref="C3:C4"/>
    <mergeCell ref="D3:F3"/>
    <mergeCell ref="G3:H3"/>
    <mergeCell ref="I3:J3"/>
    <mergeCell ref="G8:H8"/>
    <mergeCell ref="A18:A20"/>
    <mergeCell ref="B18:B20"/>
    <mergeCell ref="C18:J18"/>
    <mergeCell ref="C19:C20"/>
    <mergeCell ref="D19:F19"/>
    <mergeCell ref="G19:H19"/>
    <mergeCell ref="I19:J19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3" width="11.140625" style="137" customWidth="1"/>
    <col min="4" max="4" width="14.140625" style="9" customWidth="1"/>
    <col min="5" max="5" width="12.8515625" style="6" bestFit="1" customWidth="1"/>
    <col min="6" max="6" width="14.7109375" style="6" bestFit="1" customWidth="1"/>
    <col min="7" max="7" width="9.140625" style="6" bestFit="1" customWidth="1"/>
    <col min="8" max="8" width="7.421875" style="9" bestFit="1" customWidth="1"/>
    <col min="9" max="9" width="8.421875" style="6" bestFit="1" customWidth="1"/>
    <col min="10" max="10" width="7.421875" style="0" bestFit="1" customWidth="1"/>
    <col min="11" max="16384" width="9.140625" style="9" customWidth="1"/>
  </cols>
  <sheetData>
    <row r="1" ht="12.75">
      <c r="A1" s="109" t="s">
        <v>33</v>
      </c>
    </row>
    <row r="2" spans="1:10" ht="12.75" customHeight="1">
      <c r="A2" s="156" t="s">
        <v>18</v>
      </c>
      <c r="B2" s="156" t="s">
        <v>17</v>
      </c>
      <c r="C2" s="178" t="s">
        <v>111</v>
      </c>
      <c r="D2" s="178"/>
      <c r="E2" s="178"/>
      <c r="F2" s="178"/>
      <c r="G2" s="178"/>
      <c r="H2" s="178"/>
      <c r="I2" s="178"/>
      <c r="J2" s="178"/>
    </row>
    <row r="3" spans="1:10" s="10" customFormat="1" ht="13.5" customHeight="1">
      <c r="A3" s="166"/>
      <c r="B3" s="166"/>
      <c r="C3" s="185" t="s">
        <v>37</v>
      </c>
      <c r="D3" s="177" t="s">
        <v>19</v>
      </c>
      <c r="E3" s="177"/>
      <c r="F3" s="177"/>
      <c r="G3" s="177" t="s">
        <v>20</v>
      </c>
      <c r="H3" s="177"/>
      <c r="I3" s="177" t="s">
        <v>21</v>
      </c>
      <c r="J3" s="177"/>
    </row>
    <row r="4" spans="1:10" s="10" customFormat="1" ht="24">
      <c r="A4" s="157"/>
      <c r="B4" s="157"/>
      <c r="C4" s="185"/>
      <c r="D4" s="148" t="s">
        <v>27</v>
      </c>
      <c r="E4" s="148" t="s">
        <v>28</v>
      </c>
      <c r="F4" s="148" t="s">
        <v>38</v>
      </c>
      <c r="G4" s="148" t="s">
        <v>90</v>
      </c>
      <c r="H4" s="148" t="s">
        <v>107</v>
      </c>
      <c r="I4" s="148" t="s">
        <v>90</v>
      </c>
      <c r="J4" s="148" t="s">
        <v>107</v>
      </c>
    </row>
    <row r="5" spans="1:10" ht="12.75">
      <c r="A5" s="15">
        <v>1</v>
      </c>
      <c r="B5" s="3" t="s">
        <v>0</v>
      </c>
      <c r="C5" s="122">
        <f>2Q2010!C5</f>
        <v>1014000</v>
      </c>
      <c r="D5" s="7">
        <f>C5-E5</f>
        <v>682000</v>
      </c>
      <c r="E5" s="123">
        <v>332000</v>
      </c>
      <c r="F5" s="123">
        <v>700000</v>
      </c>
      <c r="G5" s="114">
        <v>500000</v>
      </c>
      <c r="H5" s="8">
        <v>0</v>
      </c>
      <c r="I5" s="114">
        <v>216000</v>
      </c>
      <c r="J5" s="107">
        <v>0</v>
      </c>
    </row>
    <row r="6" spans="1:10" ht="12.75">
      <c r="A6" s="15">
        <v>2</v>
      </c>
      <c r="B6" s="3" t="s">
        <v>2</v>
      </c>
      <c r="C6" s="41">
        <f>'[1]Grupa VECTRA'!$L$21</f>
        <v>770000</v>
      </c>
      <c r="D6" s="7">
        <v>739000</v>
      </c>
      <c r="E6" s="11">
        <f>'[1]DTV'!$K$6</f>
        <v>287000</v>
      </c>
      <c r="F6" s="7">
        <v>500000</v>
      </c>
      <c r="G6" s="7">
        <f>'[1]Internet STACJ'!$K$6</f>
        <v>268000</v>
      </c>
      <c r="H6" s="7">
        <f>'[1]Internet MOBIL'!$L$5</f>
        <v>532</v>
      </c>
      <c r="I6" s="7">
        <f>'[1]Telefon'!$M$7</f>
        <v>78000</v>
      </c>
      <c r="J6" s="107">
        <v>0</v>
      </c>
    </row>
    <row r="7" spans="1:10" ht="12.75">
      <c r="A7" s="15">
        <v>3</v>
      </c>
      <c r="B7" s="3" t="s">
        <v>1</v>
      </c>
      <c r="C7" s="41">
        <v>687000</v>
      </c>
      <c r="D7" s="42">
        <v>556000</v>
      </c>
      <c r="E7" s="42">
        <v>127000</v>
      </c>
      <c r="F7" s="42">
        <f>1Q2010!F7</f>
        <v>500000</v>
      </c>
      <c r="G7" s="42">
        <v>351000</v>
      </c>
      <c r="H7" s="42">
        <v>3700</v>
      </c>
      <c r="I7" s="42">
        <v>221000</v>
      </c>
      <c r="J7" s="42">
        <v>171</v>
      </c>
    </row>
    <row r="8" spans="1:10" ht="12.75">
      <c r="A8" s="15">
        <v>4</v>
      </c>
      <c r="B8" s="3" t="s">
        <v>87</v>
      </c>
      <c r="C8" s="41">
        <v>380000</v>
      </c>
      <c r="D8" s="11">
        <v>380000</v>
      </c>
      <c r="E8" s="7">
        <v>96000</v>
      </c>
      <c r="F8" s="7">
        <f>1Q2010!F8</f>
        <v>33000</v>
      </c>
      <c r="G8" s="150">
        <v>177000</v>
      </c>
      <c r="H8" s="8"/>
      <c r="I8" s="7">
        <v>70000</v>
      </c>
      <c r="J8" s="7">
        <v>60000</v>
      </c>
    </row>
    <row r="9" spans="1:10" ht="12.75">
      <c r="A9" s="15">
        <v>5</v>
      </c>
      <c r="B9" s="3" t="s">
        <v>4</v>
      </c>
      <c r="C9" s="41">
        <v>160000</v>
      </c>
      <c r="D9" s="7">
        <v>160000</v>
      </c>
      <c r="E9" s="11">
        <v>37000</v>
      </c>
      <c r="F9" s="7">
        <v>185000</v>
      </c>
      <c r="G9" s="7">
        <v>78000</v>
      </c>
      <c r="H9" s="8">
        <v>0</v>
      </c>
      <c r="I9" s="7">
        <v>17000</v>
      </c>
      <c r="J9" s="107">
        <v>0</v>
      </c>
    </row>
    <row r="10" spans="1:10" ht="12.75">
      <c r="A10" s="15">
        <v>6</v>
      </c>
      <c r="B10" s="3" t="s">
        <v>26</v>
      </c>
      <c r="C10" s="41">
        <v>137000</v>
      </c>
      <c r="D10" s="7">
        <v>123000</v>
      </c>
      <c r="E10" s="7">
        <v>64500</v>
      </c>
      <c r="F10" s="7">
        <v>123000</v>
      </c>
      <c r="G10" s="7">
        <v>70600</v>
      </c>
      <c r="H10" s="8">
        <v>0</v>
      </c>
      <c r="I10" s="7">
        <v>21000</v>
      </c>
      <c r="J10" s="7">
        <v>1000</v>
      </c>
    </row>
    <row r="11" spans="1:10" ht="12.75">
      <c r="A11" s="15">
        <v>7</v>
      </c>
      <c r="B11" s="43" t="s">
        <v>114</v>
      </c>
      <c r="C11" s="41">
        <f>2Q2010!C11</f>
        <v>105150</v>
      </c>
      <c r="D11" s="42">
        <f>2Q2010!D11</f>
        <v>80200</v>
      </c>
      <c r="E11" s="42">
        <f>2Q2010!E11</f>
        <v>16500</v>
      </c>
      <c r="F11" s="42">
        <f>2Q2010!F11</f>
        <v>8300</v>
      </c>
      <c r="G11" s="42">
        <f>2Q2010!G11</f>
        <v>34100</v>
      </c>
      <c r="H11" s="42">
        <f>2Q2010!H11</f>
        <v>0</v>
      </c>
      <c r="I11" s="42">
        <f>2Q2010!I11</f>
        <v>5100</v>
      </c>
      <c r="J11" s="42">
        <f>2Q2010!J11</f>
        <v>0</v>
      </c>
    </row>
    <row r="12" spans="1:10" ht="12.75">
      <c r="A12" s="15">
        <v>8</v>
      </c>
      <c r="B12" s="43" t="s">
        <v>93</v>
      </c>
      <c r="C12" s="41">
        <v>46000</v>
      </c>
      <c r="D12" s="7">
        <v>34000</v>
      </c>
      <c r="E12" s="11">
        <v>7000</v>
      </c>
      <c r="F12" s="7">
        <v>34000</v>
      </c>
      <c r="G12" s="7">
        <v>17000</v>
      </c>
      <c r="H12" s="8">
        <v>0</v>
      </c>
      <c r="I12" s="7">
        <v>3800</v>
      </c>
      <c r="J12" s="107">
        <v>0</v>
      </c>
    </row>
    <row r="13" spans="1:10" ht="12.75">
      <c r="A13" s="15">
        <v>9</v>
      </c>
      <c r="B13" s="3" t="s">
        <v>10</v>
      </c>
      <c r="C13" s="122">
        <v>33000</v>
      </c>
      <c r="D13" s="7">
        <v>32800</v>
      </c>
      <c r="E13" s="114">
        <v>8800</v>
      </c>
      <c r="F13" s="114">
        <v>32000</v>
      </c>
      <c r="G13" s="114">
        <v>14700</v>
      </c>
      <c r="H13" s="131"/>
      <c r="I13" s="130">
        <v>650</v>
      </c>
      <c r="J13" s="130">
        <v>0</v>
      </c>
    </row>
    <row r="14" spans="1:10" ht="13.5" thickBot="1">
      <c r="A14" s="16">
        <v>10</v>
      </c>
      <c r="B14" s="17" t="s">
        <v>11</v>
      </c>
      <c r="C14" s="145">
        <f>2Q2010!C14</f>
        <v>25000</v>
      </c>
      <c r="D14" s="146">
        <f>2Q2010!D14</f>
        <v>25000</v>
      </c>
      <c r="E14" s="146">
        <f>2Q2010!E14</f>
        <v>2300</v>
      </c>
      <c r="F14" s="146">
        <f>2Q2010!F14</f>
        <v>25000</v>
      </c>
      <c r="G14" s="146">
        <f>2Q2010!G14</f>
        <v>16500</v>
      </c>
      <c r="H14" s="146">
        <f>2Q2010!H14</f>
        <v>0</v>
      </c>
      <c r="I14" s="146">
        <f>2Q2010!I14</f>
        <v>4300</v>
      </c>
      <c r="J14" s="146">
        <f>2Q2010!J14</f>
        <v>0</v>
      </c>
    </row>
    <row r="15" spans="1:9" ht="30.75" customHeight="1" thickTop="1">
      <c r="A15" s="23" t="s">
        <v>115</v>
      </c>
      <c r="D15" s="20"/>
      <c r="E15" s="13"/>
      <c r="F15" s="13"/>
      <c r="G15" s="13"/>
      <c r="I15" s="13"/>
    </row>
    <row r="16" spans="5:9" ht="12.75">
      <c r="E16" s="13"/>
      <c r="F16" s="13"/>
      <c r="G16" s="13"/>
      <c r="I16" s="13"/>
    </row>
    <row r="17" spans="1:4" ht="28.5" customHeight="1">
      <c r="A17" s="4" t="s">
        <v>23</v>
      </c>
      <c r="B17" s="5"/>
      <c r="C17" s="138"/>
      <c r="D17" s="6"/>
    </row>
    <row r="18" spans="1:10" ht="12.75" customHeight="1">
      <c r="A18" s="156" t="s">
        <v>30</v>
      </c>
      <c r="B18" s="156" t="s">
        <v>17</v>
      </c>
      <c r="C18" s="178" t="s">
        <v>14</v>
      </c>
      <c r="D18" s="178"/>
      <c r="E18" s="178"/>
      <c r="F18" s="178"/>
      <c r="G18" s="178"/>
      <c r="H18" s="178"/>
      <c r="I18" s="178"/>
      <c r="J18" s="178"/>
    </row>
    <row r="19" spans="1:10" ht="12.75">
      <c r="A19" s="166"/>
      <c r="B19" s="166"/>
      <c r="C19" s="185" t="s">
        <v>34</v>
      </c>
      <c r="D19" s="177" t="s">
        <v>15</v>
      </c>
      <c r="E19" s="177"/>
      <c r="F19" s="177"/>
      <c r="G19" s="177" t="s">
        <v>20</v>
      </c>
      <c r="H19" s="177"/>
      <c r="I19" s="177" t="s">
        <v>29</v>
      </c>
      <c r="J19" s="177"/>
    </row>
    <row r="20" spans="1:10" ht="12.75">
      <c r="A20" s="157"/>
      <c r="B20" s="157"/>
      <c r="C20" s="185"/>
      <c r="D20" s="148" t="s">
        <v>32</v>
      </c>
      <c r="E20" s="148" t="s">
        <v>31</v>
      </c>
      <c r="F20" s="148" t="s">
        <v>39</v>
      </c>
      <c r="G20" s="148" t="s">
        <v>92</v>
      </c>
      <c r="H20" s="148" t="s">
        <v>104</v>
      </c>
      <c r="I20" s="148" t="s">
        <v>92</v>
      </c>
      <c r="J20" s="148" t="s">
        <v>104</v>
      </c>
    </row>
    <row r="21" spans="1:10" ht="12.75">
      <c r="A21" s="8">
        <v>1</v>
      </c>
      <c r="B21" s="3" t="str">
        <f>3Q2010!B5</f>
        <v>UPC Polska</v>
      </c>
      <c r="C21" s="41">
        <f>3Q2010!C5</f>
        <v>1014000</v>
      </c>
      <c r="D21" s="7">
        <f>3Q2010!D5</f>
        <v>682000</v>
      </c>
      <c r="E21" s="7">
        <f>3Q2010!E5</f>
        <v>332000</v>
      </c>
      <c r="F21" s="7">
        <f>3Q2010!F5</f>
        <v>700000</v>
      </c>
      <c r="G21" s="7">
        <f>3Q2010!I5</f>
        <v>216000</v>
      </c>
      <c r="H21" s="8">
        <f>H5</f>
        <v>0</v>
      </c>
      <c r="I21" s="7">
        <f>3Q2010!G5</f>
        <v>500000</v>
      </c>
      <c r="J21" s="7">
        <f>3Q2010!J5</f>
        <v>0</v>
      </c>
    </row>
    <row r="22" spans="1:10" ht="12.75">
      <c r="A22" s="8">
        <v>2</v>
      </c>
      <c r="B22" s="3" t="str">
        <f>3Q2010!B6</f>
        <v>VECTRA</v>
      </c>
      <c r="C22" s="41">
        <f>3Q2010!C6</f>
        <v>770000</v>
      </c>
      <c r="D22" s="7">
        <f>3Q2010!D6</f>
        <v>739000</v>
      </c>
      <c r="E22" s="7">
        <f>3Q2010!E6</f>
        <v>287000</v>
      </c>
      <c r="F22" s="7">
        <f>3Q2010!F6</f>
        <v>500000</v>
      </c>
      <c r="G22" s="7">
        <f>3Q2010!G6</f>
        <v>268000</v>
      </c>
      <c r="H22" s="8">
        <f aca="true" t="shared" si="0" ref="H22:H30">H6</f>
        <v>532</v>
      </c>
      <c r="I22" s="7">
        <f>3Q2010!I6</f>
        <v>78000</v>
      </c>
      <c r="J22" s="7">
        <f>3Q2010!J6</f>
        <v>0</v>
      </c>
    </row>
    <row r="23" spans="1:10" ht="12.75">
      <c r="A23" s="8">
        <v>3</v>
      </c>
      <c r="B23" s="3" t="str">
        <f>3Q2010!B7</f>
        <v>Multimedia Polska</v>
      </c>
      <c r="C23" s="41">
        <f>3Q2010!C7</f>
        <v>687000</v>
      </c>
      <c r="D23" s="7">
        <f>3Q2010!D7</f>
        <v>556000</v>
      </c>
      <c r="E23" s="7">
        <f>3Q2010!E7</f>
        <v>127000</v>
      </c>
      <c r="F23" s="7">
        <f>3Q2010!F7</f>
        <v>500000</v>
      </c>
      <c r="G23" s="7">
        <f>3Q2010!G7</f>
        <v>351000</v>
      </c>
      <c r="H23" s="8">
        <f t="shared" si="0"/>
        <v>3700</v>
      </c>
      <c r="I23" s="7">
        <f>3Q2010!I7</f>
        <v>221000</v>
      </c>
      <c r="J23" s="7">
        <f>3Q2010!J7</f>
        <v>171</v>
      </c>
    </row>
    <row r="24" spans="1:10" ht="12.75">
      <c r="A24" s="8">
        <v>4</v>
      </c>
      <c r="B24" s="3" t="str">
        <f>3Q2010!B8</f>
        <v>ASTER</v>
      </c>
      <c r="C24" s="41">
        <f>3Q2010!C8</f>
        <v>380000</v>
      </c>
      <c r="D24" s="7">
        <f>3Q2010!D8</f>
        <v>380000</v>
      </c>
      <c r="E24" s="7">
        <f>3Q2010!E8</f>
        <v>96000</v>
      </c>
      <c r="F24" s="7">
        <f>3Q2010!F8</f>
        <v>33000</v>
      </c>
      <c r="G24" s="7">
        <f>3Q2010!G8</f>
        <v>177000</v>
      </c>
      <c r="H24" s="8">
        <f t="shared" si="0"/>
        <v>0</v>
      </c>
      <c r="I24" s="7">
        <f>3Q2010!I8</f>
        <v>70000</v>
      </c>
      <c r="J24" s="7">
        <f>3Q2010!J8</f>
        <v>60000</v>
      </c>
    </row>
    <row r="25" spans="1:10" ht="12.75">
      <c r="A25" s="8">
        <v>5</v>
      </c>
      <c r="B25" s="3" t="str">
        <f>3Q2010!B9</f>
        <v>TOYA</v>
      </c>
      <c r="C25" s="41">
        <f>3Q2010!C9</f>
        <v>160000</v>
      </c>
      <c r="D25" s="7">
        <f>3Q2010!D9</f>
        <v>160000</v>
      </c>
      <c r="E25" s="7">
        <f>3Q2010!E9</f>
        <v>37000</v>
      </c>
      <c r="F25" s="7">
        <f>3Q2010!F9</f>
        <v>185000</v>
      </c>
      <c r="G25" s="7">
        <f>3Q2010!G9</f>
        <v>78000</v>
      </c>
      <c r="H25" s="8">
        <f t="shared" si="0"/>
        <v>0</v>
      </c>
      <c r="I25" s="7">
        <f>3Q2010!I9</f>
        <v>17000</v>
      </c>
      <c r="J25" s="7">
        <f>3Q2010!J9</f>
        <v>0</v>
      </c>
    </row>
    <row r="26" spans="1:10" ht="12.75">
      <c r="A26" s="8">
        <v>6</v>
      </c>
      <c r="B26" s="3" t="str">
        <f>3Q2010!B10</f>
        <v>INEA</v>
      </c>
      <c r="C26" s="41">
        <f>3Q2010!C10</f>
        <v>137000</v>
      </c>
      <c r="D26" s="7">
        <f>3Q2010!D10</f>
        <v>123000</v>
      </c>
      <c r="E26" s="7">
        <f>3Q2010!E10</f>
        <v>64500</v>
      </c>
      <c r="F26" s="7">
        <f>3Q2010!F10</f>
        <v>123000</v>
      </c>
      <c r="G26" s="7">
        <f>3Q2010!G10</f>
        <v>70600</v>
      </c>
      <c r="H26" s="8">
        <f t="shared" si="0"/>
        <v>0</v>
      </c>
      <c r="I26" s="7">
        <f>3Q2010!I10</f>
        <v>21000</v>
      </c>
      <c r="J26" s="7">
        <f>3Q2010!J10</f>
        <v>1000</v>
      </c>
    </row>
    <row r="27" spans="1:10" ht="12.75">
      <c r="A27" s="8">
        <v>7</v>
      </c>
      <c r="B27" s="3" t="str">
        <f>3Q2010!B11</f>
        <v>Stream Communications*)</v>
      </c>
      <c r="C27" s="41">
        <f>3Q2010!C11</f>
        <v>105150</v>
      </c>
      <c r="D27" s="7">
        <f>3Q2010!D11</f>
        <v>80200</v>
      </c>
      <c r="E27" s="7">
        <f>3Q2010!E11</f>
        <v>16500</v>
      </c>
      <c r="F27" s="7">
        <f>3Q2010!F11</f>
        <v>8300</v>
      </c>
      <c r="G27" s="7">
        <f>3Q2010!I11</f>
        <v>5100</v>
      </c>
      <c r="H27" s="8">
        <f t="shared" si="0"/>
        <v>0</v>
      </c>
      <c r="I27" s="7">
        <f>3Q2010!I11</f>
        <v>5100</v>
      </c>
      <c r="J27" s="7">
        <f>3Q2010!J11</f>
        <v>0</v>
      </c>
    </row>
    <row r="28" spans="1:10" ht="12.75">
      <c r="A28" s="8">
        <v>8</v>
      </c>
      <c r="B28" s="3" t="str">
        <f>3Q2010!B12</f>
        <v>Petrus</v>
      </c>
      <c r="C28" s="41">
        <f>3Q2010!C12</f>
        <v>46000</v>
      </c>
      <c r="D28" s="7">
        <f>3Q2010!D12</f>
        <v>34000</v>
      </c>
      <c r="E28" s="7">
        <f>3Q2010!E12</f>
        <v>7000</v>
      </c>
      <c r="F28" s="7">
        <f>3Q2010!F12</f>
        <v>34000</v>
      </c>
      <c r="G28" s="7">
        <f>3Q2010!G12</f>
        <v>17000</v>
      </c>
      <c r="H28" s="8">
        <f t="shared" si="0"/>
        <v>0</v>
      </c>
      <c r="I28" s="7">
        <f>3Q2010!I12</f>
        <v>3800</v>
      </c>
      <c r="J28" s="7">
        <f>3Q2010!J12</f>
        <v>0</v>
      </c>
    </row>
    <row r="29" spans="1:10" ht="12.75">
      <c r="A29" s="8">
        <v>9</v>
      </c>
      <c r="B29" s="3" t="str">
        <f>3Q2010!B13</f>
        <v>Promax</v>
      </c>
      <c r="C29" s="41">
        <f>3Q2010!C13</f>
        <v>33000</v>
      </c>
      <c r="D29" s="7">
        <f>3Q2010!D13</f>
        <v>32800</v>
      </c>
      <c r="E29" s="7">
        <f>3Q2010!E13</f>
        <v>8800</v>
      </c>
      <c r="F29" s="7">
        <f>3Q2010!F13</f>
        <v>32000</v>
      </c>
      <c r="G29" s="7">
        <f>3Q2010!G13</f>
        <v>14700</v>
      </c>
      <c r="H29" s="8">
        <f t="shared" si="0"/>
        <v>0</v>
      </c>
      <c r="I29" s="7">
        <f>3Q2010!I13</f>
        <v>650</v>
      </c>
      <c r="J29" s="7">
        <f>3Q2010!J13</f>
        <v>0</v>
      </c>
    </row>
    <row r="30" spans="1:10" ht="12.75">
      <c r="A30" s="8">
        <v>10</v>
      </c>
      <c r="B30" s="3" t="str">
        <f>3Q2010!B14</f>
        <v>Sat Film</v>
      </c>
      <c r="C30" s="41">
        <f>3Q2010!C14</f>
        <v>25000</v>
      </c>
      <c r="D30" s="7">
        <f>3Q2010!D14</f>
        <v>25000</v>
      </c>
      <c r="E30" s="7">
        <f>3Q2010!E14</f>
        <v>2300</v>
      </c>
      <c r="F30" s="7">
        <f>3Q2010!F14</f>
        <v>25000</v>
      </c>
      <c r="G30" s="7">
        <f>3Q2010!G14</f>
        <v>16500</v>
      </c>
      <c r="H30" s="8">
        <f t="shared" si="0"/>
        <v>0</v>
      </c>
      <c r="I30" s="7">
        <f>3Q2010!I14</f>
        <v>4300</v>
      </c>
      <c r="J30" s="7">
        <f>3Q2010!J14</f>
        <v>0</v>
      </c>
    </row>
    <row r="31" spans="1:3" s="10" customFormat="1" ht="25.5" customHeight="1">
      <c r="A31" s="24" t="s">
        <v>116</v>
      </c>
      <c r="C31" s="139"/>
    </row>
    <row r="32" spans="3:9" ht="12.75">
      <c r="C32" s="139"/>
      <c r="D32" s="10"/>
      <c r="E32" s="10"/>
      <c r="F32" s="10"/>
      <c r="G32" s="10"/>
      <c r="I32" s="10"/>
    </row>
    <row r="33" spans="1:9" ht="24.75" customHeight="1">
      <c r="A33" s="4" t="s">
        <v>35</v>
      </c>
      <c r="B33" s="5"/>
      <c r="C33" s="140"/>
      <c r="D33" s="6"/>
      <c r="E33" s="9"/>
      <c r="F33" s="9"/>
      <c r="G33" s="9"/>
      <c r="I33" s="9"/>
    </row>
    <row r="34" spans="1:5" s="10" customFormat="1" ht="25.5" customHeight="1">
      <c r="A34" s="148" t="s">
        <v>18</v>
      </c>
      <c r="B34" s="147" t="s">
        <v>17</v>
      </c>
      <c r="C34" s="149" t="s">
        <v>111</v>
      </c>
      <c r="D34" s="147" t="s">
        <v>99</v>
      </c>
      <c r="E34" s="147" t="s">
        <v>24</v>
      </c>
    </row>
    <row r="35" spans="1:9" ht="12.75">
      <c r="A35" s="8">
        <v>1</v>
      </c>
      <c r="B35" s="3" t="str">
        <f>3Q2010!B5</f>
        <v>UPC Polska</v>
      </c>
      <c r="C35" s="42">
        <f>3Q2010!C5</f>
        <v>1014000</v>
      </c>
      <c r="D35" s="7">
        <v>116</v>
      </c>
      <c r="E35" s="14">
        <f>C35/4500000</f>
        <v>0.22533333333333333</v>
      </c>
      <c r="F35" s="9"/>
      <c r="G35" s="9"/>
      <c r="I35" s="9"/>
    </row>
    <row r="36" spans="1:9" ht="12.75">
      <c r="A36" s="8">
        <v>2</v>
      </c>
      <c r="B36" s="3" t="str">
        <f>3Q2010!B6</f>
        <v>VECTRA</v>
      </c>
      <c r="C36" s="42">
        <f>3Q2010!C6</f>
        <v>770000</v>
      </c>
      <c r="D36" s="7">
        <v>155</v>
      </c>
      <c r="E36" s="14">
        <f aca="true" t="shared" si="1" ref="E36:E44">C36/4500000</f>
        <v>0.1711111111111111</v>
      </c>
      <c r="F36" s="9"/>
      <c r="G36" s="9"/>
      <c r="I36" s="9"/>
    </row>
    <row r="37" spans="1:9" ht="12.75">
      <c r="A37" s="8">
        <v>3</v>
      </c>
      <c r="B37" s="3" t="str">
        <f>3Q2010!B7</f>
        <v>Multimedia Polska</v>
      </c>
      <c r="C37" s="42">
        <f>3Q2010!C7</f>
        <v>687000</v>
      </c>
      <c r="D37" s="7">
        <v>2000</v>
      </c>
      <c r="E37" s="14">
        <f t="shared" si="1"/>
        <v>0.15266666666666667</v>
      </c>
      <c r="F37" s="9"/>
      <c r="G37" s="9"/>
      <c r="I37" s="9"/>
    </row>
    <row r="38" spans="1:9" ht="12.75">
      <c r="A38" s="8">
        <v>4</v>
      </c>
      <c r="B38" s="3" t="str">
        <f>3Q2010!B8</f>
        <v>ASTER</v>
      </c>
      <c r="C38" s="42">
        <f>3Q2010!C8</f>
        <v>380000</v>
      </c>
      <c r="D38" s="7">
        <v>3</v>
      </c>
      <c r="E38" s="14">
        <f t="shared" si="1"/>
        <v>0.08444444444444445</v>
      </c>
      <c r="F38" s="9"/>
      <c r="G38" s="9"/>
      <c r="I38" s="9"/>
    </row>
    <row r="39" spans="1:9" ht="12.75">
      <c r="A39" s="8">
        <v>5</v>
      </c>
      <c r="B39" s="3" t="str">
        <f>3Q2010!B9</f>
        <v>TOYA</v>
      </c>
      <c r="C39" s="42">
        <f>3Q2010!C9</f>
        <v>160000</v>
      </c>
      <c r="D39" s="7">
        <v>4</v>
      </c>
      <c r="E39" s="14">
        <f t="shared" si="1"/>
        <v>0.035555555555555556</v>
      </c>
      <c r="F39" s="9"/>
      <c r="G39" s="9"/>
      <c r="I39" s="9"/>
    </row>
    <row r="40" spans="1:9" ht="12.75">
      <c r="A40" s="8">
        <v>6</v>
      </c>
      <c r="B40" s="3" t="str">
        <f>3Q2010!B10</f>
        <v>INEA</v>
      </c>
      <c r="C40" s="42">
        <f>3Q2010!C10</f>
        <v>137000</v>
      </c>
      <c r="D40" s="7">
        <v>7</v>
      </c>
      <c r="E40" s="14">
        <f t="shared" si="1"/>
        <v>0.030444444444444444</v>
      </c>
      <c r="F40" s="9"/>
      <c r="G40" s="9"/>
      <c r="I40" s="9"/>
    </row>
    <row r="41" spans="1:9" ht="12.75">
      <c r="A41" s="8">
        <v>7</v>
      </c>
      <c r="B41" s="3" t="str">
        <f>3Q2010!B11</f>
        <v>Stream Communications*)</v>
      </c>
      <c r="C41" s="42">
        <f>3Q2010!C11</f>
        <v>105150</v>
      </c>
      <c r="D41" s="7">
        <v>16</v>
      </c>
      <c r="E41" s="14">
        <f t="shared" si="1"/>
        <v>0.023366666666666668</v>
      </c>
      <c r="F41" s="9"/>
      <c r="G41" s="9"/>
      <c r="I41" s="9"/>
    </row>
    <row r="42" spans="1:9" ht="12.75">
      <c r="A42" s="8">
        <v>8</v>
      </c>
      <c r="B42" s="3" t="str">
        <f>3Q2010!B12</f>
        <v>Petrus</v>
      </c>
      <c r="C42" s="42">
        <f>3Q2010!C12</f>
        <v>46000</v>
      </c>
      <c r="D42" s="7">
        <v>11</v>
      </c>
      <c r="E42" s="14">
        <f t="shared" si="1"/>
        <v>0.010222222222222223</v>
      </c>
      <c r="F42" s="9"/>
      <c r="G42" s="9"/>
      <c r="I42" s="9"/>
    </row>
    <row r="43" spans="1:9" ht="12.75">
      <c r="A43" s="8">
        <v>9</v>
      </c>
      <c r="B43" s="3" t="str">
        <f>3Q2010!B13</f>
        <v>Promax</v>
      </c>
      <c r="C43" s="42">
        <f>3Q2010!C13</f>
        <v>33000</v>
      </c>
      <c r="D43" s="7">
        <v>18</v>
      </c>
      <c r="E43" s="14">
        <f t="shared" si="1"/>
        <v>0.007333333333333333</v>
      </c>
      <c r="F43" s="9"/>
      <c r="G43" s="9"/>
      <c r="I43" s="9"/>
    </row>
    <row r="44" spans="1:9" ht="12.75">
      <c r="A44" s="21">
        <v>10</v>
      </c>
      <c r="B44" s="3" t="str">
        <f>3Q2010!B14</f>
        <v>Sat Film</v>
      </c>
      <c r="C44" s="42">
        <f>3Q2010!C14</f>
        <v>25000</v>
      </c>
      <c r="D44" s="22">
        <v>1</v>
      </c>
      <c r="E44" s="14">
        <f t="shared" si="1"/>
        <v>0.005555555555555556</v>
      </c>
      <c r="F44" s="9"/>
      <c r="G44" s="9"/>
      <c r="I44" s="9"/>
    </row>
    <row r="45" spans="1:9" ht="12.75">
      <c r="A45" s="30"/>
      <c r="B45" s="33"/>
      <c r="C45" s="142"/>
      <c r="D45" s="31" t="s">
        <v>16</v>
      </c>
      <c r="E45" s="32">
        <f>100%-SUM(E35:E44)</f>
        <v>0.2539666666666667</v>
      </c>
      <c r="F45" s="9"/>
      <c r="G45" s="9"/>
      <c r="I45" s="9"/>
    </row>
    <row r="46" spans="3:9" ht="82.5" customHeight="1">
      <c r="C46" s="140"/>
      <c r="D46" s="6"/>
      <c r="E46" s="9"/>
      <c r="F46" s="9"/>
      <c r="G46" s="9"/>
      <c r="I46" s="9"/>
    </row>
    <row r="47" spans="1:9" ht="12.75">
      <c r="A47" s="24" t="str">
        <f>3Q2010!A15</f>
        <v>Źródło: PIKE, dane za 30 września 2010 r. *)dane Stream za 2Q2010</v>
      </c>
      <c r="C47" s="140"/>
      <c r="D47" s="6"/>
      <c r="E47" s="9"/>
      <c r="F47" s="9"/>
      <c r="G47" s="9"/>
      <c r="I47" s="9"/>
    </row>
    <row r="49" spans="1:4" s="27" customFormat="1" ht="25.5" customHeight="1">
      <c r="A49" s="4" t="s">
        <v>22</v>
      </c>
      <c r="B49" s="25"/>
      <c r="C49" s="143"/>
      <c r="D49" s="26"/>
    </row>
    <row r="50" spans="1:5" s="10" customFormat="1" ht="12.75">
      <c r="A50" s="147"/>
      <c r="B50" s="147" t="s">
        <v>17</v>
      </c>
      <c r="C50" s="149" t="s">
        <v>5</v>
      </c>
      <c r="D50" s="147" t="s">
        <v>6</v>
      </c>
      <c r="E50" s="147" t="s">
        <v>25</v>
      </c>
    </row>
    <row r="51" spans="1:9" ht="12.75">
      <c r="A51" s="8">
        <v>1</v>
      </c>
      <c r="B51" s="3" t="str">
        <f>3Q2010!B5</f>
        <v>UPC Polska</v>
      </c>
      <c r="C51" s="42">
        <f>3Q2010!C5</f>
        <v>1014000</v>
      </c>
      <c r="D51" s="7">
        <f>D35</f>
        <v>116</v>
      </c>
      <c r="E51" s="14">
        <f>C51/4500000</f>
        <v>0.22533333333333333</v>
      </c>
      <c r="F51" s="9"/>
      <c r="G51" s="9"/>
      <c r="I51" s="9"/>
    </row>
    <row r="52" spans="1:9" ht="12.75">
      <c r="A52" s="8">
        <v>2</v>
      </c>
      <c r="B52" s="3" t="str">
        <f>3Q2010!B6</f>
        <v>VECTRA</v>
      </c>
      <c r="C52" s="42">
        <f>3Q2010!C6</f>
        <v>770000</v>
      </c>
      <c r="D52" s="7">
        <f aca="true" t="shared" si="2" ref="D52:D60">D36</f>
        <v>155</v>
      </c>
      <c r="E52" s="14">
        <f aca="true" t="shared" si="3" ref="E52:E60">C52/4500000</f>
        <v>0.1711111111111111</v>
      </c>
      <c r="F52" s="9"/>
      <c r="G52" s="9"/>
      <c r="I52" s="9"/>
    </row>
    <row r="53" spans="1:9" ht="12.75">
      <c r="A53" s="8">
        <v>3</v>
      </c>
      <c r="B53" s="3" t="str">
        <f>3Q2010!B7</f>
        <v>Multimedia Polska</v>
      </c>
      <c r="C53" s="42">
        <f>3Q2010!C7</f>
        <v>687000</v>
      </c>
      <c r="D53" s="7">
        <f t="shared" si="2"/>
        <v>2000</v>
      </c>
      <c r="E53" s="14">
        <f t="shared" si="3"/>
        <v>0.15266666666666667</v>
      </c>
      <c r="F53" s="9"/>
      <c r="G53" s="9"/>
      <c r="I53" s="9"/>
    </row>
    <row r="54" spans="1:9" ht="12.75">
      <c r="A54" s="8">
        <v>4</v>
      </c>
      <c r="B54" s="3" t="str">
        <f>3Q2010!B8</f>
        <v>ASTER</v>
      </c>
      <c r="C54" s="42">
        <f>3Q2010!C8</f>
        <v>380000</v>
      </c>
      <c r="D54" s="7">
        <f t="shared" si="2"/>
        <v>3</v>
      </c>
      <c r="E54" s="14">
        <f t="shared" si="3"/>
        <v>0.08444444444444445</v>
      </c>
      <c r="F54" s="9"/>
      <c r="G54" s="9"/>
      <c r="I54" s="9"/>
    </row>
    <row r="55" spans="1:9" ht="12.75">
      <c r="A55" s="8">
        <v>5</v>
      </c>
      <c r="B55" s="3" t="str">
        <f>3Q2010!B9</f>
        <v>TOYA</v>
      </c>
      <c r="C55" s="42">
        <f>3Q2010!C9</f>
        <v>160000</v>
      </c>
      <c r="D55" s="7">
        <f t="shared" si="2"/>
        <v>4</v>
      </c>
      <c r="E55" s="14">
        <f t="shared" si="3"/>
        <v>0.035555555555555556</v>
      </c>
      <c r="F55" s="9"/>
      <c r="G55" s="9"/>
      <c r="I55" s="9"/>
    </row>
    <row r="56" spans="1:9" ht="12.75">
      <c r="A56" s="8">
        <v>6</v>
      </c>
      <c r="B56" s="3" t="str">
        <f>3Q2010!B10</f>
        <v>INEA</v>
      </c>
      <c r="C56" s="42">
        <f>3Q2010!C10</f>
        <v>137000</v>
      </c>
      <c r="D56" s="7">
        <f t="shared" si="2"/>
        <v>7</v>
      </c>
      <c r="E56" s="14">
        <f t="shared" si="3"/>
        <v>0.030444444444444444</v>
      </c>
      <c r="F56" s="9"/>
      <c r="G56" s="9"/>
      <c r="I56" s="9"/>
    </row>
    <row r="57" spans="1:9" ht="12.75">
      <c r="A57" s="8">
        <v>7</v>
      </c>
      <c r="B57" s="3" t="str">
        <f>3Q2010!B11</f>
        <v>Stream Communications*)</v>
      </c>
      <c r="C57" s="42">
        <f>3Q2010!C11</f>
        <v>105150</v>
      </c>
      <c r="D57" s="7">
        <f t="shared" si="2"/>
        <v>16</v>
      </c>
      <c r="E57" s="14">
        <f t="shared" si="3"/>
        <v>0.023366666666666668</v>
      </c>
      <c r="F57" s="9"/>
      <c r="G57" s="9"/>
      <c r="I57" s="9"/>
    </row>
    <row r="58" spans="1:9" ht="12.75">
      <c r="A58" s="8">
        <v>8</v>
      </c>
      <c r="B58" s="3" t="str">
        <f>3Q2010!B12</f>
        <v>Petrus</v>
      </c>
      <c r="C58" s="42">
        <f>3Q2010!C12</f>
        <v>46000</v>
      </c>
      <c r="D58" s="7">
        <f t="shared" si="2"/>
        <v>11</v>
      </c>
      <c r="E58" s="14">
        <f t="shared" si="3"/>
        <v>0.010222222222222223</v>
      </c>
      <c r="F58" s="9"/>
      <c r="G58" s="9"/>
      <c r="I58" s="9"/>
    </row>
    <row r="59" spans="1:9" ht="12.75">
      <c r="A59" s="8">
        <v>9</v>
      </c>
      <c r="B59" s="3" t="str">
        <f>3Q2010!B13</f>
        <v>Promax</v>
      </c>
      <c r="C59" s="42">
        <f>3Q2010!C13</f>
        <v>33000</v>
      </c>
      <c r="D59" s="7">
        <f t="shared" si="2"/>
        <v>18</v>
      </c>
      <c r="E59" s="14">
        <f t="shared" si="3"/>
        <v>0.007333333333333333</v>
      </c>
      <c r="F59" s="9"/>
      <c r="G59" s="9"/>
      <c r="I59" s="9"/>
    </row>
    <row r="60" spans="1:9" ht="12.75">
      <c r="A60" s="8">
        <v>10</v>
      </c>
      <c r="B60" s="3" t="str">
        <f>3Q2010!B14</f>
        <v>Sat Film</v>
      </c>
      <c r="C60" s="42">
        <f>3Q2010!C14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I60" s="9"/>
    </row>
    <row r="61" spans="1:9" ht="12.75">
      <c r="A61" s="30"/>
      <c r="B61" s="33"/>
      <c r="C61" s="142"/>
      <c r="D61" s="31" t="s">
        <v>7</v>
      </c>
      <c r="E61" s="32">
        <f>100%-SUM(E51:E60)</f>
        <v>0.2539666666666667</v>
      </c>
      <c r="F61" s="9"/>
      <c r="G61" s="9"/>
      <c r="I61" s="9"/>
    </row>
    <row r="62" spans="1:9" ht="76.5" customHeight="1">
      <c r="A62" s="12"/>
      <c r="B62" s="1"/>
      <c r="C62" s="144"/>
      <c r="D62" s="38"/>
      <c r="E62" s="39"/>
      <c r="F62" s="9"/>
      <c r="G62" s="9"/>
      <c r="I62" s="9"/>
    </row>
    <row r="63" spans="1:9" ht="23.25" customHeight="1">
      <c r="A63" s="24" t="str">
        <f>A31</f>
        <v>Source: PIKE, 30 September 2010 *)Stream's data for 2Q2010</v>
      </c>
      <c r="C63" s="140"/>
      <c r="D63" s="6"/>
      <c r="E63" s="9"/>
      <c r="F63" s="9"/>
      <c r="G63" s="9"/>
      <c r="I63" s="9"/>
    </row>
  </sheetData>
  <sheetProtection/>
  <mergeCells count="14">
    <mergeCell ref="A2:A4"/>
    <mergeCell ref="B2:B4"/>
    <mergeCell ref="C2:J2"/>
    <mergeCell ref="C3:C4"/>
    <mergeCell ref="D3:F3"/>
    <mergeCell ref="G3:H3"/>
    <mergeCell ref="I3:J3"/>
    <mergeCell ref="A18:A20"/>
    <mergeCell ref="B18:B20"/>
    <mergeCell ref="C18:J18"/>
    <mergeCell ref="C19:C20"/>
    <mergeCell ref="D19:F19"/>
    <mergeCell ref="G19:H19"/>
    <mergeCell ref="I19:J19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1.28125" style="0" customWidth="1"/>
    <col min="3" max="3" width="12.7109375" style="52" bestFit="1" customWidth="1"/>
    <col min="4" max="4" width="8.00390625" style="52" bestFit="1" customWidth="1"/>
    <col min="5" max="6" width="15.00390625" style="52" bestFit="1" customWidth="1"/>
  </cols>
  <sheetData>
    <row r="1" ht="12.75">
      <c r="A1" s="108" t="s">
        <v>33</v>
      </c>
    </row>
    <row r="2" spans="1:6" ht="12.75">
      <c r="A2" s="156" t="s">
        <v>18</v>
      </c>
      <c r="B2" s="156" t="s">
        <v>17</v>
      </c>
      <c r="C2" s="158" t="s">
        <v>12</v>
      </c>
      <c r="D2" s="159"/>
      <c r="E2" s="159"/>
      <c r="F2" s="160"/>
    </row>
    <row r="3" spans="1:6" s="49" customFormat="1" ht="25.5">
      <c r="A3" s="157"/>
      <c r="B3" s="157"/>
      <c r="C3" s="46" t="s">
        <v>19</v>
      </c>
      <c r="D3" s="46" t="s">
        <v>20</v>
      </c>
      <c r="E3" s="46" t="s">
        <v>21</v>
      </c>
      <c r="F3" s="46" t="s">
        <v>46</v>
      </c>
    </row>
    <row r="4" spans="1:6" ht="12.75">
      <c r="A4" s="12">
        <v>1</v>
      </c>
      <c r="B4" s="9" t="s">
        <v>0</v>
      </c>
      <c r="C4" s="2">
        <v>1000000</v>
      </c>
      <c r="D4" s="2">
        <v>140000</v>
      </c>
      <c r="E4" s="2">
        <v>15000</v>
      </c>
      <c r="F4" s="37" t="s">
        <v>47</v>
      </c>
    </row>
    <row r="5" spans="1:6" ht="12.75">
      <c r="A5" s="12">
        <v>2</v>
      </c>
      <c r="B5" s="1" t="s">
        <v>2</v>
      </c>
      <c r="C5" s="2">
        <v>630000</v>
      </c>
      <c r="D5" s="2">
        <v>70000</v>
      </c>
      <c r="E5" s="2">
        <v>5000</v>
      </c>
      <c r="F5" s="37" t="s">
        <v>48</v>
      </c>
    </row>
    <row r="6" spans="1:6" ht="12.75">
      <c r="A6" s="12">
        <v>3</v>
      </c>
      <c r="B6" s="1" t="s">
        <v>1</v>
      </c>
      <c r="C6" s="2">
        <v>450000</v>
      </c>
      <c r="D6" s="2">
        <v>105000</v>
      </c>
      <c r="E6" s="2">
        <v>120000</v>
      </c>
      <c r="F6" s="37" t="s">
        <v>48</v>
      </c>
    </row>
    <row r="7" spans="1:6" ht="12.75">
      <c r="A7" s="12">
        <v>4</v>
      </c>
      <c r="B7" s="1" t="s">
        <v>3</v>
      </c>
      <c r="C7" s="2">
        <v>365000</v>
      </c>
      <c r="D7" s="2">
        <v>92000</v>
      </c>
      <c r="E7" s="2">
        <v>20000</v>
      </c>
      <c r="F7" s="2">
        <v>39000</v>
      </c>
    </row>
    <row r="8" spans="1:6" ht="12.75">
      <c r="A8" s="12">
        <v>5</v>
      </c>
      <c r="B8" s="1" t="s">
        <v>4</v>
      </c>
      <c r="C8" s="2">
        <v>150000</v>
      </c>
      <c r="D8" s="2">
        <v>21000</v>
      </c>
      <c r="E8" s="2">
        <v>1000</v>
      </c>
      <c r="F8" s="37" t="s">
        <v>47</v>
      </c>
    </row>
    <row r="9" spans="1:6" ht="12.75">
      <c r="A9" s="12">
        <v>6</v>
      </c>
      <c r="B9" s="1" t="s">
        <v>50</v>
      </c>
      <c r="C9" s="2">
        <v>100000</v>
      </c>
      <c r="D9" s="2">
        <v>30000</v>
      </c>
      <c r="E9" s="37" t="s">
        <v>47</v>
      </c>
      <c r="F9" s="2">
        <v>8000</v>
      </c>
    </row>
    <row r="10" spans="1:6" ht="12.75">
      <c r="A10" s="12">
        <v>7</v>
      </c>
      <c r="B10" s="1" t="s">
        <v>8</v>
      </c>
      <c r="C10" s="2">
        <v>60000</v>
      </c>
      <c r="D10" s="2">
        <v>5000</v>
      </c>
      <c r="E10" s="2">
        <v>1000</v>
      </c>
      <c r="F10" s="2">
        <v>0</v>
      </c>
    </row>
    <row r="11" spans="1:6" ht="12.75">
      <c r="A11" s="12">
        <v>8</v>
      </c>
      <c r="B11" s="1" t="s">
        <v>9</v>
      </c>
      <c r="C11" s="2">
        <v>40000</v>
      </c>
      <c r="D11" s="2">
        <v>1700</v>
      </c>
      <c r="E11" s="2">
        <v>0</v>
      </c>
      <c r="F11" s="2">
        <v>0</v>
      </c>
    </row>
    <row r="12" spans="1:6" ht="12.75">
      <c r="A12" s="12">
        <v>9</v>
      </c>
      <c r="B12" s="1" t="s">
        <v>10</v>
      </c>
      <c r="C12" s="2">
        <v>30000</v>
      </c>
      <c r="D12" s="2">
        <v>6000</v>
      </c>
      <c r="E12" s="37" t="s">
        <v>48</v>
      </c>
      <c r="F12" s="37" t="s">
        <v>48</v>
      </c>
    </row>
    <row r="13" spans="1:6" ht="12.75">
      <c r="A13" s="12">
        <v>10</v>
      </c>
      <c r="B13" s="50" t="s">
        <v>11</v>
      </c>
      <c r="C13" s="51">
        <v>25000</v>
      </c>
      <c r="D13" s="51">
        <v>7500</v>
      </c>
      <c r="E13" s="2">
        <v>0</v>
      </c>
      <c r="F13" s="2">
        <v>0</v>
      </c>
    </row>
    <row r="14" spans="1:6" ht="25.5" customHeight="1">
      <c r="A14" s="24" t="s">
        <v>51</v>
      </c>
      <c r="B14" s="1"/>
      <c r="C14" s="12"/>
      <c r="D14" s="12"/>
      <c r="E14" s="12"/>
      <c r="F14" s="12"/>
    </row>
    <row r="16" ht="12.75">
      <c r="D16" s="53"/>
    </row>
    <row r="20" ht="12.75">
      <c r="C20" s="53"/>
    </row>
    <row r="21" spans="1:6" ht="12.75">
      <c r="A21" s="54"/>
      <c r="B21" s="1"/>
      <c r="C21" s="2"/>
      <c r="D21" s="2"/>
      <c r="E21" s="55"/>
      <c r="F21" s="56"/>
    </row>
    <row r="22" spans="3:5" ht="12.75">
      <c r="C22" s="57"/>
      <c r="E22" s="58"/>
    </row>
  </sheetData>
  <sheetProtection/>
  <mergeCells count="3">
    <mergeCell ref="A2:A3"/>
    <mergeCell ref="B2:B3"/>
    <mergeCell ref="C2:F2"/>
  </mergeCells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3.140625" style="0" customWidth="1"/>
    <col min="3" max="3" width="12.7109375" style="52" bestFit="1" customWidth="1"/>
    <col min="4" max="4" width="8.00390625" style="52" bestFit="1" customWidth="1"/>
    <col min="5" max="6" width="15.00390625" style="52" bestFit="1" customWidth="1"/>
  </cols>
  <sheetData>
    <row r="1" ht="12.75">
      <c r="A1" s="108" t="s">
        <v>33</v>
      </c>
    </row>
    <row r="2" spans="1:6" ht="12.75">
      <c r="A2" s="161" t="s">
        <v>18</v>
      </c>
      <c r="B2" s="161" t="s">
        <v>17</v>
      </c>
      <c r="C2" s="162" t="s">
        <v>12</v>
      </c>
      <c r="D2" s="162"/>
      <c r="E2" s="162"/>
      <c r="F2" s="162"/>
    </row>
    <row r="3" spans="1:6" s="49" customFormat="1" ht="25.5">
      <c r="A3" s="161"/>
      <c r="B3" s="161"/>
      <c r="C3" s="48" t="s">
        <v>19</v>
      </c>
      <c r="D3" s="48" t="s">
        <v>20</v>
      </c>
      <c r="E3" s="48" t="s">
        <v>21</v>
      </c>
      <c r="F3" s="48" t="s">
        <v>46</v>
      </c>
    </row>
    <row r="4" spans="1:6" ht="12.75">
      <c r="A4" s="8">
        <v>1</v>
      </c>
      <c r="B4" s="3" t="s">
        <v>0</v>
      </c>
      <c r="C4" s="7">
        <v>1000000</v>
      </c>
      <c r="D4" s="7">
        <v>150000</v>
      </c>
      <c r="E4" s="7">
        <v>27000</v>
      </c>
      <c r="F4" s="59" t="s">
        <v>47</v>
      </c>
    </row>
    <row r="5" spans="1:6" ht="12.75">
      <c r="A5" s="8">
        <v>2</v>
      </c>
      <c r="B5" s="3" t="s">
        <v>2</v>
      </c>
      <c r="C5" s="7">
        <v>635000</v>
      </c>
      <c r="D5" s="7">
        <v>75000</v>
      </c>
      <c r="E5" s="7">
        <v>5000</v>
      </c>
      <c r="F5" s="59" t="s">
        <v>48</v>
      </c>
    </row>
    <row r="6" spans="1:6" ht="12.75">
      <c r="A6" s="8">
        <v>3</v>
      </c>
      <c r="B6" s="3" t="s">
        <v>1</v>
      </c>
      <c r="C6" s="7">
        <v>450000</v>
      </c>
      <c r="D6" s="7">
        <v>105000</v>
      </c>
      <c r="E6" s="7" t="s">
        <v>49</v>
      </c>
      <c r="F6" s="59" t="s">
        <v>48</v>
      </c>
    </row>
    <row r="7" spans="1:6" ht="12.75">
      <c r="A7" s="8">
        <v>4</v>
      </c>
      <c r="B7" s="3" t="s">
        <v>3</v>
      </c>
      <c r="C7" s="7">
        <v>365000</v>
      </c>
      <c r="D7" s="7">
        <v>92000</v>
      </c>
      <c r="E7" s="7">
        <v>20000</v>
      </c>
      <c r="F7" s="7">
        <v>39000</v>
      </c>
    </row>
    <row r="8" spans="1:6" ht="12.75">
      <c r="A8" s="8">
        <v>5</v>
      </c>
      <c r="B8" s="3" t="s">
        <v>4</v>
      </c>
      <c r="C8" s="7">
        <v>150000</v>
      </c>
      <c r="D8" s="7">
        <v>21000</v>
      </c>
      <c r="E8" s="7">
        <v>1000</v>
      </c>
      <c r="F8" s="59" t="s">
        <v>47</v>
      </c>
    </row>
    <row r="9" spans="1:6" ht="12.75">
      <c r="A9" s="8">
        <v>6</v>
      </c>
      <c r="B9" s="3" t="s">
        <v>82</v>
      </c>
      <c r="C9" s="7">
        <v>100000</v>
      </c>
      <c r="D9" s="7">
        <v>30000</v>
      </c>
      <c r="E9" s="59" t="s">
        <v>47</v>
      </c>
      <c r="F9" s="7">
        <v>8000</v>
      </c>
    </row>
    <row r="10" spans="1:6" ht="12.75">
      <c r="A10" s="8">
        <v>7</v>
      </c>
      <c r="B10" s="3" t="s">
        <v>8</v>
      </c>
      <c r="C10" s="7">
        <v>60000</v>
      </c>
      <c r="D10" s="7">
        <v>5000</v>
      </c>
      <c r="E10" s="7">
        <v>1000</v>
      </c>
      <c r="F10" s="7">
        <v>0</v>
      </c>
    </row>
    <row r="11" spans="1:6" ht="12.75">
      <c r="A11" s="8">
        <v>8</v>
      </c>
      <c r="B11" s="3" t="s">
        <v>9</v>
      </c>
      <c r="C11" s="7">
        <v>40000</v>
      </c>
      <c r="D11" s="7">
        <v>1700</v>
      </c>
      <c r="E11" s="7">
        <v>0</v>
      </c>
      <c r="F11" s="7">
        <v>0</v>
      </c>
    </row>
    <row r="12" spans="1:6" ht="12.75">
      <c r="A12" s="8">
        <v>9</v>
      </c>
      <c r="B12" s="3" t="s">
        <v>10</v>
      </c>
      <c r="C12" s="7">
        <v>30000</v>
      </c>
      <c r="D12" s="7">
        <v>6000</v>
      </c>
      <c r="E12" s="59" t="s">
        <v>48</v>
      </c>
      <c r="F12" s="59" t="s">
        <v>48</v>
      </c>
    </row>
    <row r="13" spans="1:6" ht="12.75">
      <c r="A13" s="8">
        <v>10</v>
      </c>
      <c r="B13" s="43" t="s">
        <v>11</v>
      </c>
      <c r="C13" s="11">
        <v>25000</v>
      </c>
      <c r="D13" s="11">
        <v>7500</v>
      </c>
      <c r="E13" s="7">
        <v>0</v>
      </c>
      <c r="F13" s="7">
        <v>0</v>
      </c>
    </row>
    <row r="14" spans="1:6" ht="25.5" customHeight="1">
      <c r="A14" s="24" t="s">
        <v>83</v>
      </c>
      <c r="B14" s="1"/>
      <c r="C14" s="12"/>
      <c r="D14" s="12"/>
      <c r="E14" s="12"/>
      <c r="F14" s="12"/>
    </row>
    <row r="16" spans="1:4" s="9" customFormat="1" ht="24.75" customHeight="1">
      <c r="A16" s="4" t="s">
        <v>74</v>
      </c>
      <c r="B16" s="5"/>
      <c r="C16" s="6"/>
      <c r="D16" s="6"/>
    </row>
    <row r="17" spans="1:5" s="10" customFormat="1" ht="25.5">
      <c r="A17" s="48" t="s">
        <v>18</v>
      </c>
      <c r="B17" s="48" t="s">
        <v>17</v>
      </c>
      <c r="C17" s="48" t="s">
        <v>12</v>
      </c>
      <c r="D17" s="48" t="s">
        <v>13</v>
      </c>
      <c r="E17" s="48" t="s">
        <v>24</v>
      </c>
    </row>
    <row r="18" spans="1:5" s="9" customFormat="1" ht="12.75">
      <c r="A18" s="12">
        <v>1</v>
      </c>
      <c r="B18" s="1" t="str">
        <f>B4</f>
        <v>UPC Polska</v>
      </c>
      <c r="C18" s="2">
        <f>C4</f>
        <v>1000000</v>
      </c>
      <c r="D18" s="2">
        <v>116</v>
      </c>
      <c r="E18" s="92">
        <f aca="true" t="shared" si="0" ref="E18:E27">C18/4500000</f>
        <v>0.2222222222222222</v>
      </c>
    </row>
    <row r="19" spans="1:5" s="9" customFormat="1" ht="12.75">
      <c r="A19" s="12">
        <v>2</v>
      </c>
      <c r="B19" s="1" t="str">
        <f aca="true" t="shared" si="1" ref="B19:C27">B5</f>
        <v>VECTRA</v>
      </c>
      <c r="C19" s="2">
        <f t="shared" si="1"/>
        <v>635000</v>
      </c>
      <c r="D19" s="2">
        <v>114</v>
      </c>
      <c r="E19" s="92">
        <f t="shared" si="0"/>
        <v>0.1411111111111111</v>
      </c>
    </row>
    <row r="20" spans="1:5" s="9" customFormat="1" ht="12.75">
      <c r="A20" s="12">
        <v>3</v>
      </c>
      <c r="B20" s="1" t="str">
        <f t="shared" si="1"/>
        <v>Multimedia Polska</v>
      </c>
      <c r="C20" s="2">
        <f t="shared" si="1"/>
        <v>450000</v>
      </c>
      <c r="D20" s="2">
        <v>90</v>
      </c>
      <c r="E20" s="92">
        <f t="shared" si="0"/>
        <v>0.1</v>
      </c>
    </row>
    <row r="21" spans="1:5" s="9" customFormat="1" ht="12.75">
      <c r="A21" s="12">
        <v>4</v>
      </c>
      <c r="B21" s="1" t="str">
        <f t="shared" si="1"/>
        <v>Grupa ASTER</v>
      </c>
      <c r="C21" s="2">
        <f t="shared" si="1"/>
        <v>365000</v>
      </c>
      <c r="D21" s="2">
        <v>3</v>
      </c>
      <c r="E21" s="92">
        <f t="shared" si="0"/>
        <v>0.0811111111111111</v>
      </c>
    </row>
    <row r="22" spans="1:5" s="9" customFormat="1" ht="12.75">
      <c r="A22" s="12">
        <v>5</v>
      </c>
      <c r="B22" s="1" t="str">
        <f t="shared" si="1"/>
        <v>TOYA</v>
      </c>
      <c r="C22" s="2">
        <f t="shared" si="1"/>
        <v>150000</v>
      </c>
      <c r="D22" s="2">
        <v>4</v>
      </c>
      <c r="E22" s="92">
        <f t="shared" si="0"/>
        <v>0.03333333333333333</v>
      </c>
    </row>
    <row r="23" spans="1:5" s="9" customFormat="1" ht="12.75">
      <c r="A23" s="12">
        <v>6</v>
      </c>
      <c r="B23" s="1" t="str">
        <f t="shared" si="1"/>
        <v>Telewizja Kablowa Poznań</v>
      </c>
      <c r="C23" s="2">
        <f t="shared" si="1"/>
        <v>100000</v>
      </c>
      <c r="D23" s="2">
        <v>4</v>
      </c>
      <c r="E23" s="92">
        <f t="shared" si="0"/>
        <v>0.022222222222222223</v>
      </c>
    </row>
    <row r="24" spans="1:5" s="9" customFormat="1" ht="12.75">
      <c r="A24" s="12">
        <v>7</v>
      </c>
      <c r="B24" s="1" t="str">
        <f t="shared" si="1"/>
        <v>MTK S.Tar</v>
      </c>
      <c r="C24" s="2">
        <f t="shared" si="1"/>
        <v>60000</v>
      </c>
      <c r="D24" s="2">
        <v>12</v>
      </c>
      <c r="E24" s="92">
        <f t="shared" si="0"/>
        <v>0.013333333333333334</v>
      </c>
    </row>
    <row r="25" spans="1:5" s="9" customFormat="1" ht="12.75">
      <c r="A25" s="12">
        <v>8</v>
      </c>
      <c r="B25" s="1" t="str">
        <f t="shared" si="1"/>
        <v>Stream Communications</v>
      </c>
      <c r="C25" s="2">
        <f t="shared" si="1"/>
        <v>40000</v>
      </c>
      <c r="D25" s="2">
        <v>17</v>
      </c>
      <c r="E25" s="92">
        <f t="shared" si="0"/>
        <v>0.008888888888888889</v>
      </c>
    </row>
    <row r="26" spans="1:5" s="9" customFormat="1" ht="12.75">
      <c r="A26" s="12">
        <v>9</v>
      </c>
      <c r="B26" s="1" t="str">
        <f t="shared" si="1"/>
        <v>Promax</v>
      </c>
      <c r="C26" s="2">
        <f t="shared" si="1"/>
        <v>30000</v>
      </c>
      <c r="D26" s="2">
        <v>18</v>
      </c>
      <c r="E26" s="92">
        <f t="shared" si="0"/>
        <v>0.006666666666666667</v>
      </c>
    </row>
    <row r="27" spans="1:5" s="9" customFormat="1" ht="13.5" thickBot="1">
      <c r="A27" s="12">
        <v>10</v>
      </c>
      <c r="B27" s="1" t="str">
        <f t="shared" si="1"/>
        <v>Sat Film</v>
      </c>
      <c r="C27" s="2">
        <f t="shared" si="1"/>
        <v>25000</v>
      </c>
      <c r="D27" s="93">
        <v>1</v>
      </c>
      <c r="E27" s="92">
        <f t="shared" si="0"/>
        <v>0.005555555555555556</v>
      </c>
    </row>
    <row r="28" spans="1:5" s="9" customFormat="1" ht="16.5" customHeight="1" thickTop="1">
      <c r="A28" s="94"/>
      <c r="B28" s="95" t="s">
        <v>16</v>
      </c>
      <c r="C28" s="96" t="s">
        <v>75</v>
      </c>
      <c r="D28" s="97"/>
      <c r="E28" s="97"/>
    </row>
    <row r="29" spans="1:4" s="9" customFormat="1" ht="17.25" customHeight="1">
      <c r="A29" s="33"/>
      <c r="B29" s="86" t="s">
        <v>76</v>
      </c>
      <c r="C29" s="98" t="s">
        <v>77</v>
      </c>
      <c r="D29" s="12"/>
    </row>
    <row r="30" spans="1:4" s="9" customFormat="1" ht="24" customHeight="1">
      <c r="A30" s="24"/>
      <c r="B30" s="1"/>
      <c r="C30" s="12"/>
      <c r="D30" s="12"/>
    </row>
    <row r="31" ht="12.75">
      <c r="D31" s="53"/>
    </row>
    <row r="35" ht="12.75">
      <c r="C35" s="53"/>
    </row>
    <row r="36" spans="1:6" ht="12.75">
      <c r="A36" s="54"/>
      <c r="B36" s="1"/>
      <c r="C36" s="2"/>
      <c r="D36" s="2"/>
      <c r="E36" s="55"/>
      <c r="F36" s="56"/>
    </row>
    <row r="37" spans="3:5" ht="12.75">
      <c r="C37" s="57"/>
      <c r="E37" s="58"/>
    </row>
  </sheetData>
  <sheetProtection/>
  <mergeCells count="3">
    <mergeCell ref="A2:A3"/>
    <mergeCell ref="B2:B3"/>
    <mergeCell ref="C2:F2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7.8515625" style="9" customWidth="1"/>
    <col min="3" max="3" width="11.140625" style="9" bestFit="1" customWidth="1"/>
    <col min="4" max="4" width="15.00390625" style="6" bestFit="1" customWidth="1"/>
    <col min="5" max="5" width="9.140625" style="6" customWidth="1"/>
    <col min="6" max="6" width="12.00390625" style="6" bestFit="1" customWidth="1"/>
    <col min="7" max="7" width="15.00390625" style="6" bestFit="1" customWidth="1"/>
    <col min="8" max="8" width="11.8515625" style="9" customWidth="1"/>
    <col min="9" max="16384" width="9.140625" style="9" customWidth="1"/>
  </cols>
  <sheetData>
    <row r="1" ht="12.75">
      <c r="A1" s="109" t="s">
        <v>33</v>
      </c>
    </row>
    <row r="2" spans="1:7" ht="12.75" customHeight="1">
      <c r="A2" s="163" t="s">
        <v>18</v>
      </c>
      <c r="B2" s="156" t="s">
        <v>17</v>
      </c>
      <c r="C2" s="158" t="s">
        <v>12</v>
      </c>
      <c r="D2" s="159"/>
      <c r="E2" s="159"/>
      <c r="F2" s="159"/>
      <c r="G2" s="156" t="s">
        <v>52</v>
      </c>
    </row>
    <row r="3" spans="1:7" s="10" customFormat="1" ht="13.5" customHeight="1">
      <c r="A3" s="164"/>
      <c r="B3" s="166"/>
      <c r="C3" s="167" t="s">
        <v>19</v>
      </c>
      <c r="D3" s="168"/>
      <c r="E3" s="156" t="s">
        <v>20</v>
      </c>
      <c r="F3" s="156" t="s">
        <v>21</v>
      </c>
      <c r="G3" s="166"/>
    </row>
    <row r="4" spans="1:7" s="10" customFormat="1" ht="13.5" customHeight="1">
      <c r="A4" s="165"/>
      <c r="B4" s="157"/>
      <c r="C4" s="46" t="s">
        <v>27</v>
      </c>
      <c r="D4" s="46" t="s">
        <v>28</v>
      </c>
      <c r="E4" s="157"/>
      <c r="F4" s="157"/>
      <c r="G4" s="157"/>
    </row>
    <row r="5" spans="1:7" ht="12.75">
      <c r="A5" s="15">
        <v>1</v>
      </c>
      <c r="B5" s="3" t="s">
        <v>0</v>
      </c>
      <c r="C5" s="7">
        <v>1000000</v>
      </c>
      <c r="D5" s="59" t="s">
        <v>47</v>
      </c>
      <c r="E5" s="7">
        <v>170000</v>
      </c>
      <c r="F5" s="7">
        <v>41000</v>
      </c>
      <c r="G5" s="7">
        <v>750000</v>
      </c>
    </row>
    <row r="6" spans="1:7" ht="12.75">
      <c r="A6" s="15">
        <v>2</v>
      </c>
      <c r="B6" s="3" t="s">
        <v>2</v>
      </c>
      <c r="C6" s="7">
        <v>630000</v>
      </c>
      <c r="D6" s="59" t="s">
        <v>53</v>
      </c>
      <c r="E6" s="7">
        <v>80000</v>
      </c>
      <c r="F6" s="7">
        <v>11000</v>
      </c>
      <c r="G6" s="7">
        <v>500000</v>
      </c>
    </row>
    <row r="7" spans="1:7" ht="12.75">
      <c r="A7" s="15">
        <v>3</v>
      </c>
      <c r="B7" s="3" t="s">
        <v>1</v>
      </c>
      <c r="C7" s="7">
        <v>457000</v>
      </c>
      <c r="D7" s="11">
        <v>25000</v>
      </c>
      <c r="E7" s="7">
        <v>117000</v>
      </c>
      <c r="F7" s="7">
        <v>127000</v>
      </c>
      <c r="G7" s="7">
        <v>350000</v>
      </c>
    </row>
    <row r="8" spans="1:7" ht="12.75">
      <c r="A8" s="15">
        <v>4</v>
      </c>
      <c r="B8" s="3" t="s">
        <v>3</v>
      </c>
      <c r="C8" s="7">
        <v>366000</v>
      </c>
      <c r="D8" s="7">
        <v>40000</v>
      </c>
      <c r="E8" s="7">
        <v>102000</v>
      </c>
      <c r="F8" s="7">
        <v>30000</v>
      </c>
      <c r="G8" s="7">
        <v>33000</v>
      </c>
    </row>
    <row r="9" spans="1:7" ht="12.75">
      <c r="A9" s="15">
        <v>5</v>
      </c>
      <c r="B9" s="3" t="s">
        <v>4</v>
      </c>
      <c r="C9" s="7">
        <v>150000</v>
      </c>
      <c r="D9" s="59" t="s">
        <v>78</v>
      </c>
      <c r="E9" s="7">
        <v>21000</v>
      </c>
      <c r="F9" s="7">
        <v>1000</v>
      </c>
      <c r="G9" s="7">
        <v>150000</v>
      </c>
    </row>
    <row r="10" spans="1:7" ht="12.75">
      <c r="A10" s="15">
        <v>6</v>
      </c>
      <c r="B10" s="3" t="s">
        <v>26</v>
      </c>
      <c r="C10" s="7">
        <v>100000</v>
      </c>
      <c r="D10" s="7">
        <v>10000</v>
      </c>
      <c r="E10" s="7">
        <v>30000</v>
      </c>
      <c r="F10" s="11">
        <v>1000</v>
      </c>
      <c r="G10" s="7">
        <v>100000</v>
      </c>
    </row>
    <row r="11" spans="1:7" ht="12.75">
      <c r="A11" s="15">
        <v>7</v>
      </c>
      <c r="B11" s="3" t="s">
        <v>8</v>
      </c>
      <c r="C11" s="7">
        <v>60000</v>
      </c>
      <c r="D11" s="7">
        <v>0</v>
      </c>
      <c r="E11" s="7">
        <v>5400</v>
      </c>
      <c r="F11" s="7">
        <v>1200</v>
      </c>
      <c r="G11" s="7">
        <v>40000</v>
      </c>
    </row>
    <row r="12" spans="1:9" ht="12.75">
      <c r="A12" s="15">
        <v>8</v>
      </c>
      <c r="B12" s="3" t="s">
        <v>9</v>
      </c>
      <c r="C12" s="7">
        <v>62000</v>
      </c>
      <c r="D12" s="7">
        <v>0</v>
      </c>
      <c r="E12" s="7">
        <v>6000</v>
      </c>
      <c r="F12" s="59" t="s">
        <v>48</v>
      </c>
      <c r="G12" s="7">
        <v>30000</v>
      </c>
      <c r="I12" s="20">
        <f>F5+F6+F8+F9+F10+F11</f>
        <v>85200</v>
      </c>
    </row>
    <row r="13" spans="1:9" ht="12.75">
      <c r="A13" s="15">
        <v>9</v>
      </c>
      <c r="B13" s="3" t="s">
        <v>10</v>
      </c>
      <c r="C13" s="7">
        <v>30000</v>
      </c>
      <c r="D13" s="59" t="s">
        <v>48</v>
      </c>
      <c r="E13" s="7">
        <v>7000</v>
      </c>
      <c r="F13" s="59" t="s">
        <v>48</v>
      </c>
      <c r="G13" s="7">
        <v>30000</v>
      </c>
      <c r="I13" s="9">
        <v>127000</v>
      </c>
    </row>
    <row r="14" spans="1:9" ht="13.5" thickBot="1">
      <c r="A14" s="16">
        <v>10</v>
      </c>
      <c r="B14" s="17" t="s">
        <v>11</v>
      </c>
      <c r="C14" s="18">
        <v>25000</v>
      </c>
      <c r="D14" s="19">
        <v>1000</v>
      </c>
      <c r="E14" s="18">
        <v>9000</v>
      </c>
      <c r="F14" s="19">
        <v>0</v>
      </c>
      <c r="G14" s="19">
        <v>25000</v>
      </c>
      <c r="I14" s="20">
        <f>SUM(I12:I13)</f>
        <v>212200</v>
      </c>
    </row>
    <row r="15" spans="1:9" ht="22.5" customHeight="1" thickTop="1">
      <c r="A15" s="171" t="s">
        <v>54</v>
      </c>
      <c r="B15" s="171"/>
      <c r="C15" s="60">
        <f>SUM(C5:C14)</f>
        <v>2880000</v>
      </c>
      <c r="D15" s="60">
        <f>D7+D8+D10+D14</f>
        <v>76000</v>
      </c>
      <c r="E15" s="60">
        <f>SUM(E5:E14)</f>
        <v>547400</v>
      </c>
      <c r="F15" s="60">
        <v>212200</v>
      </c>
      <c r="G15" s="60">
        <f>SUM(G5:G14)</f>
        <v>2008000</v>
      </c>
      <c r="I15" s="20"/>
    </row>
    <row r="16" spans="1:7" ht="12.75">
      <c r="A16" s="172" t="s">
        <v>16</v>
      </c>
      <c r="B16" s="172"/>
      <c r="C16" s="7" t="s">
        <v>55</v>
      </c>
      <c r="D16" s="7">
        <v>0</v>
      </c>
      <c r="E16" s="7" t="s">
        <v>79</v>
      </c>
      <c r="F16" s="7" t="s">
        <v>57</v>
      </c>
      <c r="G16" s="7" t="s">
        <v>56</v>
      </c>
    </row>
    <row r="17" spans="1:7" ht="12.75">
      <c r="A17" s="172" t="s">
        <v>58</v>
      </c>
      <c r="B17" s="172"/>
      <c r="C17" s="7" t="s">
        <v>59</v>
      </c>
      <c r="D17" s="7">
        <f>SUM(D15:D16)</f>
        <v>76000</v>
      </c>
      <c r="E17" s="7" t="s">
        <v>80</v>
      </c>
      <c r="F17" s="7" t="s">
        <v>61</v>
      </c>
      <c r="G17" s="7" t="s">
        <v>62</v>
      </c>
    </row>
    <row r="18" spans="1:7" s="1" customFormat="1" ht="36.75" customHeight="1">
      <c r="A18" s="88"/>
      <c r="B18" s="89"/>
      <c r="C18" s="89"/>
      <c r="D18" s="89"/>
      <c r="E18" s="89"/>
      <c r="F18" s="89"/>
      <c r="G18" s="12"/>
    </row>
    <row r="19" spans="1:7" s="1" customFormat="1" ht="12.75">
      <c r="A19" s="90" t="s">
        <v>70</v>
      </c>
      <c r="B19" s="89"/>
      <c r="C19" s="89"/>
      <c r="D19" s="89"/>
      <c r="E19" s="89"/>
      <c r="F19" s="89"/>
      <c r="G19" s="12"/>
    </row>
    <row r="20" spans="1:7" s="1" customFormat="1" ht="12.75">
      <c r="A20" s="90" t="s">
        <v>71</v>
      </c>
      <c r="B20" s="89"/>
      <c r="C20" s="89"/>
      <c r="D20" s="89"/>
      <c r="E20" s="89"/>
      <c r="F20" s="89"/>
      <c r="G20" s="12"/>
    </row>
    <row r="21" spans="1:6" ht="12.75">
      <c r="A21" s="90" t="s">
        <v>72</v>
      </c>
      <c r="B21"/>
      <c r="C21"/>
      <c r="D21"/>
      <c r="E21"/>
      <c r="F21"/>
    </row>
    <row r="22" spans="1:6" ht="12.75">
      <c r="A22" s="90" t="s">
        <v>73</v>
      </c>
      <c r="B22"/>
      <c r="C22"/>
      <c r="D22"/>
      <c r="E22"/>
      <c r="F22"/>
    </row>
    <row r="23" ht="20.25" customHeight="1">
      <c r="A23" s="91" t="s">
        <v>81</v>
      </c>
    </row>
    <row r="25" spans="1:7" ht="24.75" customHeight="1">
      <c r="A25" s="4" t="s">
        <v>35</v>
      </c>
      <c r="B25" s="5"/>
      <c r="C25" s="6"/>
      <c r="E25" s="9"/>
      <c r="F25" s="9"/>
      <c r="G25" s="9"/>
    </row>
    <row r="26" spans="1:5" s="10" customFormat="1" ht="25.5">
      <c r="A26" s="45" t="s">
        <v>18</v>
      </c>
      <c r="B26" s="46" t="s">
        <v>17</v>
      </c>
      <c r="C26" s="46" t="s">
        <v>12</v>
      </c>
      <c r="D26" s="46" t="s">
        <v>13</v>
      </c>
      <c r="E26" s="46" t="s">
        <v>24</v>
      </c>
    </row>
    <row r="27" spans="1:7" ht="12.75">
      <c r="A27" s="8">
        <v>1</v>
      </c>
      <c r="B27" s="3" t="str">
        <f>3Q2006!B5</f>
        <v>UPC Polska</v>
      </c>
      <c r="C27" s="7">
        <f>3Q2006!C5</f>
        <v>1000000</v>
      </c>
      <c r="D27" s="7">
        <v>116</v>
      </c>
      <c r="E27" s="14">
        <f>C27/4500000</f>
        <v>0.2222222222222222</v>
      </c>
      <c r="F27" s="9"/>
      <c r="G27" s="9"/>
    </row>
    <row r="28" spans="1:7" ht="12.75">
      <c r="A28" s="8">
        <v>2</v>
      </c>
      <c r="B28" s="3" t="str">
        <f>3Q2006!B6</f>
        <v>VECTRA</v>
      </c>
      <c r="C28" s="7">
        <f>3Q2006!C6</f>
        <v>630000</v>
      </c>
      <c r="D28" s="7">
        <v>114</v>
      </c>
      <c r="E28" s="14">
        <f aca="true" t="shared" si="0" ref="E28:E36">C28/4500000</f>
        <v>0.14</v>
      </c>
      <c r="F28" s="9"/>
      <c r="G28" s="9"/>
    </row>
    <row r="29" spans="1:7" ht="12.75">
      <c r="A29" s="8">
        <v>3</v>
      </c>
      <c r="B29" s="3" t="str">
        <f>3Q2006!B7</f>
        <v>Multimedia Polska</v>
      </c>
      <c r="C29" s="7">
        <f>3Q2006!C7</f>
        <v>457000</v>
      </c>
      <c r="D29" s="7">
        <v>90</v>
      </c>
      <c r="E29" s="14">
        <f t="shared" si="0"/>
        <v>0.10155555555555555</v>
      </c>
      <c r="F29" s="9"/>
      <c r="G29" s="9"/>
    </row>
    <row r="30" spans="1:7" ht="12.75">
      <c r="A30" s="8">
        <v>4</v>
      </c>
      <c r="B30" s="3" t="str">
        <f>3Q2006!B8</f>
        <v>Grupa ASTER</v>
      </c>
      <c r="C30" s="7">
        <f>3Q2006!C8</f>
        <v>366000</v>
      </c>
      <c r="D30" s="7">
        <v>3</v>
      </c>
      <c r="E30" s="14">
        <f t="shared" si="0"/>
        <v>0.08133333333333333</v>
      </c>
      <c r="F30" s="9"/>
      <c r="G30" s="9"/>
    </row>
    <row r="31" spans="1:7" ht="12.75">
      <c r="A31" s="8">
        <v>5</v>
      </c>
      <c r="B31" s="3" t="str">
        <f>3Q2006!B9</f>
        <v>TOYA</v>
      </c>
      <c r="C31" s="7">
        <f>3Q2006!C9</f>
        <v>150000</v>
      </c>
      <c r="D31" s="7">
        <v>4</v>
      </c>
      <c r="E31" s="14">
        <f t="shared" si="0"/>
        <v>0.03333333333333333</v>
      </c>
      <c r="F31" s="9"/>
      <c r="G31" s="9"/>
    </row>
    <row r="32" spans="1:7" ht="12.75">
      <c r="A32" s="8">
        <v>6</v>
      </c>
      <c r="B32" s="3" t="str">
        <f>3Q2006!B10</f>
        <v>INEA</v>
      </c>
      <c r="C32" s="7">
        <f>3Q2006!C10</f>
        <v>100000</v>
      </c>
      <c r="D32" s="7">
        <v>6</v>
      </c>
      <c r="E32" s="14">
        <f t="shared" si="0"/>
        <v>0.022222222222222223</v>
      </c>
      <c r="F32" s="9"/>
      <c r="G32" s="9"/>
    </row>
    <row r="33" spans="1:7" ht="12.75">
      <c r="A33" s="8">
        <v>7</v>
      </c>
      <c r="B33" s="3" t="str">
        <f>3Q2006!B11</f>
        <v>MTK S.Tar</v>
      </c>
      <c r="C33" s="7">
        <f>3Q2006!C11</f>
        <v>60000</v>
      </c>
      <c r="D33" s="7">
        <v>12</v>
      </c>
      <c r="E33" s="14">
        <f t="shared" si="0"/>
        <v>0.013333333333333334</v>
      </c>
      <c r="F33" s="9"/>
      <c r="G33" s="9"/>
    </row>
    <row r="34" spans="1:7" ht="12.75">
      <c r="A34" s="8">
        <v>8</v>
      </c>
      <c r="B34" s="3" t="str">
        <f>3Q2006!B12</f>
        <v>Stream Communications</v>
      </c>
      <c r="C34" s="7">
        <f>3Q2006!C12</f>
        <v>62000</v>
      </c>
      <c r="D34" s="7">
        <v>16</v>
      </c>
      <c r="E34" s="14">
        <f t="shared" si="0"/>
        <v>0.013777777777777778</v>
      </c>
      <c r="F34" s="9"/>
      <c r="G34" s="9"/>
    </row>
    <row r="35" spans="1:7" ht="12.75">
      <c r="A35" s="8">
        <v>9</v>
      </c>
      <c r="B35" s="3" t="str">
        <f>3Q2006!B13</f>
        <v>Promax</v>
      </c>
      <c r="C35" s="7">
        <f>3Q2006!C13</f>
        <v>30000</v>
      </c>
      <c r="D35" s="7">
        <v>18</v>
      </c>
      <c r="E35" s="14">
        <f t="shared" si="0"/>
        <v>0.006666666666666667</v>
      </c>
      <c r="F35" s="9"/>
      <c r="G35" s="9"/>
    </row>
    <row r="36" spans="1:7" ht="13.5" thickBot="1">
      <c r="A36" s="62">
        <v>10</v>
      </c>
      <c r="B36" s="3" t="str">
        <f>3Q2006!B14</f>
        <v>Sat Film</v>
      </c>
      <c r="C36" s="7">
        <f>3Q2006!C14</f>
        <v>25000</v>
      </c>
      <c r="D36" s="44">
        <v>1</v>
      </c>
      <c r="E36" s="63">
        <f t="shared" si="0"/>
        <v>0.005555555555555556</v>
      </c>
      <c r="F36" s="9"/>
      <c r="G36" s="9"/>
    </row>
    <row r="37" spans="1:9" ht="13.5" thickTop="1">
      <c r="A37" s="171" t="s">
        <v>54</v>
      </c>
      <c r="B37" s="171"/>
      <c r="C37" s="60">
        <f>SUM(C27:C36)</f>
        <v>2880000</v>
      </c>
      <c r="E37" s="2"/>
      <c r="F37" s="2"/>
      <c r="G37" s="2"/>
      <c r="I37" s="20"/>
    </row>
    <row r="38" spans="1:5" ht="12.75">
      <c r="A38" s="173" t="s">
        <v>16</v>
      </c>
      <c r="B38" s="173"/>
      <c r="C38" s="7" t="str">
        <f>3Q2006!C16</f>
        <v>~ 1 600 000</v>
      </c>
      <c r="E38" s="64"/>
    </row>
    <row r="39" spans="1:7" ht="12.75">
      <c r="A39" s="173" t="s">
        <v>64</v>
      </c>
      <c r="B39" s="173"/>
      <c r="C39" s="7" t="str">
        <f>3Q2006!C17</f>
        <v>~ 4 500 000</v>
      </c>
      <c r="E39" s="64"/>
      <c r="F39" s="9"/>
      <c r="G39" s="9"/>
    </row>
    <row r="40" spans="1:7" ht="12.75">
      <c r="A40" s="169" t="s">
        <v>65</v>
      </c>
      <c r="B40" s="170"/>
      <c r="C40" s="65" t="s">
        <v>66</v>
      </c>
      <c r="E40" s="64"/>
      <c r="F40" s="9"/>
      <c r="G40" s="9"/>
    </row>
    <row r="41" spans="1:7" ht="21.75" customHeight="1">
      <c r="A41" s="24"/>
      <c r="C41" s="6"/>
      <c r="D41" s="9"/>
      <c r="E41" s="9"/>
      <c r="F41" s="9"/>
      <c r="G41" s="9"/>
    </row>
  </sheetData>
  <sheetProtection/>
  <mergeCells count="14">
    <mergeCell ref="A40:B40"/>
    <mergeCell ref="A15:B15"/>
    <mergeCell ref="A16:B16"/>
    <mergeCell ref="A17:B17"/>
    <mergeCell ref="A37:B37"/>
    <mergeCell ref="A38:B38"/>
    <mergeCell ref="A39:B39"/>
    <mergeCell ref="A2:A4"/>
    <mergeCell ref="B2:B4"/>
    <mergeCell ref="C2:F2"/>
    <mergeCell ref="G2:G4"/>
    <mergeCell ref="C3:D3"/>
    <mergeCell ref="E3:E4"/>
    <mergeCell ref="F3:F4"/>
  </mergeCells>
  <printOptions gridLines="1"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7.8515625" style="9" customWidth="1"/>
    <col min="3" max="3" width="11.140625" style="9" bestFit="1" customWidth="1"/>
    <col min="4" max="4" width="15.00390625" style="6" bestFit="1" customWidth="1"/>
    <col min="5" max="5" width="10.8515625" style="6" customWidth="1"/>
    <col min="6" max="6" width="12.00390625" style="6" bestFit="1" customWidth="1"/>
    <col min="7" max="7" width="15.00390625" style="6" bestFit="1" customWidth="1"/>
    <col min="8" max="8" width="11.8515625" style="9" customWidth="1"/>
    <col min="9" max="16384" width="9.140625" style="9" customWidth="1"/>
  </cols>
  <sheetData>
    <row r="1" ht="12.75">
      <c r="A1" s="109" t="s">
        <v>33</v>
      </c>
    </row>
    <row r="2" spans="1:7" ht="12.75" customHeight="1">
      <c r="A2" s="163" t="s">
        <v>18</v>
      </c>
      <c r="B2" s="156" t="s">
        <v>17</v>
      </c>
      <c r="C2" s="158" t="s">
        <v>12</v>
      </c>
      <c r="D2" s="159"/>
      <c r="E2" s="159"/>
      <c r="F2" s="159"/>
      <c r="G2" s="156" t="s">
        <v>52</v>
      </c>
    </row>
    <row r="3" spans="1:7" s="10" customFormat="1" ht="13.5" customHeight="1">
      <c r="A3" s="164"/>
      <c r="B3" s="166"/>
      <c r="C3" s="167" t="s">
        <v>19</v>
      </c>
      <c r="D3" s="168"/>
      <c r="E3" s="156" t="s">
        <v>20</v>
      </c>
      <c r="F3" s="156" t="s">
        <v>21</v>
      </c>
      <c r="G3" s="166"/>
    </row>
    <row r="4" spans="1:7" s="10" customFormat="1" ht="13.5" customHeight="1">
      <c r="A4" s="165"/>
      <c r="B4" s="157"/>
      <c r="C4" s="46" t="s">
        <v>27</v>
      </c>
      <c r="D4" s="46" t="s">
        <v>28</v>
      </c>
      <c r="E4" s="157"/>
      <c r="F4" s="157"/>
      <c r="G4" s="157"/>
    </row>
    <row r="5" spans="1:7" ht="12.75">
      <c r="A5" s="15">
        <v>1</v>
      </c>
      <c r="B5" s="3" t="s">
        <v>0</v>
      </c>
      <c r="C5" s="7">
        <v>1000000</v>
      </c>
      <c r="D5" s="59" t="s">
        <v>47</v>
      </c>
      <c r="E5" s="7">
        <v>200000</v>
      </c>
      <c r="F5" s="7">
        <v>60000</v>
      </c>
      <c r="G5" s="7">
        <v>750000</v>
      </c>
    </row>
    <row r="6" spans="1:8" ht="12.75">
      <c r="A6" s="15">
        <v>2</v>
      </c>
      <c r="B6" s="3" t="s">
        <v>2</v>
      </c>
      <c r="C6" s="7">
        <v>643000</v>
      </c>
      <c r="D6" s="11">
        <v>30000</v>
      </c>
      <c r="E6" s="7">
        <v>100000</v>
      </c>
      <c r="F6" s="7">
        <v>14500</v>
      </c>
      <c r="G6" s="7">
        <v>500000</v>
      </c>
      <c r="H6" s="2"/>
    </row>
    <row r="7" spans="1:8" ht="12.75">
      <c r="A7" s="15">
        <v>3</v>
      </c>
      <c r="B7" s="3" t="s">
        <v>1</v>
      </c>
      <c r="C7" s="7">
        <v>477000</v>
      </c>
      <c r="D7" s="11">
        <v>27000</v>
      </c>
      <c r="E7" s="7">
        <v>150000</v>
      </c>
      <c r="F7" s="7">
        <v>155000</v>
      </c>
      <c r="G7" s="7">
        <v>350000</v>
      </c>
      <c r="H7" s="2"/>
    </row>
    <row r="8" spans="1:8" ht="12.75">
      <c r="A8" s="15">
        <v>4</v>
      </c>
      <c r="B8" s="3" t="s">
        <v>3</v>
      </c>
      <c r="C8" s="7">
        <v>368000</v>
      </c>
      <c r="D8" s="7">
        <v>46000</v>
      </c>
      <c r="E8" s="7">
        <v>110000</v>
      </c>
      <c r="F8" s="7">
        <v>36000</v>
      </c>
      <c r="G8" s="7">
        <v>33000</v>
      </c>
      <c r="H8" s="2"/>
    </row>
    <row r="9" spans="1:8" ht="12.75">
      <c r="A9" s="15">
        <v>5</v>
      </c>
      <c r="B9" s="3" t="s">
        <v>4</v>
      </c>
      <c r="C9" s="7">
        <v>150000</v>
      </c>
      <c r="D9" s="11">
        <v>5000</v>
      </c>
      <c r="E9" s="7">
        <v>38000</v>
      </c>
      <c r="F9" s="7">
        <v>3000</v>
      </c>
      <c r="G9" s="7">
        <v>150000</v>
      </c>
      <c r="H9" s="2"/>
    </row>
    <row r="10" spans="1:8" ht="12.75">
      <c r="A10" s="15">
        <v>6</v>
      </c>
      <c r="B10" s="3" t="s">
        <v>26</v>
      </c>
      <c r="C10" s="7">
        <v>100000</v>
      </c>
      <c r="D10" s="7">
        <v>10000</v>
      </c>
      <c r="E10" s="7">
        <v>30000</v>
      </c>
      <c r="F10" s="11">
        <v>2500</v>
      </c>
      <c r="G10" s="7">
        <v>100000</v>
      </c>
      <c r="H10" s="2"/>
    </row>
    <row r="11" spans="1:8" ht="12.75">
      <c r="A11" s="15">
        <v>7</v>
      </c>
      <c r="B11" s="3" t="s">
        <v>9</v>
      </c>
      <c r="C11" s="7">
        <v>62000</v>
      </c>
      <c r="D11" s="7">
        <v>0</v>
      </c>
      <c r="E11" s="7">
        <v>6000</v>
      </c>
      <c r="F11" s="59" t="s">
        <v>48</v>
      </c>
      <c r="G11" s="7">
        <v>30000</v>
      </c>
      <c r="H11" s="20"/>
    </row>
    <row r="12" spans="1:9" ht="12.75">
      <c r="A12" s="15">
        <v>8</v>
      </c>
      <c r="B12" s="3" t="s">
        <v>8</v>
      </c>
      <c r="C12" s="7">
        <v>60000</v>
      </c>
      <c r="D12" s="7">
        <v>0</v>
      </c>
      <c r="E12" s="7">
        <v>5600</v>
      </c>
      <c r="F12" s="7">
        <v>1500</v>
      </c>
      <c r="G12" s="7">
        <v>40000</v>
      </c>
      <c r="I12" s="20"/>
    </row>
    <row r="13" spans="1:7" ht="12.75">
      <c r="A13" s="15">
        <v>9</v>
      </c>
      <c r="B13" s="3" t="s">
        <v>10</v>
      </c>
      <c r="C13" s="7">
        <v>30000</v>
      </c>
      <c r="D13" s="59" t="s">
        <v>48</v>
      </c>
      <c r="E13" s="7">
        <v>7000</v>
      </c>
      <c r="F13" s="59" t="s">
        <v>48</v>
      </c>
      <c r="G13" s="7">
        <v>30000</v>
      </c>
    </row>
    <row r="14" spans="1:9" ht="13.5" thickBot="1">
      <c r="A14" s="16">
        <v>10</v>
      </c>
      <c r="B14" s="17" t="s">
        <v>11</v>
      </c>
      <c r="C14" s="18">
        <v>25000</v>
      </c>
      <c r="D14" s="19">
        <v>1000</v>
      </c>
      <c r="E14" s="18">
        <v>10000</v>
      </c>
      <c r="F14" s="19">
        <v>0</v>
      </c>
      <c r="G14" s="19">
        <v>25000</v>
      </c>
      <c r="I14" s="20"/>
    </row>
    <row r="15" spans="1:9" ht="22.5" customHeight="1" thickTop="1">
      <c r="A15" s="171" t="s">
        <v>54</v>
      </c>
      <c r="B15" s="171"/>
      <c r="C15" s="60">
        <f>SUM(C5:C14)</f>
        <v>2915000</v>
      </c>
      <c r="D15" s="60">
        <f>D7+D8+D9+D10+D14</f>
        <v>89000</v>
      </c>
      <c r="E15" s="60">
        <f>SUM(E5:E14)</f>
        <v>656600</v>
      </c>
      <c r="F15" s="60">
        <v>219200</v>
      </c>
      <c r="G15" s="60">
        <f>SUM(G5:G14)</f>
        <v>2008000</v>
      </c>
      <c r="I15" s="20"/>
    </row>
    <row r="16" spans="1:7" ht="12.75">
      <c r="A16" s="172" t="s">
        <v>16</v>
      </c>
      <c r="B16" s="172"/>
      <c r="C16" s="7" t="s">
        <v>55</v>
      </c>
      <c r="D16" s="7">
        <v>0</v>
      </c>
      <c r="E16" s="7" t="s">
        <v>56</v>
      </c>
      <c r="F16" s="7" t="s">
        <v>57</v>
      </c>
      <c r="G16" s="7" t="s">
        <v>56</v>
      </c>
    </row>
    <row r="17" spans="1:7" ht="12.75">
      <c r="A17" s="172" t="s">
        <v>58</v>
      </c>
      <c r="B17" s="172"/>
      <c r="C17" s="7" t="s">
        <v>59</v>
      </c>
      <c r="D17" s="7">
        <f>SUM(D15:D16)</f>
        <v>89000</v>
      </c>
      <c r="E17" s="7" t="s">
        <v>60</v>
      </c>
      <c r="F17" s="7" t="s">
        <v>61</v>
      </c>
      <c r="G17" s="7" t="s">
        <v>62</v>
      </c>
    </row>
    <row r="18" spans="1:7" s="1" customFormat="1" ht="36.75" customHeight="1">
      <c r="A18" s="23" t="s">
        <v>63</v>
      </c>
      <c r="B18" s="61"/>
      <c r="C18" s="61"/>
      <c r="D18" s="61"/>
      <c r="E18" s="61"/>
      <c r="F18" s="61"/>
      <c r="G18" s="12"/>
    </row>
    <row r="19" ht="20.25" customHeight="1">
      <c r="H19" s="1"/>
    </row>
    <row r="20" spans="1:7" ht="24.75" customHeight="1">
      <c r="A20" s="4" t="s">
        <v>35</v>
      </c>
      <c r="B20" s="5"/>
      <c r="C20" s="6"/>
      <c r="E20" s="9"/>
      <c r="F20" s="9"/>
      <c r="G20" s="9"/>
    </row>
    <row r="21" spans="1:5" s="10" customFormat="1" ht="25.5">
      <c r="A21" s="45" t="s">
        <v>18</v>
      </c>
      <c r="B21" s="46" t="s">
        <v>17</v>
      </c>
      <c r="C21" s="46" t="s">
        <v>12</v>
      </c>
      <c r="D21" s="46" t="s">
        <v>13</v>
      </c>
      <c r="E21" s="46" t="s">
        <v>24</v>
      </c>
    </row>
    <row r="22" spans="1:7" ht="12.75">
      <c r="A22" s="8">
        <v>1</v>
      </c>
      <c r="B22" s="3" t="str">
        <f>4Q2006!B5</f>
        <v>UPC Polska</v>
      </c>
      <c r="C22" s="7">
        <f>4Q2006!C5</f>
        <v>1000000</v>
      </c>
      <c r="D22" s="7">
        <v>116</v>
      </c>
      <c r="E22" s="14">
        <f>C22/4500000</f>
        <v>0.2222222222222222</v>
      </c>
      <c r="F22" s="9"/>
      <c r="G22" s="9"/>
    </row>
    <row r="23" spans="1:7" ht="12.75">
      <c r="A23" s="8">
        <v>2</v>
      </c>
      <c r="B23" s="3" t="str">
        <f>4Q2006!B6</f>
        <v>VECTRA</v>
      </c>
      <c r="C23" s="7">
        <f>4Q2006!C6</f>
        <v>643000</v>
      </c>
      <c r="D23" s="7">
        <v>114</v>
      </c>
      <c r="E23" s="14">
        <f aca="true" t="shared" si="0" ref="E23:E31">C23/4500000</f>
        <v>0.1428888888888889</v>
      </c>
      <c r="F23" s="9"/>
      <c r="G23" s="9"/>
    </row>
    <row r="24" spans="1:7" ht="12.75">
      <c r="A24" s="8">
        <v>3</v>
      </c>
      <c r="B24" s="3" t="str">
        <f>4Q2006!B7</f>
        <v>Multimedia Polska</v>
      </c>
      <c r="C24" s="7">
        <f>4Q2006!C7</f>
        <v>477000</v>
      </c>
      <c r="D24" s="7">
        <v>109</v>
      </c>
      <c r="E24" s="14">
        <f t="shared" si="0"/>
        <v>0.106</v>
      </c>
      <c r="F24" s="9"/>
      <c r="G24" s="9"/>
    </row>
    <row r="25" spans="1:7" ht="12.75">
      <c r="A25" s="8">
        <v>4</v>
      </c>
      <c r="B25" s="3" t="str">
        <f>4Q2006!B8</f>
        <v>Grupa ASTER</v>
      </c>
      <c r="C25" s="7">
        <f>4Q2006!C8</f>
        <v>368000</v>
      </c>
      <c r="D25" s="7">
        <v>3</v>
      </c>
      <c r="E25" s="14">
        <f t="shared" si="0"/>
        <v>0.08177777777777778</v>
      </c>
      <c r="F25" s="9"/>
      <c r="G25" s="9"/>
    </row>
    <row r="26" spans="1:7" ht="12.75">
      <c r="A26" s="8">
        <v>5</v>
      </c>
      <c r="B26" s="3" t="str">
        <f>4Q2006!B9</f>
        <v>TOYA</v>
      </c>
      <c r="C26" s="7">
        <f>4Q2006!C9</f>
        <v>150000</v>
      </c>
      <c r="D26" s="7">
        <v>4</v>
      </c>
      <c r="E26" s="14">
        <f t="shared" si="0"/>
        <v>0.03333333333333333</v>
      </c>
      <c r="F26" s="9"/>
      <c r="G26" s="9"/>
    </row>
    <row r="27" spans="1:7" ht="12.75">
      <c r="A27" s="8">
        <v>6</v>
      </c>
      <c r="B27" s="3" t="str">
        <f>4Q2006!B10</f>
        <v>INEA</v>
      </c>
      <c r="C27" s="7">
        <f>4Q2006!C10</f>
        <v>100000</v>
      </c>
      <c r="D27" s="7">
        <v>6</v>
      </c>
      <c r="E27" s="14">
        <f t="shared" si="0"/>
        <v>0.022222222222222223</v>
      </c>
      <c r="F27" s="9"/>
      <c r="G27" s="9"/>
    </row>
    <row r="28" spans="1:7" ht="12.75">
      <c r="A28" s="8">
        <v>7</v>
      </c>
      <c r="B28" s="3" t="str">
        <f>4Q2006!B11</f>
        <v>Stream Communications</v>
      </c>
      <c r="C28" s="7">
        <f>4Q2006!C11</f>
        <v>62000</v>
      </c>
      <c r="D28" s="7">
        <v>16</v>
      </c>
      <c r="E28" s="14">
        <f t="shared" si="0"/>
        <v>0.013777777777777778</v>
      </c>
      <c r="F28" s="9"/>
      <c r="G28" s="9"/>
    </row>
    <row r="29" spans="1:7" ht="12.75">
      <c r="A29" s="8">
        <v>8</v>
      </c>
      <c r="B29" s="3" t="str">
        <f>4Q2006!B12</f>
        <v>MTK S.Tar</v>
      </c>
      <c r="C29" s="7">
        <f>4Q2006!C12</f>
        <v>60000</v>
      </c>
      <c r="D29" s="7">
        <v>12</v>
      </c>
      <c r="E29" s="14">
        <f t="shared" si="0"/>
        <v>0.013333333333333334</v>
      </c>
      <c r="F29" s="9"/>
      <c r="G29" s="9"/>
    </row>
    <row r="30" spans="1:7" ht="12.75">
      <c r="A30" s="8">
        <v>9</v>
      </c>
      <c r="B30" s="3" t="str">
        <f>4Q2006!B13</f>
        <v>Promax</v>
      </c>
      <c r="C30" s="7">
        <f>4Q2006!C13</f>
        <v>30000</v>
      </c>
      <c r="D30" s="7">
        <v>18</v>
      </c>
      <c r="E30" s="14">
        <f t="shared" si="0"/>
        <v>0.006666666666666667</v>
      </c>
      <c r="F30" s="9"/>
      <c r="G30" s="9"/>
    </row>
    <row r="31" spans="1:7" ht="13.5" thickBot="1">
      <c r="A31" s="62">
        <v>10</v>
      </c>
      <c r="B31" s="3" t="str">
        <f>4Q2006!B14</f>
        <v>Sat Film</v>
      </c>
      <c r="C31" s="7">
        <f>4Q2006!C14</f>
        <v>25000</v>
      </c>
      <c r="D31" s="44">
        <v>1</v>
      </c>
      <c r="E31" s="63">
        <f t="shared" si="0"/>
        <v>0.005555555555555556</v>
      </c>
      <c r="F31" s="9"/>
      <c r="G31" s="9"/>
    </row>
    <row r="32" spans="1:9" ht="13.5" thickTop="1">
      <c r="A32" s="171" t="s">
        <v>54</v>
      </c>
      <c r="B32" s="171"/>
      <c r="C32" s="60">
        <f>SUM(C22:C31)</f>
        <v>2915000</v>
      </c>
      <c r="E32" s="2"/>
      <c r="F32" s="2"/>
      <c r="G32" s="2"/>
      <c r="I32" s="20"/>
    </row>
    <row r="33" spans="1:5" ht="12.75">
      <c r="A33" s="173" t="s">
        <v>16</v>
      </c>
      <c r="B33" s="173"/>
      <c r="C33" s="7">
        <v>1600000</v>
      </c>
      <c r="E33" s="64"/>
    </row>
    <row r="34" spans="1:7" ht="12.75">
      <c r="A34" s="173" t="s">
        <v>64</v>
      </c>
      <c r="B34" s="173"/>
      <c r="C34" s="7">
        <v>4500000</v>
      </c>
      <c r="E34" s="64"/>
      <c r="F34" s="9"/>
      <c r="G34" s="9"/>
    </row>
    <row r="35" spans="1:7" ht="12.75">
      <c r="A35" s="169" t="s">
        <v>65</v>
      </c>
      <c r="B35" s="170"/>
      <c r="C35" s="65" t="s">
        <v>66</v>
      </c>
      <c r="E35" s="64"/>
      <c r="F35" s="9"/>
      <c r="G35" s="9"/>
    </row>
    <row r="36" spans="1:7" ht="21.75" customHeight="1">
      <c r="A36" s="24"/>
      <c r="C36" s="6"/>
      <c r="D36" s="9"/>
      <c r="E36" s="9"/>
      <c r="F36" s="9"/>
      <c r="G36" s="9"/>
    </row>
    <row r="37" ht="12.75">
      <c r="H37" s="1"/>
    </row>
  </sheetData>
  <sheetProtection/>
  <mergeCells count="14">
    <mergeCell ref="A35:B35"/>
    <mergeCell ref="A15:B15"/>
    <mergeCell ref="A16:B16"/>
    <mergeCell ref="A17:B17"/>
    <mergeCell ref="A32:B32"/>
    <mergeCell ref="A33:B33"/>
    <mergeCell ref="A34:B34"/>
    <mergeCell ref="A2:A4"/>
    <mergeCell ref="B2:B4"/>
    <mergeCell ref="C2:F2"/>
    <mergeCell ref="G2:G4"/>
    <mergeCell ref="C3:D3"/>
    <mergeCell ref="E3:E4"/>
    <mergeCell ref="F3:F4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7.8515625" style="9" customWidth="1"/>
    <col min="3" max="3" width="11.140625" style="9" bestFit="1" customWidth="1"/>
    <col min="4" max="4" width="15.00390625" style="6" bestFit="1" customWidth="1"/>
    <col min="5" max="5" width="10.8515625" style="6" customWidth="1"/>
    <col min="6" max="6" width="12.00390625" style="6" bestFit="1" customWidth="1"/>
    <col min="7" max="7" width="15.00390625" style="6" bestFit="1" customWidth="1"/>
    <col min="8" max="8" width="11.8515625" style="9" customWidth="1"/>
    <col min="9" max="16384" width="9.140625" style="9" customWidth="1"/>
  </cols>
  <sheetData>
    <row r="1" ht="12.75">
      <c r="A1" s="109" t="s">
        <v>33</v>
      </c>
    </row>
    <row r="2" spans="1:7" ht="12.75" customHeight="1">
      <c r="A2" s="163" t="s">
        <v>18</v>
      </c>
      <c r="B2" s="156" t="s">
        <v>17</v>
      </c>
      <c r="C2" s="158" t="s">
        <v>12</v>
      </c>
      <c r="D2" s="159"/>
      <c r="E2" s="159"/>
      <c r="F2" s="159"/>
      <c r="G2" s="156" t="s">
        <v>52</v>
      </c>
    </row>
    <row r="3" spans="1:7" s="10" customFormat="1" ht="13.5" customHeight="1">
      <c r="A3" s="164"/>
      <c r="B3" s="166"/>
      <c r="C3" s="167" t="s">
        <v>19</v>
      </c>
      <c r="D3" s="168"/>
      <c r="E3" s="156" t="s">
        <v>20</v>
      </c>
      <c r="F3" s="156" t="s">
        <v>21</v>
      </c>
      <c r="G3" s="166"/>
    </row>
    <row r="4" spans="1:7" s="10" customFormat="1" ht="13.5" customHeight="1">
      <c r="A4" s="165"/>
      <c r="B4" s="157"/>
      <c r="C4" s="46" t="s">
        <v>27</v>
      </c>
      <c r="D4" s="46" t="s">
        <v>28</v>
      </c>
      <c r="E4" s="157"/>
      <c r="F4" s="157"/>
      <c r="G4" s="157"/>
    </row>
    <row r="5" spans="1:7" ht="12.75">
      <c r="A5" s="15">
        <v>1</v>
      </c>
      <c r="B5" s="3" t="s">
        <v>0</v>
      </c>
      <c r="C5" s="7">
        <v>1000000</v>
      </c>
      <c r="D5" s="59" t="s">
        <v>47</v>
      </c>
      <c r="E5" s="7">
        <v>206000</v>
      </c>
      <c r="F5" s="7">
        <v>63000</v>
      </c>
      <c r="G5" s="7">
        <v>750000</v>
      </c>
    </row>
    <row r="6" spans="1:8" ht="12.75">
      <c r="A6" s="15">
        <v>2</v>
      </c>
      <c r="B6" s="3" t="s">
        <v>2</v>
      </c>
      <c r="C6" s="7">
        <v>643000</v>
      </c>
      <c r="D6" s="11">
        <v>30000</v>
      </c>
      <c r="E6" s="7">
        <v>110000</v>
      </c>
      <c r="F6" s="7">
        <v>17000</v>
      </c>
      <c r="G6" s="7">
        <v>500000</v>
      </c>
      <c r="H6" s="2"/>
    </row>
    <row r="7" spans="1:8" ht="12.75">
      <c r="A7" s="15">
        <v>3</v>
      </c>
      <c r="B7" s="3" t="s">
        <v>1</v>
      </c>
      <c r="C7" s="7">
        <v>477000</v>
      </c>
      <c r="D7" s="11">
        <v>27000</v>
      </c>
      <c r="E7" s="7">
        <v>150000</v>
      </c>
      <c r="F7" s="7">
        <v>155000</v>
      </c>
      <c r="G7" s="7">
        <v>350000</v>
      </c>
      <c r="H7" s="2"/>
    </row>
    <row r="8" spans="1:8" ht="12.75">
      <c r="A8" s="15">
        <v>4</v>
      </c>
      <c r="B8" s="3" t="s">
        <v>3</v>
      </c>
      <c r="C8" s="7">
        <v>368000</v>
      </c>
      <c r="D8" s="7">
        <v>47000</v>
      </c>
      <c r="E8" s="7">
        <v>112000</v>
      </c>
      <c r="F8" s="7">
        <v>37000</v>
      </c>
      <c r="G8" s="7">
        <v>33000</v>
      </c>
      <c r="H8" s="2"/>
    </row>
    <row r="9" spans="1:8" ht="12.75">
      <c r="A9" s="15">
        <v>5</v>
      </c>
      <c r="B9" s="3" t="s">
        <v>4</v>
      </c>
      <c r="C9" s="7">
        <v>150000</v>
      </c>
      <c r="D9" s="11">
        <v>8000</v>
      </c>
      <c r="E9" s="7">
        <v>42000</v>
      </c>
      <c r="F9" s="7">
        <v>5000</v>
      </c>
      <c r="G9" s="7">
        <v>150000</v>
      </c>
      <c r="H9" s="2"/>
    </row>
    <row r="10" spans="1:8" ht="12.75">
      <c r="A10" s="15">
        <v>6</v>
      </c>
      <c r="B10" s="3" t="s">
        <v>26</v>
      </c>
      <c r="C10" s="7">
        <v>100000</v>
      </c>
      <c r="D10" s="7">
        <v>10000</v>
      </c>
      <c r="E10" s="7">
        <v>38500</v>
      </c>
      <c r="F10" s="11">
        <v>4500</v>
      </c>
      <c r="G10" s="7">
        <v>100000</v>
      </c>
      <c r="H10" s="2"/>
    </row>
    <row r="11" spans="1:8" ht="12.75">
      <c r="A11" s="15">
        <v>7</v>
      </c>
      <c r="B11" s="3" t="s">
        <v>9</v>
      </c>
      <c r="C11" s="7">
        <v>62000</v>
      </c>
      <c r="D11" s="7">
        <v>0</v>
      </c>
      <c r="E11" s="7">
        <v>6000</v>
      </c>
      <c r="F11" s="59" t="s">
        <v>48</v>
      </c>
      <c r="G11" s="7">
        <v>30000</v>
      </c>
      <c r="H11" s="20"/>
    </row>
    <row r="12" spans="1:9" ht="12.75">
      <c r="A12" s="15">
        <v>8</v>
      </c>
      <c r="B12" s="3" t="s">
        <v>8</v>
      </c>
      <c r="C12" s="7">
        <v>60000</v>
      </c>
      <c r="D12" s="7">
        <v>0</v>
      </c>
      <c r="E12" s="7">
        <v>5600</v>
      </c>
      <c r="F12" s="7">
        <v>1500</v>
      </c>
      <c r="G12" s="7">
        <v>40000</v>
      </c>
      <c r="I12" s="20"/>
    </row>
    <row r="13" spans="1:7" ht="12.75">
      <c r="A13" s="15">
        <v>9</v>
      </c>
      <c r="B13" s="3" t="s">
        <v>10</v>
      </c>
      <c r="C13" s="7">
        <v>30000</v>
      </c>
      <c r="D13" s="59" t="s">
        <v>48</v>
      </c>
      <c r="E13" s="7">
        <v>8000</v>
      </c>
      <c r="F13" s="59" t="s">
        <v>48</v>
      </c>
      <c r="G13" s="7">
        <v>30000</v>
      </c>
    </row>
    <row r="14" spans="1:9" ht="13.5" thickBot="1">
      <c r="A14" s="16">
        <v>10</v>
      </c>
      <c r="B14" s="17" t="s">
        <v>11</v>
      </c>
      <c r="C14" s="18">
        <v>25000</v>
      </c>
      <c r="D14" s="19">
        <v>1000</v>
      </c>
      <c r="E14" s="18">
        <v>10000</v>
      </c>
      <c r="F14" s="19">
        <v>0</v>
      </c>
      <c r="G14" s="19">
        <v>25000</v>
      </c>
      <c r="I14" s="20"/>
    </row>
    <row r="15" spans="1:9" ht="22.5" customHeight="1" thickTop="1">
      <c r="A15" s="176" t="s">
        <v>54</v>
      </c>
      <c r="B15" s="176"/>
      <c r="C15" s="66">
        <f>SUM(C5:C14)</f>
        <v>2915000</v>
      </c>
      <c r="D15" s="66">
        <f>D6+D7+D8+D9+D10+D14</f>
        <v>123000</v>
      </c>
      <c r="E15" s="66">
        <f>SUM(E5:E14)</f>
        <v>688100</v>
      </c>
      <c r="F15" s="66">
        <f>SUM(F5:F14)</f>
        <v>283000</v>
      </c>
      <c r="G15" s="66">
        <f>SUM(G5:G14)</f>
        <v>2008000</v>
      </c>
      <c r="I15" s="20"/>
    </row>
    <row r="16" spans="1:7" ht="12.75">
      <c r="A16" s="172" t="s">
        <v>16</v>
      </c>
      <c r="B16" s="172"/>
      <c r="C16" s="7" t="s">
        <v>55</v>
      </c>
      <c r="D16" s="7">
        <v>0</v>
      </c>
      <c r="E16" s="7" t="s">
        <v>56</v>
      </c>
      <c r="F16" s="7" t="s">
        <v>67</v>
      </c>
      <c r="G16" s="7" t="s">
        <v>56</v>
      </c>
    </row>
    <row r="17" spans="1:7" ht="12.75">
      <c r="A17" s="172" t="s">
        <v>58</v>
      </c>
      <c r="B17" s="172"/>
      <c r="C17" s="7" t="s">
        <v>59</v>
      </c>
      <c r="D17" s="7">
        <f>SUM(D15:D16)</f>
        <v>123000</v>
      </c>
      <c r="E17" s="7" t="s">
        <v>68</v>
      </c>
      <c r="F17" s="7" t="s">
        <v>69</v>
      </c>
      <c r="G17" s="7" t="s">
        <v>62</v>
      </c>
    </row>
    <row r="18" spans="1:7" s="1" customFormat="1" ht="36.75" customHeight="1">
      <c r="A18" s="67"/>
      <c r="B18" s="61"/>
      <c r="C18" s="61"/>
      <c r="D18" s="61"/>
      <c r="E18" s="61"/>
      <c r="F18" s="61"/>
      <c r="G18" s="12"/>
    </row>
    <row r="19" spans="1:7" s="1" customFormat="1" ht="12.75">
      <c r="A19" s="68" t="s">
        <v>70</v>
      </c>
      <c r="B19" s="61"/>
      <c r="C19" s="61"/>
      <c r="D19" s="61"/>
      <c r="E19" s="61"/>
      <c r="F19" s="61"/>
      <c r="G19" s="12"/>
    </row>
    <row r="20" spans="1:7" s="1" customFormat="1" ht="12.75">
      <c r="A20" s="68" t="s">
        <v>71</v>
      </c>
      <c r="B20" s="61"/>
      <c r="C20" s="61"/>
      <c r="D20" s="61"/>
      <c r="E20" s="61"/>
      <c r="F20" s="61"/>
      <c r="G20" s="12"/>
    </row>
    <row r="21" spans="1:6" ht="12.75">
      <c r="A21" s="68" t="s">
        <v>72</v>
      </c>
      <c r="D21" s="9"/>
      <c r="E21" s="9"/>
      <c r="F21" s="9"/>
    </row>
    <row r="22" spans="1:6" ht="12.75">
      <c r="A22" s="68" t="s">
        <v>73</v>
      </c>
      <c r="D22" s="9"/>
      <c r="E22" s="9"/>
      <c r="F22" s="9"/>
    </row>
    <row r="23" ht="20.25" customHeight="1">
      <c r="A23" s="23" t="s">
        <v>36</v>
      </c>
    </row>
    <row r="25" spans="1:7" ht="24.75" customHeight="1">
      <c r="A25" s="4" t="s">
        <v>35</v>
      </c>
      <c r="B25" s="5"/>
      <c r="C25" s="6"/>
      <c r="E25" s="9"/>
      <c r="F25" s="9"/>
      <c r="G25" s="9"/>
    </row>
    <row r="26" spans="1:5" s="10" customFormat="1" ht="25.5">
      <c r="A26" s="45" t="s">
        <v>18</v>
      </c>
      <c r="B26" s="46" t="s">
        <v>17</v>
      </c>
      <c r="C26" s="46" t="s">
        <v>12</v>
      </c>
      <c r="D26" s="46" t="s">
        <v>13</v>
      </c>
      <c r="E26" s="46" t="s">
        <v>24</v>
      </c>
    </row>
    <row r="27" spans="1:7" ht="12.75">
      <c r="A27" s="8">
        <v>1</v>
      </c>
      <c r="B27" s="3" t="str">
        <f>1Q2007!B5</f>
        <v>UPC Polska</v>
      </c>
      <c r="C27" s="7">
        <f>1Q2007!C5</f>
        <v>1000000</v>
      </c>
      <c r="D27" s="7">
        <v>116</v>
      </c>
      <c r="E27" s="14">
        <f>C27/4500000</f>
        <v>0.2222222222222222</v>
      </c>
      <c r="F27" s="9"/>
      <c r="G27" s="9"/>
    </row>
    <row r="28" spans="1:7" ht="12.75">
      <c r="A28" s="8">
        <v>2</v>
      </c>
      <c r="B28" s="3" t="str">
        <f>1Q2007!B6</f>
        <v>VECTRA</v>
      </c>
      <c r="C28" s="7">
        <f>1Q2007!C6</f>
        <v>643000</v>
      </c>
      <c r="D28" s="7">
        <v>115</v>
      </c>
      <c r="E28" s="14">
        <f aca="true" t="shared" si="0" ref="E28:E36">C28/4500000</f>
        <v>0.1428888888888889</v>
      </c>
      <c r="F28" s="9"/>
      <c r="G28" s="9"/>
    </row>
    <row r="29" spans="1:7" ht="12.75">
      <c r="A29" s="8">
        <v>3</v>
      </c>
      <c r="B29" s="3" t="str">
        <f>1Q2007!B7</f>
        <v>Multimedia Polska</v>
      </c>
      <c r="C29" s="7">
        <f>1Q2007!C7</f>
        <v>477000</v>
      </c>
      <c r="D29" s="7">
        <v>109</v>
      </c>
      <c r="E29" s="14">
        <f t="shared" si="0"/>
        <v>0.106</v>
      </c>
      <c r="F29" s="9"/>
      <c r="G29" s="9"/>
    </row>
    <row r="30" spans="1:7" ht="12.75">
      <c r="A30" s="8">
        <v>4</v>
      </c>
      <c r="B30" s="3" t="str">
        <f>1Q2007!B8</f>
        <v>Grupa ASTER</v>
      </c>
      <c r="C30" s="7">
        <f>1Q2007!C8</f>
        <v>368000</v>
      </c>
      <c r="D30" s="7">
        <v>3</v>
      </c>
      <c r="E30" s="14">
        <f t="shared" si="0"/>
        <v>0.08177777777777778</v>
      </c>
      <c r="F30" s="9"/>
      <c r="G30" s="9"/>
    </row>
    <row r="31" spans="1:7" ht="12.75">
      <c r="A31" s="8">
        <v>5</v>
      </c>
      <c r="B31" s="3" t="str">
        <f>1Q2007!B9</f>
        <v>TOYA</v>
      </c>
      <c r="C31" s="7">
        <f>1Q2007!C9</f>
        <v>150000</v>
      </c>
      <c r="D31" s="7">
        <v>4</v>
      </c>
      <c r="E31" s="14">
        <f t="shared" si="0"/>
        <v>0.03333333333333333</v>
      </c>
      <c r="F31" s="9"/>
      <c r="G31" s="9"/>
    </row>
    <row r="32" spans="1:7" ht="12.75">
      <c r="A32" s="8">
        <v>6</v>
      </c>
      <c r="B32" s="3" t="str">
        <f>1Q2007!B10</f>
        <v>INEA</v>
      </c>
      <c r="C32" s="7">
        <f>1Q2007!C10</f>
        <v>100000</v>
      </c>
      <c r="D32" s="7">
        <v>6</v>
      </c>
      <c r="E32" s="14">
        <f t="shared" si="0"/>
        <v>0.022222222222222223</v>
      </c>
      <c r="F32" s="9"/>
      <c r="G32" s="9"/>
    </row>
    <row r="33" spans="1:7" ht="12.75">
      <c r="A33" s="8">
        <v>7</v>
      </c>
      <c r="B33" s="3" t="str">
        <f>1Q2007!B11</f>
        <v>Stream Communications</v>
      </c>
      <c r="C33" s="7">
        <f>1Q2007!C11</f>
        <v>62000</v>
      </c>
      <c r="D33" s="7">
        <v>16</v>
      </c>
      <c r="E33" s="14">
        <f t="shared" si="0"/>
        <v>0.013777777777777778</v>
      </c>
      <c r="F33" s="9"/>
      <c r="G33" s="9"/>
    </row>
    <row r="34" spans="1:7" ht="12.75">
      <c r="A34" s="8">
        <v>8</v>
      </c>
      <c r="B34" s="3" t="str">
        <f>1Q2007!B12</f>
        <v>MTK S.Tar</v>
      </c>
      <c r="C34" s="7">
        <f>1Q2007!C12</f>
        <v>60000</v>
      </c>
      <c r="D34" s="7">
        <v>21</v>
      </c>
      <c r="E34" s="14">
        <f t="shared" si="0"/>
        <v>0.013333333333333334</v>
      </c>
      <c r="F34" s="9"/>
      <c r="G34" s="9"/>
    </row>
    <row r="35" spans="1:7" ht="12.75">
      <c r="A35" s="8">
        <v>9</v>
      </c>
      <c r="B35" s="3" t="str">
        <f>1Q2007!B13</f>
        <v>Promax</v>
      </c>
      <c r="C35" s="7">
        <f>1Q2007!C13</f>
        <v>30000</v>
      </c>
      <c r="D35" s="7">
        <v>18</v>
      </c>
      <c r="E35" s="14">
        <f t="shared" si="0"/>
        <v>0.006666666666666667</v>
      </c>
      <c r="F35" s="9"/>
      <c r="G35" s="9"/>
    </row>
    <row r="36" spans="1:7" ht="13.5" thickBot="1">
      <c r="A36" s="21">
        <v>10</v>
      </c>
      <c r="B36" s="3" t="str">
        <f>1Q2007!B14</f>
        <v>Sat Film</v>
      </c>
      <c r="C36" s="7">
        <f>1Q2007!C14</f>
        <v>25000</v>
      </c>
      <c r="D36" s="22">
        <v>1</v>
      </c>
      <c r="E36" s="69">
        <f t="shared" si="0"/>
        <v>0.005555555555555556</v>
      </c>
      <c r="F36" s="9"/>
      <c r="G36" s="9"/>
    </row>
    <row r="37" spans="1:9" ht="13.5" thickTop="1">
      <c r="A37" s="176" t="s">
        <v>54</v>
      </c>
      <c r="B37" s="176"/>
      <c r="C37" s="66">
        <f>SUM(C27:C36)</f>
        <v>2915000</v>
      </c>
      <c r="D37" s="70"/>
      <c r="E37" s="71"/>
      <c r="F37" s="2"/>
      <c r="G37" s="2"/>
      <c r="I37" s="20"/>
    </row>
    <row r="38" spans="1:7" ht="12.75">
      <c r="A38" s="173" t="s">
        <v>16</v>
      </c>
      <c r="B38" s="173"/>
      <c r="C38" s="7" t="str">
        <f>1Q2007!C16</f>
        <v>~ 1 600 000</v>
      </c>
      <c r="D38" s="12"/>
      <c r="E38" s="64"/>
      <c r="F38" s="9"/>
      <c r="G38" s="9"/>
    </row>
    <row r="39" spans="1:7" ht="12.75">
      <c r="A39" s="173" t="s">
        <v>64</v>
      </c>
      <c r="B39" s="173"/>
      <c r="C39" s="7" t="str">
        <f>1Q2007!C17</f>
        <v>~ 4 500 000</v>
      </c>
      <c r="D39" s="12"/>
      <c r="E39" s="64"/>
      <c r="F39" s="9"/>
      <c r="G39" s="9"/>
    </row>
    <row r="40" spans="1:7" ht="12.75">
      <c r="A40" s="174" t="s">
        <v>65</v>
      </c>
      <c r="B40" s="175"/>
      <c r="C40" s="7" t="s">
        <v>66</v>
      </c>
      <c r="D40" s="12"/>
      <c r="E40" s="64"/>
      <c r="F40" s="9"/>
      <c r="G40" s="9"/>
    </row>
    <row r="42" ht="13.5">
      <c r="E42" s="72"/>
    </row>
    <row r="43" ht="13.5">
      <c r="E43" s="72"/>
    </row>
    <row r="44" ht="13.5">
      <c r="E44" s="72"/>
    </row>
    <row r="45" ht="13.5">
      <c r="E45" s="72"/>
    </row>
    <row r="46" ht="13.5">
      <c r="E46" s="72"/>
    </row>
    <row r="47" ht="13.5">
      <c r="E47" s="72"/>
    </row>
    <row r="48" ht="15.75">
      <c r="E48" s="73"/>
    </row>
  </sheetData>
  <sheetProtection/>
  <mergeCells count="14">
    <mergeCell ref="A40:B40"/>
    <mergeCell ref="A15:B15"/>
    <mergeCell ref="A16:B16"/>
    <mergeCell ref="A17:B17"/>
    <mergeCell ref="A37:B37"/>
    <mergeCell ref="A38:B38"/>
    <mergeCell ref="A39:B39"/>
    <mergeCell ref="A2:A4"/>
    <mergeCell ref="B2:B4"/>
    <mergeCell ref="C2:F2"/>
    <mergeCell ref="G2:G4"/>
    <mergeCell ref="C3:D3"/>
    <mergeCell ref="E3:E4"/>
    <mergeCell ref="F3:F4"/>
  </mergeCells>
  <printOptions gridLines="1"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4" width="11.8515625" style="9" customWidth="1"/>
    <col min="5" max="8" width="11.8515625" style="6" customWidth="1"/>
    <col min="9" max="9" width="11.8515625" style="9" customWidth="1"/>
    <col min="10" max="16384" width="9.140625" style="9" customWidth="1"/>
  </cols>
  <sheetData>
    <row r="1" ht="12.75">
      <c r="A1" s="109" t="s">
        <v>33</v>
      </c>
    </row>
    <row r="2" spans="1:8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</row>
    <row r="3" spans="1:8" s="10" customFormat="1" ht="13.5" customHeight="1">
      <c r="A3" s="166"/>
      <c r="B3" s="166"/>
      <c r="C3" s="161" t="s">
        <v>37</v>
      </c>
      <c r="D3" s="179" t="s">
        <v>19</v>
      </c>
      <c r="E3" s="180"/>
      <c r="F3" s="181"/>
      <c r="G3" s="177" t="s">
        <v>20</v>
      </c>
      <c r="H3" s="177" t="s">
        <v>21</v>
      </c>
    </row>
    <row r="4" spans="1:8" s="10" customFormat="1" ht="35.25">
      <c r="A4" s="157"/>
      <c r="B4" s="157"/>
      <c r="C4" s="161"/>
      <c r="D4" s="36" t="s">
        <v>27</v>
      </c>
      <c r="E4" s="36" t="s">
        <v>28</v>
      </c>
      <c r="F4" s="35" t="s">
        <v>38</v>
      </c>
      <c r="G4" s="177"/>
      <c r="H4" s="177"/>
    </row>
    <row r="5" spans="1:9" ht="14.25">
      <c r="A5" s="15">
        <v>1</v>
      </c>
      <c r="B5" s="3" t="s">
        <v>0</v>
      </c>
      <c r="C5" s="28">
        <v>1000000</v>
      </c>
      <c r="D5" s="7">
        <v>1000000</v>
      </c>
      <c r="E5" s="11">
        <v>0</v>
      </c>
      <c r="F5" s="7">
        <v>750000</v>
      </c>
      <c r="G5" s="7">
        <v>300000</v>
      </c>
      <c r="H5" s="7">
        <v>110000</v>
      </c>
      <c r="I5" s="40"/>
    </row>
    <row r="6" spans="1:9" ht="14.25">
      <c r="A6" s="15">
        <v>2</v>
      </c>
      <c r="B6" s="3" t="s">
        <v>2</v>
      </c>
      <c r="C6" s="28">
        <v>653000</v>
      </c>
      <c r="D6" s="7">
        <v>568000</v>
      </c>
      <c r="E6" s="11">
        <v>85000</v>
      </c>
      <c r="F6" s="7">
        <v>500000</v>
      </c>
      <c r="G6" s="7">
        <v>140000</v>
      </c>
      <c r="H6" s="7">
        <v>26000</v>
      </c>
      <c r="I6" s="40"/>
    </row>
    <row r="7" spans="1:9" ht="14.25">
      <c r="A7" s="15">
        <v>3</v>
      </c>
      <c r="B7" s="3" t="s">
        <v>1</v>
      </c>
      <c r="C7" s="28">
        <v>635000</v>
      </c>
      <c r="D7" s="7">
        <v>576000</v>
      </c>
      <c r="E7" s="11">
        <v>23000</v>
      </c>
      <c r="F7" s="7">
        <v>350000</v>
      </c>
      <c r="G7" s="7">
        <v>212000</v>
      </c>
      <c r="H7" s="11">
        <v>165000</v>
      </c>
      <c r="I7" s="40"/>
    </row>
    <row r="8" spans="1:9" ht="14.25">
      <c r="A8" s="15">
        <v>4</v>
      </c>
      <c r="B8" s="3" t="s">
        <v>3</v>
      </c>
      <c r="C8" s="41">
        <v>370000</v>
      </c>
      <c r="D8" s="7">
        <v>370000</v>
      </c>
      <c r="E8" s="42">
        <v>55000</v>
      </c>
      <c r="F8" s="42">
        <v>33000</v>
      </c>
      <c r="G8" s="42">
        <v>130000</v>
      </c>
      <c r="H8" s="42">
        <v>50000</v>
      </c>
      <c r="I8" s="40"/>
    </row>
    <row r="9" spans="1:9" ht="14.25">
      <c r="A9" s="15">
        <v>5</v>
      </c>
      <c r="B9" s="3" t="s">
        <v>4</v>
      </c>
      <c r="C9" s="28">
        <v>150000</v>
      </c>
      <c r="D9" s="7">
        <f aca="true" t="shared" si="0" ref="D9:D14">C9-E9</f>
        <v>141000</v>
      </c>
      <c r="E9" s="11">
        <v>9000</v>
      </c>
      <c r="F9" s="7">
        <v>150000</v>
      </c>
      <c r="G9" s="7">
        <v>45000</v>
      </c>
      <c r="H9" s="7">
        <v>7000</v>
      </c>
      <c r="I9" s="40"/>
    </row>
    <row r="10" spans="1:9" ht="14.25">
      <c r="A10" s="15">
        <v>6</v>
      </c>
      <c r="B10" s="3" t="s">
        <v>26</v>
      </c>
      <c r="C10" s="28">
        <v>120000</v>
      </c>
      <c r="D10" s="7">
        <f>C10</f>
        <v>120000</v>
      </c>
      <c r="E10" s="7">
        <v>24000</v>
      </c>
      <c r="F10" s="7">
        <f>C10</f>
        <v>120000</v>
      </c>
      <c r="G10" s="7">
        <v>46000</v>
      </c>
      <c r="H10" s="11">
        <v>7000</v>
      </c>
      <c r="I10" s="40"/>
    </row>
    <row r="11" spans="1:9" ht="14.25">
      <c r="A11" s="15">
        <v>7</v>
      </c>
      <c r="B11" s="3" t="s">
        <v>9</v>
      </c>
      <c r="C11" s="28">
        <v>63000</v>
      </c>
      <c r="D11" s="7">
        <v>61000</v>
      </c>
      <c r="E11" s="11">
        <v>0</v>
      </c>
      <c r="F11" s="7">
        <v>61000</v>
      </c>
      <c r="G11" s="7">
        <v>7600</v>
      </c>
      <c r="H11" s="11">
        <v>51</v>
      </c>
      <c r="I11" s="40"/>
    </row>
    <row r="12" spans="1:10" ht="12.75">
      <c r="A12" s="15">
        <v>8</v>
      </c>
      <c r="B12" s="3" t="s">
        <v>8</v>
      </c>
      <c r="C12" s="28">
        <v>60000</v>
      </c>
      <c r="D12" s="7">
        <f t="shared" si="0"/>
        <v>60000</v>
      </c>
      <c r="E12" s="11">
        <v>0</v>
      </c>
      <c r="F12" s="7">
        <v>40000</v>
      </c>
      <c r="G12" s="7">
        <v>6000</v>
      </c>
      <c r="H12" s="7">
        <v>1500</v>
      </c>
      <c r="J12" s="20"/>
    </row>
    <row r="13" spans="1:8" ht="12.75">
      <c r="A13" s="15">
        <v>9</v>
      </c>
      <c r="B13" s="3" t="s">
        <v>10</v>
      </c>
      <c r="C13" s="28">
        <v>31000</v>
      </c>
      <c r="D13" s="7">
        <v>31000</v>
      </c>
      <c r="E13" s="11">
        <v>1600</v>
      </c>
      <c r="F13" s="7">
        <v>30000</v>
      </c>
      <c r="G13" s="7">
        <v>9500</v>
      </c>
      <c r="H13" s="11">
        <v>0</v>
      </c>
    </row>
    <row r="14" spans="1:10" ht="13.5" thickBot="1">
      <c r="A14" s="16">
        <v>10</v>
      </c>
      <c r="B14" s="17" t="s">
        <v>11</v>
      </c>
      <c r="C14" s="29">
        <v>25000</v>
      </c>
      <c r="D14" s="19">
        <f t="shared" si="0"/>
        <v>23000</v>
      </c>
      <c r="E14" s="19">
        <v>2000</v>
      </c>
      <c r="F14" s="19">
        <v>25000</v>
      </c>
      <c r="G14" s="18">
        <v>11000</v>
      </c>
      <c r="H14" s="18">
        <v>0</v>
      </c>
      <c r="J14" s="20"/>
    </row>
    <row r="15" ht="30.75" customHeight="1" thickTop="1">
      <c r="A15" s="23" t="s">
        <v>40</v>
      </c>
    </row>
    <row r="17" spans="1:4" ht="28.5" customHeight="1">
      <c r="A17" s="4" t="s">
        <v>23</v>
      </c>
      <c r="B17" s="5"/>
      <c r="C17" s="5"/>
      <c r="D17" s="6"/>
    </row>
    <row r="18" spans="1:8" ht="12.75" customHeight="1">
      <c r="A18" s="156" t="s">
        <v>30</v>
      </c>
      <c r="B18" s="156" t="s">
        <v>17</v>
      </c>
      <c r="C18" s="182" t="s">
        <v>14</v>
      </c>
      <c r="D18" s="183"/>
      <c r="E18" s="183"/>
      <c r="F18" s="183"/>
      <c r="G18" s="183"/>
      <c r="H18" s="184"/>
    </row>
    <row r="19" spans="1:8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63" t="s">
        <v>29</v>
      </c>
    </row>
    <row r="20" spans="1:8" ht="24">
      <c r="A20" s="157"/>
      <c r="B20" s="157"/>
      <c r="C20" s="161"/>
      <c r="D20" s="36" t="s">
        <v>32</v>
      </c>
      <c r="E20" s="36" t="s">
        <v>31</v>
      </c>
      <c r="F20" s="35" t="s">
        <v>39</v>
      </c>
      <c r="G20" s="165"/>
      <c r="H20" s="165"/>
    </row>
    <row r="21" spans="1:8" ht="12.75">
      <c r="A21" s="8">
        <v>1</v>
      </c>
      <c r="B21" s="3" t="str">
        <f>4Q2007!B5</f>
        <v>UPC Polska</v>
      </c>
      <c r="C21" s="28">
        <f>4Q2007!C5</f>
        <v>1000000</v>
      </c>
      <c r="D21" s="7">
        <f>4Q2007!D5</f>
        <v>1000000</v>
      </c>
      <c r="E21" s="7">
        <f>4Q2007!E5</f>
        <v>0</v>
      </c>
      <c r="F21" s="7">
        <f>4Q2007!F5</f>
        <v>750000</v>
      </c>
      <c r="G21" s="7">
        <f>4Q2007!G5</f>
        <v>300000</v>
      </c>
      <c r="H21" s="7">
        <f>4Q2007!H5</f>
        <v>110000</v>
      </c>
    </row>
    <row r="22" spans="1:8" ht="12.75">
      <c r="A22" s="8">
        <v>2</v>
      </c>
      <c r="B22" s="3" t="str">
        <f>4Q2007!B6</f>
        <v>VECTRA</v>
      </c>
      <c r="C22" s="28">
        <f>4Q2007!C6</f>
        <v>653000</v>
      </c>
      <c r="D22" s="7">
        <f>4Q2007!D6</f>
        <v>568000</v>
      </c>
      <c r="E22" s="7">
        <f>4Q2007!E6</f>
        <v>85000</v>
      </c>
      <c r="F22" s="7">
        <f>4Q2007!F6</f>
        <v>500000</v>
      </c>
      <c r="G22" s="7">
        <f>4Q2007!G6</f>
        <v>140000</v>
      </c>
      <c r="H22" s="7">
        <f>4Q2007!H6</f>
        <v>26000</v>
      </c>
    </row>
    <row r="23" spans="1:8" ht="12.75">
      <c r="A23" s="8">
        <v>3</v>
      </c>
      <c r="B23" s="3" t="str">
        <f>4Q2007!B7</f>
        <v>Multimedia Polska</v>
      </c>
      <c r="C23" s="28">
        <f>4Q2007!C7</f>
        <v>635000</v>
      </c>
      <c r="D23" s="7">
        <f>4Q2007!D7</f>
        <v>576000</v>
      </c>
      <c r="E23" s="7">
        <f>4Q2007!E7</f>
        <v>23000</v>
      </c>
      <c r="F23" s="7">
        <f>4Q2007!F7</f>
        <v>350000</v>
      </c>
      <c r="G23" s="7">
        <f>4Q2007!G7</f>
        <v>212000</v>
      </c>
      <c r="H23" s="7">
        <f>4Q2007!H7</f>
        <v>165000</v>
      </c>
    </row>
    <row r="24" spans="1:8" ht="12.75">
      <c r="A24" s="8">
        <v>4</v>
      </c>
      <c r="B24" s="3" t="str">
        <f>4Q2007!B8</f>
        <v>Grupa ASTER</v>
      </c>
      <c r="C24" s="28">
        <f>4Q2007!C8</f>
        <v>370000</v>
      </c>
      <c r="D24" s="7">
        <f>4Q2007!D8</f>
        <v>370000</v>
      </c>
      <c r="E24" s="7">
        <f>4Q2007!E8</f>
        <v>55000</v>
      </c>
      <c r="F24" s="7">
        <f>4Q2007!F8</f>
        <v>33000</v>
      </c>
      <c r="G24" s="7">
        <f>4Q2007!G8</f>
        <v>130000</v>
      </c>
      <c r="H24" s="7">
        <f>4Q2007!H8</f>
        <v>50000</v>
      </c>
    </row>
    <row r="25" spans="1:8" ht="12.75">
      <c r="A25" s="8">
        <v>5</v>
      </c>
      <c r="B25" s="3" t="str">
        <f>4Q2007!B9</f>
        <v>TOYA</v>
      </c>
      <c r="C25" s="28">
        <f>4Q2007!C9</f>
        <v>150000</v>
      </c>
      <c r="D25" s="7">
        <f>4Q2007!D9</f>
        <v>141000</v>
      </c>
      <c r="E25" s="7">
        <f>4Q2007!E9</f>
        <v>9000</v>
      </c>
      <c r="F25" s="7">
        <f>4Q2007!F9</f>
        <v>150000</v>
      </c>
      <c r="G25" s="7">
        <f>4Q2007!G9</f>
        <v>45000</v>
      </c>
      <c r="H25" s="7">
        <f>4Q2007!H9</f>
        <v>7000</v>
      </c>
    </row>
    <row r="26" spans="1:8" ht="12.75">
      <c r="A26" s="8">
        <v>6</v>
      </c>
      <c r="B26" s="3" t="str">
        <f>4Q2007!B10</f>
        <v>INEA</v>
      </c>
      <c r="C26" s="28">
        <f>4Q2007!C10</f>
        <v>120000</v>
      </c>
      <c r="D26" s="7">
        <f>4Q2007!D10</f>
        <v>120000</v>
      </c>
      <c r="E26" s="7">
        <f>4Q2007!E10</f>
        <v>24000</v>
      </c>
      <c r="F26" s="7">
        <f>4Q2007!F10</f>
        <v>120000</v>
      </c>
      <c r="G26" s="7">
        <f>4Q2007!G10</f>
        <v>46000</v>
      </c>
      <c r="H26" s="7">
        <f>4Q2007!H10</f>
        <v>7000</v>
      </c>
    </row>
    <row r="27" spans="1:8" ht="12.75">
      <c r="A27" s="8">
        <v>7</v>
      </c>
      <c r="B27" s="3" t="str">
        <f>4Q2007!B11</f>
        <v>Stream Communications</v>
      </c>
      <c r="C27" s="28">
        <f>4Q2007!C11</f>
        <v>63000</v>
      </c>
      <c r="D27" s="7">
        <f>4Q2007!D11</f>
        <v>61000</v>
      </c>
      <c r="E27" s="7">
        <f>4Q2007!E11</f>
        <v>0</v>
      </c>
      <c r="F27" s="7">
        <f>4Q2007!F11</f>
        <v>61000</v>
      </c>
      <c r="G27" s="7">
        <f>4Q2007!G11</f>
        <v>7600</v>
      </c>
      <c r="H27" s="7">
        <f>4Q2007!H11</f>
        <v>51</v>
      </c>
    </row>
    <row r="28" spans="1:8" ht="12.75">
      <c r="A28" s="8">
        <v>8</v>
      </c>
      <c r="B28" s="3" t="str">
        <f>4Q2007!B12</f>
        <v>MTK S.Tar</v>
      </c>
      <c r="C28" s="28">
        <f>4Q2007!C12</f>
        <v>60000</v>
      </c>
      <c r="D28" s="7">
        <f>4Q2007!D12</f>
        <v>60000</v>
      </c>
      <c r="E28" s="7">
        <f>4Q2007!E12</f>
        <v>0</v>
      </c>
      <c r="F28" s="7">
        <f>4Q2007!F12</f>
        <v>40000</v>
      </c>
      <c r="G28" s="7">
        <f>4Q2007!G12</f>
        <v>6000</v>
      </c>
      <c r="H28" s="7">
        <f>4Q2007!H12</f>
        <v>1500</v>
      </c>
    </row>
    <row r="29" spans="1:8" ht="12.75">
      <c r="A29" s="8">
        <v>9</v>
      </c>
      <c r="B29" s="3" t="str">
        <f>4Q2007!B13</f>
        <v>Promax</v>
      </c>
      <c r="C29" s="28">
        <f>4Q2007!C13</f>
        <v>31000</v>
      </c>
      <c r="D29" s="7">
        <f>4Q2007!D13</f>
        <v>31000</v>
      </c>
      <c r="E29" s="7">
        <f>4Q2007!E13</f>
        <v>1600</v>
      </c>
      <c r="F29" s="7">
        <f>4Q2007!F13</f>
        <v>30000</v>
      </c>
      <c r="G29" s="7">
        <f>4Q2007!G13</f>
        <v>9500</v>
      </c>
      <c r="H29" s="7">
        <f>4Q2007!H13</f>
        <v>0</v>
      </c>
    </row>
    <row r="30" spans="1:8" ht="12.75">
      <c r="A30" s="8">
        <v>10</v>
      </c>
      <c r="B30" s="3" t="str">
        <f>4Q2007!B14</f>
        <v>Sat Film</v>
      </c>
      <c r="C30" s="28">
        <f>4Q2007!C14</f>
        <v>25000</v>
      </c>
      <c r="D30" s="7">
        <f>4Q2007!D14</f>
        <v>23000</v>
      </c>
      <c r="E30" s="7">
        <f>4Q2007!E14</f>
        <v>2000</v>
      </c>
      <c r="F30" s="7">
        <f>4Q2007!F14</f>
        <v>25000</v>
      </c>
      <c r="G30" s="7">
        <f>4Q2007!G14</f>
        <v>11000</v>
      </c>
      <c r="H30" s="7">
        <f>4Q2007!H14</f>
        <v>0</v>
      </c>
    </row>
    <row r="31" s="10" customFormat="1" ht="25.5" customHeight="1">
      <c r="A31" s="24" t="s">
        <v>41</v>
      </c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45" t="s">
        <v>18</v>
      </c>
      <c r="B34" s="46" t="s">
        <v>17</v>
      </c>
      <c r="C34" s="46" t="s">
        <v>12</v>
      </c>
      <c r="D34" s="46" t="s">
        <v>13</v>
      </c>
      <c r="E34" s="46" t="s">
        <v>24</v>
      </c>
    </row>
    <row r="35" spans="1:8" ht="12.75">
      <c r="A35" s="8">
        <v>1</v>
      </c>
      <c r="B35" s="3" t="str">
        <f>4Q2007!B5</f>
        <v>UPC Polska</v>
      </c>
      <c r="C35" s="7">
        <f>4Q2007!C5</f>
        <v>1000000</v>
      </c>
      <c r="D35" s="7">
        <v>116</v>
      </c>
      <c r="E35" s="14">
        <f>C35/4500000</f>
        <v>0.2222222222222222</v>
      </c>
      <c r="F35" s="9"/>
      <c r="G35" s="9"/>
      <c r="H35" s="9"/>
    </row>
    <row r="36" spans="1:8" ht="12.75">
      <c r="A36" s="8">
        <v>2</v>
      </c>
      <c r="B36" s="3" t="str">
        <f>4Q2007!B6</f>
        <v>VECTRA</v>
      </c>
      <c r="C36" s="7">
        <f>4Q2007!C6</f>
        <v>653000</v>
      </c>
      <c r="D36" s="7">
        <v>120</v>
      </c>
      <c r="E36" s="14">
        <f aca="true" t="shared" si="1" ref="E36:E44">C36/4500000</f>
        <v>0.1451111111111111</v>
      </c>
      <c r="F36" s="9"/>
      <c r="G36" s="9"/>
      <c r="H36" s="9"/>
    </row>
    <row r="37" spans="1:8" ht="12.75">
      <c r="A37" s="8">
        <v>3</v>
      </c>
      <c r="B37" s="3" t="str">
        <f>4Q2007!B7</f>
        <v>Multimedia Polska</v>
      </c>
      <c r="C37" s="7">
        <f>4Q2007!C7</f>
        <v>635000</v>
      </c>
      <c r="D37" s="7"/>
      <c r="E37" s="14">
        <f t="shared" si="1"/>
        <v>0.1411111111111111</v>
      </c>
      <c r="F37" s="9"/>
      <c r="G37" s="9"/>
      <c r="H37" s="9"/>
    </row>
    <row r="38" spans="1:8" ht="12.75">
      <c r="A38" s="8">
        <v>4</v>
      </c>
      <c r="B38" s="3" t="str">
        <f>4Q2007!B8</f>
        <v>Grupa ASTER</v>
      </c>
      <c r="C38" s="7">
        <f>4Q2007!C8</f>
        <v>370000</v>
      </c>
      <c r="D38" s="7">
        <v>3</v>
      </c>
      <c r="E38" s="14">
        <f t="shared" si="1"/>
        <v>0.08222222222222222</v>
      </c>
      <c r="F38" s="9"/>
      <c r="G38" s="9"/>
      <c r="H38" s="9"/>
    </row>
    <row r="39" spans="1:8" ht="12.75">
      <c r="A39" s="8">
        <v>5</v>
      </c>
      <c r="B39" s="3" t="str">
        <f>4Q2007!B9</f>
        <v>TOYA</v>
      </c>
      <c r="C39" s="7">
        <f>4Q2007!C9</f>
        <v>150000</v>
      </c>
      <c r="D39" s="7">
        <v>4</v>
      </c>
      <c r="E39" s="14">
        <f t="shared" si="1"/>
        <v>0.03333333333333333</v>
      </c>
      <c r="F39" s="9"/>
      <c r="G39" s="9"/>
      <c r="H39" s="9"/>
    </row>
    <row r="40" spans="1:8" ht="12.75">
      <c r="A40" s="8">
        <v>6</v>
      </c>
      <c r="B40" s="3" t="str">
        <f>4Q2007!B10</f>
        <v>INEA</v>
      </c>
      <c r="C40" s="7">
        <f>4Q2007!C10</f>
        <v>120000</v>
      </c>
      <c r="D40" s="7">
        <v>7</v>
      </c>
      <c r="E40" s="14">
        <f t="shared" si="1"/>
        <v>0.02666666666666667</v>
      </c>
      <c r="F40" s="9"/>
      <c r="G40" s="9"/>
      <c r="H40" s="9"/>
    </row>
    <row r="41" spans="1:8" ht="12.75">
      <c r="A41" s="8">
        <v>7</v>
      </c>
      <c r="B41" s="3" t="str">
        <f>4Q2007!B11</f>
        <v>Stream Communications</v>
      </c>
      <c r="C41" s="7">
        <f>4Q2007!C11</f>
        <v>63000</v>
      </c>
      <c r="D41" s="7">
        <v>16</v>
      </c>
      <c r="E41" s="14">
        <f t="shared" si="1"/>
        <v>0.014</v>
      </c>
      <c r="F41" s="9"/>
      <c r="G41" s="9"/>
      <c r="H41" s="9"/>
    </row>
    <row r="42" spans="1:8" ht="12.75">
      <c r="A42" s="8">
        <v>8</v>
      </c>
      <c r="B42" s="3" t="str">
        <f>4Q2007!B12</f>
        <v>MTK S.Tar</v>
      </c>
      <c r="C42" s="7">
        <f>4Q2007!C12</f>
        <v>60000</v>
      </c>
      <c r="D42" s="7">
        <v>21</v>
      </c>
      <c r="E42" s="14">
        <f t="shared" si="1"/>
        <v>0.013333333333333334</v>
      </c>
      <c r="F42" s="9"/>
      <c r="G42" s="9"/>
      <c r="H42" s="9"/>
    </row>
    <row r="43" spans="1:8" ht="12.75">
      <c r="A43" s="8">
        <v>9</v>
      </c>
      <c r="B43" s="3" t="str">
        <f>4Q2007!B13</f>
        <v>Promax</v>
      </c>
      <c r="C43" s="7">
        <f>4Q2007!C13</f>
        <v>31000</v>
      </c>
      <c r="D43" s="7">
        <v>18</v>
      </c>
      <c r="E43" s="14">
        <f t="shared" si="1"/>
        <v>0.006888888888888889</v>
      </c>
      <c r="F43" s="9"/>
      <c r="G43" s="9"/>
      <c r="H43" s="9"/>
    </row>
    <row r="44" spans="1:8" ht="12.75">
      <c r="A44" s="21">
        <v>10</v>
      </c>
      <c r="B44" s="3" t="str">
        <f>4Q2007!B14</f>
        <v>Sat Film</v>
      </c>
      <c r="C44" s="7">
        <f>4Q2007!C14</f>
        <v>25000</v>
      </c>
      <c r="D44" s="22">
        <v>1</v>
      </c>
      <c r="E44" s="14">
        <f t="shared" si="1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0.3095555555555558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4Q2007!A47</f>
        <v>Źródło: PIKE, dane za 31 grudzień 2007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25.5">
      <c r="A50" s="46"/>
      <c r="B50" s="46" t="s">
        <v>17</v>
      </c>
      <c r="C50" s="46" t="s">
        <v>5</v>
      </c>
      <c r="D50" s="46" t="s">
        <v>6</v>
      </c>
      <c r="E50" s="46" t="s">
        <v>25</v>
      </c>
    </row>
    <row r="51" spans="1:8" ht="12.75">
      <c r="A51" s="8">
        <v>1</v>
      </c>
      <c r="B51" s="3" t="str">
        <f>4Q2007!B5</f>
        <v>UPC Polska</v>
      </c>
      <c r="C51" s="7">
        <f>4Q2007!C5</f>
        <v>1000000</v>
      </c>
      <c r="D51" s="7">
        <f>D35</f>
        <v>116</v>
      </c>
      <c r="E51" s="14">
        <f>C51/4500000</f>
        <v>0.2222222222222222</v>
      </c>
      <c r="F51" s="9"/>
      <c r="G51" s="9"/>
      <c r="H51" s="9"/>
    </row>
    <row r="52" spans="1:8" ht="12.75">
      <c r="A52" s="8">
        <v>2</v>
      </c>
      <c r="B52" s="3" t="str">
        <f>4Q2007!B6</f>
        <v>VECTRA</v>
      </c>
      <c r="C52" s="7">
        <f>4Q2007!C6</f>
        <v>653000</v>
      </c>
      <c r="D52" s="7">
        <f aca="true" t="shared" si="2" ref="D52:D60">D36</f>
        <v>120</v>
      </c>
      <c r="E52" s="14">
        <f aca="true" t="shared" si="3" ref="E52:E60">C52/4500000</f>
        <v>0.1451111111111111</v>
      </c>
      <c r="F52" s="9"/>
      <c r="G52" s="9"/>
      <c r="H52" s="9"/>
    </row>
    <row r="53" spans="1:8" ht="12.75">
      <c r="A53" s="8">
        <v>3</v>
      </c>
      <c r="B53" s="3" t="str">
        <f>4Q2007!B7</f>
        <v>Multimedia Polska</v>
      </c>
      <c r="C53" s="7">
        <f>4Q2007!C7</f>
        <v>635000</v>
      </c>
      <c r="D53" s="7">
        <f t="shared" si="2"/>
        <v>0</v>
      </c>
      <c r="E53" s="14">
        <f t="shared" si="3"/>
        <v>0.1411111111111111</v>
      </c>
      <c r="F53" s="9"/>
      <c r="G53" s="9"/>
      <c r="H53" s="9"/>
    </row>
    <row r="54" spans="1:8" ht="12.75">
      <c r="A54" s="8">
        <v>4</v>
      </c>
      <c r="B54" s="3" t="str">
        <f>4Q2007!B8</f>
        <v>Grupa ASTER</v>
      </c>
      <c r="C54" s="7">
        <f>4Q2007!C8</f>
        <v>370000</v>
      </c>
      <c r="D54" s="7">
        <f t="shared" si="2"/>
        <v>3</v>
      </c>
      <c r="E54" s="14">
        <f t="shared" si="3"/>
        <v>0.08222222222222222</v>
      </c>
      <c r="F54" s="9"/>
      <c r="G54" s="9"/>
      <c r="H54" s="9"/>
    </row>
    <row r="55" spans="1:8" ht="12.75">
      <c r="A55" s="8">
        <v>5</v>
      </c>
      <c r="B55" s="3" t="str">
        <f>4Q2007!B9</f>
        <v>TOYA</v>
      </c>
      <c r="C55" s="7">
        <f>4Q2007!C9</f>
        <v>150000</v>
      </c>
      <c r="D55" s="7">
        <f t="shared" si="2"/>
        <v>4</v>
      </c>
      <c r="E55" s="14">
        <f t="shared" si="3"/>
        <v>0.03333333333333333</v>
      </c>
      <c r="F55" s="9"/>
      <c r="G55" s="9"/>
      <c r="H55" s="9"/>
    </row>
    <row r="56" spans="1:8" ht="12.75">
      <c r="A56" s="8">
        <v>6</v>
      </c>
      <c r="B56" s="3" t="str">
        <f>4Q2007!B10</f>
        <v>INEA</v>
      </c>
      <c r="C56" s="7">
        <f>4Q2007!C10</f>
        <v>120000</v>
      </c>
      <c r="D56" s="7">
        <f t="shared" si="2"/>
        <v>7</v>
      </c>
      <c r="E56" s="14">
        <f t="shared" si="3"/>
        <v>0.02666666666666667</v>
      </c>
      <c r="F56" s="9"/>
      <c r="G56" s="9"/>
      <c r="H56" s="9"/>
    </row>
    <row r="57" spans="1:8" ht="12.75">
      <c r="A57" s="8">
        <v>7</v>
      </c>
      <c r="B57" s="3" t="str">
        <f>4Q2007!B11</f>
        <v>Stream Communications</v>
      </c>
      <c r="C57" s="7">
        <f>4Q2007!C11</f>
        <v>63000</v>
      </c>
      <c r="D57" s="7">
        <f t="shared" si="2"/>
        <v>16</v>
      </c>
      <c r="E57" s="14">
        <f t="shared" si="3"/>
        <v>0.014</v>
      </c>
      <c r="F57" s="9"/>
      <c r="G57" s="9"/>
      <c r="H57" s="9"/>
    </row>
    <row r="58" spans="1:8" ht="12.75">
      <c r="A58" s="8">
        <v>8</v>
      </c>
      <c r="B58" s="3" t="str">
        <f>4Q2007!B12</f>
        <v>MTK S.Tar</v>
      </c>
      <c r="C58" s="7">
        <f>4Q2007!C12</f>
        <v>60000</v>
      </c>
      <c r="D58" s="7">
        <f t="shared" si="2"/>
        <v>21</v>
      </c>
      <c r="E58" s="14">
        <f t="shared" si="3"/>
        <v>0.013333333333333334</v>
      </c>
      <c r="F58" s="9"/>
      <c r="G58" s="9"/>
      <c r="H58" s="9"/>
    </row>
    <row r="59" spans="1:8" ht="12.75">
      <c r="A59" s="8">
        <v>9</v>
      </c>
      <c r="B59" s="3" t="str">
        <f>4Q2007!B13</f>
        <v>Promax</v>
      </c>
      <c r="C59" s="7">
        <f>4Q2007!C13</f>
        <v>31000</v>
      </c>
      <c r="D59" s="7">
        <f t="shared" si="2"/>
        <v>18</v>
      </c>
      <c r="E59" s="14">
        <f t="shared" si="3"/>
        <v>0.006888888888888889</v>
      </c>
      <c r="F59" s="9"/>
      <c r="G59" s="9"/>
      <c r="H59" s="9"/>
    </row>
    <row r="60" spans="1:8" ht="12.75">
      <c r="A60" s="8">
        <v>10</v>
      </c>
      <c r="B60" s="3" t="str">
        <f>4Q2007!B14</f>
        <v>Sat Film</v>
      </c>
      <c r="C60" s="7">
        <f>4Q2007!C14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0.3095555555555558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December 2007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G19:G20"/>
    <mergeCell ref="H19:H20"/>
    <mergeCell ref="C18:H18"/>
    <mergeCell ref="C19:C20"/>
    <mergeCell ref="D19:F19"/>
    <mergeCell ref="B2:B4"/>
    <mergeCell ref="A2:A4"/>
    <mergeCell ref="G3:G4"/>
    <mergeCell ref="H3:H4"/>
    <mergeCell ref="C2:H2"/>
    <mergeCell ref="C3:C4"/>
    <mergeCell ref="D3:F3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4" width="11.8515625" style="9" customWidth="1"/>
    <col min="5" max="8" width="11.8515625" style="6" customWidth="1"/>
    <col min="9" max="9" width="11.8515625" style="9" customWidth="1"/>
    <col min="10" max="16384" width="9.140625" style="9" customWidth="1"/>
  </cols>
  <sheetData>
    <row r="1" ht="12.75">
      <c r="A1" s="109" t="s">
        <v>33</v>
      </c>
    </row>
    <row r="2" spans="1:8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</row>
    <row r="3" spans="1:8" s="10" customFormat="1" ht="13.5" customHeight="1">
      <c r="A3" s="166"/>
      <c r="B3" s="166"/>
      <c r="C3" s="161" t="s">
        <v>37</v>
      </c>
      <c r="D3" s="179" t="s">
        <v>19</v>
      </c>
      <c r="E3" s="180"/>
      <c r="F3" s="181"/>
      <c r="G3" s="177" t="s">
        <v>20</v>
      </c>
      <c r="H3" s="177" t="s">
        <v>21</v>
      </c>
    </row>
    <row r="4" spans="1:8" s="10" customFormat="1" ht="35.25">
      <c r="A4" s="157"/>
      <c r="B4" s="157"/>
      <c r="C4" s="161"/>
      <c r="D4" s="45" t="s">
        <v>27</v>
      </c>
      <c r="E4" s="45" t="s">
        <v>28</v>
      </c>
      <c r="F4" s="47" t="s">
        <v>38</v>
      </c>
      <c r="G4" s="177"/>
      <c r="H4" s="177"/>
    </row>
    <row r="5" spans="1:9" ht="14.25">
      <c r="A5" s="15">
        <v>1</v>
      </c>
      <c r="B5" s="3" t="s">
        <v>0</v>
      </c>
      <c r="C5" s="28">
        <v>1000000</v>
      </c>
      <c r="D5" s="7">
        <v>1000000</v>
      </c>
      <c r="E5" s="11">
        <v>0</v>
      </c>
      <c r="F5" s="7">
        <v>750000</v>
      </c>
      <c r="G5" s="7">
        <v>300000</v>
      </c>
      <c r="H5" s="7">
        <v>110000</v>
      </c>
      <c r="I5" s="40"/>
    </row>
    <row r="6" spans="1:9" ht="14.25">
      <c r="A6" s="15">
        <v>2</v>
      </c>
      <c r="B6" s="3" t="s">
        <v>2</v>
      </c>
      <c r="C6" s="28">
        <v>657000</v>
      </c>
      <c r="D6" s="7">
        <v>547000</v>
      </c>
      <c r="E6" s="11">
        <v>110000</v>
      </c>
      <c r="F6" s="7">
        <v>500000</v>
      </c>
      <c r="G6" s="7">
        <v>153000</v>
      </c>
      <c r="H6" s="7">
        <v>31000</v>
      </c>
      <c r="I6" s="40"/>
    </row>
    <row r="7" spans="1:9" ht="14.25">
      <c r="A7" s="15">
        <v>3</v>
      </c>
      <c r="B7" s="3" t="s">
        <v>1</v>
      </c>
      <c r="C7" s="28">
        <v>640000</v>
      </c>
      <c r="D7" s="7">
        <v>600000</v>
      </c>
      <c r="E7" s="11">
        <v>40000</v>
      </c>
      <c r="F7" s="7">
        <v>400000</v>
      </c>
      <c r="G7" s="7">
        <v>240000</v>
      </c>
      <c r="H7" s="11">
        <v>181000</v>
      </c>
      <c r="I7" s="40"/>
    </row>
    <row r="8" spans="1:9" ht="14.25">
      <c r="A8" s="15">
        <v>4</v>
      </c>
      <c r="B8" s="3" t="s">
        <v>3</v>
      </c>
      <c r="C8" s="41">
        <v>370000</v>
      </c>
      <c r="D8" s="7">
        <v>370000</v>
      </c>
      <c r="E8" s="42">
        <v>60000</v>
      </c>
      <c r="F8" s="42">
        <v>33000</v>
      </c>
      <c r="G8" s="42">
        <v>140000</v>
      </c>
      <c r="H8" s="42">
        <v>55000</v>
      </c>
      <c r="I8" s="40"/>
    </row>
    <row r="9" spans="1:9" ht="14.25">
      <c r="A9" s="15">
        <v>5</v>
      </c>
      <c r="B9" s="3" t="s">
        <v>4</v>
      </c>
      <c r="C9" s="28">
        <v>150000</v>
      </c>
      <c r="D9" s="7">
        <f aca="true" t="shared" si="0" ref="D9:D14">C9-E9</f>
        <v>138000</v>
      </c>
      <c r="E9" s="11">
        <v>12000</v>
      </c>
      <c r="F9" s="7">
        <v>150000</v>
      </c>
      <c r="G9" s="7">
        <v>52000</v>
      </c>
      <c r="H9" s="7">
        <v>10000</v>
      </c>
      <c r="I9" s="40"/>
    </row>
    <row r="10" spans="1:9" ht="14.25">
      <c r="A10" s="15">
        <v>6</v>
      </c>
      <c r="B10" s="3" t="s">
        <v>26</v>
      </c>
      <c r="C10" s="28">
        <v>120000</v>
      </c>
      <c r="D10" s="7">
        <f>C10</f>
        <v>120000</v>
      </c>
      <c r="E10" s="7">
        <v>32500</v>
      </c>
      <c r="F10" s="7">
        <f>C10</f>
        <v>120000</v>
      </c>
      <c r="G10" s="7">
        <v>50500</v>
      </c>
      <c r="H10" s="11">
        <v>8500</v>
      </c>
      <c r="I10" s="40"/>
    </row>
    <row r="11" spans="1:9" ht="14.25">
      <c r="A11" s="15">
        <v>7</v>
      </c>
      <c r="B11" s="3" t="s">
        <v>9</v>
      </c>
      <c r="C11" s="28">
        <v>63000</v>
      </c>
      <c r="D11" s="7">
        <v>61000</v>
      </c>
      <c r="E11" s="11">
        <v>0</v>
      </c>
      <c r="F11" s="7">
        <v>61000</v>
      </c>
      <c r="G11" s="7">
        <v>7600</v>
      </c>
      <c r="H11" s="11">
        <v>51</v>
      </c>
      <c r="I11" s="40"/>
    </row>
    <row r="12" spans="1:10" ht="12.75">
      <c r="A12" s="15">
        <v>8</v>
      </c>
      <c r="B12" s="3" t="s">
        <v>8</v>
      </c>
      <c r="C12" s="28">
        <v>60000</v>
      </c>
      <c r="D12" s="7">
        <f t="shared" si="0"/>
        <v>60000</v>
      </c>
      <c r="E12" s="11">
        <v>0</v>
      </c>
      <c r="F12" s="7">
        <v>40000</v>
      </c>
      <c r="G12" s="7">
        <v>6000</v>
      </c>
      <c r="H12" s="7">
        <v>1500</v>
      </c>
      <c r="J12" s="20"/>
    </row>
    <row r="13" spans="1:8" ht="12.75">
      <c r="A13" s="15">
        <v>9</v>
      </c>
      <c r="B13" s="3" t="s">
        <v>10</v>
      </c>
      <c r="C13" s="28">
        <v>31000</v>
      </c>
      <c r="D13" s="7">
        <v>31000</v>
      </c>
      <c r="E13" s="11">
        <v>2500</v>
      </c>
      <c r="F13" s="7">
        <v>31000</v>
      </c>
      <c r="G13" s="7">
        <v>10200</v>
      </c>
      <c r="H13" s="11">
        <v>0</v>
      </c>
    </row>
    <row r="14" spans="1:10" ht="13.5" thickBot="1">
      <c r="A14" s="16">
        <v>10</v>
      </c>
      <c r="B14" s="17" t="s">
        <v>11</v>
      </c>
      <c r="C14" s="29">
        <v>25000</v>
      </c>
      <c r="D14" s="19">
        <f t="shared" si="0"/>
        <v>23000</v>
      </c>
      <c r="E14" s="19">
        <v>2000</v>
      </c>
      <c r="F14" s="19">
        <v>25000</v>
      </c>
      <c r="G14" s="18">
        <v>11000</v>
      </c>
      <c r="H14" s="18">
        <v>0</v>
      </c>
      <c r="J14" s="20"/>
    </row>
    <row r="15" spans="1:8" ht="30.75" customHeight="1" thickTop="1">
      <c r="A15" s="23" t="s">
        <v>43</v>
      </c>
      <c r="E15" s="13">
        <f>SUM(E5:E14)</f>
        <v>259000</v>
      </c>
      <c r="F15" s="13">
        <f>SUM(F5:F14)</f>
        <v>2110000</v>
      </c>
      <c r="G15" s="13">
        <f>SUM(G5:G14)</f>
        <v>970300</v>
      </c>
      <c r="H15" s="13">
        <f>SUM(H5:H14)</f>
        <v>397051</v>
      </c>
    </row>
    <row r="17" spans="1:4" ht="28.5" customHeight="1">
      <c r="A17" s="4" t="s">
        <v>23</v>
      </c>
      <c r="B17" s="5"/>
      <c r="C17" s="5"/>
      <c r="D17" s="6"/>
    </row>
    <row r="18" spans="1:8" ht="12.75" customHeight="1">
      <c r="A18" s="156" t="s">
        <v>30</v>
      </c>
      <c r="B18" s="156" t="s">
        <v>17</v>
      </c>
      <c r="C18" s="182" t="s">
        <v>14</v>
      </c>
      <c r="D18" s="183"/>
      <c r="E18" s="183"/>
      <c r="F18" s="183"/>
      <c r="G18" s="183"/>
      <c r="H18" s="184"/>
    </row>
    <row r="19" spans="1:8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63" t="s">
        <v>29</v>
      </c>
    </row>
    <row r="20" spans="1:8" ht="24">
      <c r="A20" s="157"/>
      <c r="B20" s="157"/>
      <c r="C20" s="161"/>
      <c r="D20" s="45" t="s">
        <v>32</v>
      </c>
      <c r="E20" s="45" t="s">
        <v>31</v>
      </c>
      <c r="F20" s="47" t="s">
        <v>39</v>
      </c>
      <c r="G20" s="165"/>
      <c r="H20" s="165"/>
    </row>
    <row r="21" spans="1:8" ht="12.75">
      <c r="A21" s="8">
        <v>1</v>
      </c>
      <c r="B21" s="3" t="str">
        <f>1Q2008!B5</f>
        <v>UPC Polska</v>
      </c>
      <c r="C21" s="28">
        <f>1Q2008!C5</f>
        <v>1000000</v>
      </c>
      <c r="D21" s="7">
        <f>1Q2008!D5</f>
        <v>1000000</v>
      </c>
      <c r="E21" s="7">
        <f>1Q2008!E5</f>
        <v>0</v>
      </c>
      <c r="F21" s="7">
        <f>1Q2008!F5</f>
        <v>750000</v>
      </c>
      <c r="G21" s="7">
        <f>1Q2008!G5</f>
        <v>300000</v>
      </c>
      <c r="H21" s="7">
        <f>1Q2008!H5</f>
        <v>110000</v>
      </c>
    </row>
    <row r="22" spans="1:8" ht="12.75">
      <c r="A22" s="8">
        <v>2</v>
      </c>
      <c r="B22" s="3" t="str">
        <f>1Q2008!B6</f>
        <v>VECTRA</v>
      </c>
      <c r="C22" s="28">
        <f>1Q2008!C6</f>
        <v>657000</v>
      </c>
      <c r="D22" s="7">
        <f>1Q2008!D6</f>
        <v>547000</v>
      </c>
      <c r="E22" s="7">
        <f>1Q2008!E6</f>
        <v>110000</v>
      </c>
      <c r="F22" s="7">
        <f>1Q2008!F6</f>
        <v>500000</v>
      </c>
      <c r="G22" s="7">
        <f>1Q2008!G6</f>
        <v>153000</v>
      </c>
      <c r="H22" s="7">
        <f>1Q2008!H6</f>
        <v>31000</v>
      </c>
    </row>
    <row r="23" spans="1:8" ht="12.75">
      <c r="A23" s="8">
        <v>3</v>
      </c>
      <c r="B23" s="3" t="str">
        <f>1Q2008!B7</f>
        <v>Multimedia Polska</v>
      </c>
      <c r="C23" s="28">
        <f>1Q2008!C7</f>
        <v>640000</v>
      </c>
      <c r="D23" s="7">
        <f>1Q2008!D7</f>
        <v>600000</v>
      </c>
      <c r="E23" s="7">
        <f>1Q2008!E7</f>
        <v>40000</v>
      </c>
      <c r="F23" s="7">
        <f>1Q2008!F7</f>
        <v>400000</v>
      </c>
      <c r="G23" s="7">
        <f>1Q2008!G7</f>
        <v>240000</v>
      </c>
      <c r="H23" s="7">
        <f>1Q2008!H7</f>
        <v>181000</v>
      </c>
    </row>
    <row r="24" spans="1:8" ht="12.75">
      <c r="A24" s="8">
        <v>4</v>
      </c>
      <c r="B24" s="3" t="str">
        <f>1Q2008!B8</f>
        <v>Grupa ASTER</v>
      </c>
      <c r="C24" s="28">
        <f>1Q2008!C8</f>
        <v>370000</v>
      </c>
      <c r="D24" s="7">
        <f>1Q2008!D8</f>
        <v>370000</v>
      </c>
      <c r="E24" s="7">
        <f>1Q2008!E8</f>
        <v>60000</v>
      </c>
      <c r="F24" s="7">
        <f>1Q2008!F8</f>
        <v>33000</v>
      </c>
      <c r="G24" s="7">
        <f>1Q2008!G8</f>
        <v>140000</v>
      </c>
      <c r="H24" s="7">
        <f>1Q2008!H8</f>
        <v>55000</v>
      </c>
    </row>
    <row r="25" spans="1:8" ht="12.75">
      <c r="A25" s="8">
        <v>5</v>
      </c>
      <c r="B25" s="3" t="str">
        <f>1Q2008!B9</f>
        <v>TOYA</v>
      </c>
      <c r="C25" s="28">
        <f>1Q2008!C9</f>
        <v>150000</v>
      </c>
      <c r="D25" s="7">
        <f>1Q2008!D9</f>
        <v>138000</v>
      </c>
      <c r="E25" s="7">
        <f>1Q2008!E9</f>
        <v>12000</v>
      </c>
      <c r="F25" s="7">
        <f>1Q2008!F9</f>
        <v>150000</v>
      </c>
      <c r="G25" s="7">
        <f>1Q2008!G9</f>
        <v>52000</v>
      </c>
      <c r="H25" s="7">
        <f>1Q2008!H9</f>
        <v>10000</v>
      </c>
    </row>
    <row r="26" spans="1:8" ht="12.75">
      <c r="A26" s="8">
        <v>6</v>
      </c>
      <c r="B26" s="3" t="str">
        <f>1Q2008!B10</f>
        <v>INEA</v>
      </c>
      <c r="C26" s="28">
        <f>1Q2008!C10</f>
        <v>120000</v>
      </c>
      <c r="D26" s="7">
        <f>1Q2008!D10</f>
        <v>120000</v>
      </c>
      <c r="E26" s="7">
        <f>1Q2008!E10</f>
        <v>32500</v>
      </c>
      <c r="F26" s="7">
        <f>1Q2008!F10</f>
        <v>120000</v>
      </c>
      <c r="G26" s="7">
        <f>1Q2008!G10</f>
        <v>50500</v>
      </c>
      <c r="H26" s="7">
        <f>1Q2008!H10</f>
        <v>8500</v>
      </c>
    </row>
    <row r="27" spans="1:8" ht="12.75">
      <c r="A27" s="8">
        <v>7</v>
      </c>
      <c r="B27" s="3" t="str">
        <f>1Q2008!B11</f>
        <v>Stream Communications</v>
      </c>
      <c r="C27" s="28">
        <f>1Q2008!C11</f>
        <v>63000</v>
      </c>
      <c r="D27" s="7">
        <f>1Q2008!D11</f>
        <v>61000</v>
      </c>
      <c r="E27" s="7">
        <f>1Q2008!E11</f>
        <v>0</v>
      </c>
      <c r="F27" s="7">
        <f>1Q2008!F11</f>
        <v>61000</v>
      </c>
      <c r="G27" s="7">
        <f>1Q2008!G11</f>
        <v>7600</v>
      </c>
      <c r="H27" s="7">
        <f>1Q2008!H11</f>
        <v>51</v>
      </c>
    </row>
    <row r="28" spans="1:8" ht="12.75">
      <c r="A28" s="8">
        <v>8</v>
      </c>
      <c r="B28" s="3" t="str">
        <f>1Q2008!B12</f>
        <v>MTK S.Tar</v>
      </c>
      <c r="C28" s="28">
        <f>1Q2008!C12</f>
        <v>60000</v>
      </c>
      <c r="D28" s="7">
        <f>1Q2008!D12</f>
        <v>60000</v>
      </c>
      <c r="E28" s="7">
        <f>1Q2008!E12</f>
        <v>0</v>
      </c>
      <c r="F28" s="7">
        <f>1Q2008!F12</f>
        <v>40000</v>
      </c>
      <c r="G28" s="7">
        <f>1Q2008!G12</f>
        <v>6000</v>
      </c>
      <c r="H28" s="7">
        <f>1Q2008!H12</f>
        <v>1500</v>
      </c>
    </row>
    <row r="29" spans="1:8" ht="12.75">
      <c r="A29" s="8">
        <v>9</v>
      </c>
      <c r="B29" s="3" t="str">
        <f>1Q2008!B13</f>
        <v>Promax</v>
      </c>
      <c r="C29" s="28">
        <f>1Q2008!C13</f>
        <v>31000</v>
      </c>
      <c r="D29" s="7">
        <f>1Q2008!D13</f>
        <v>31000</v>
      </c>
      <c r="E29" s="7">
        <f>1Q2008!E13</f>
        <v>2500</v>
      </c>
      <c r="F29" s="7">
        <f>1Q2008!F13</f>
        <v>31000</v>
      </c>
      <c r="G29" s="7">
        <f>1Q2008!G13</f>
        <v>10200</v>
      </c>
      <c r="H29" s="7">
        <f>1Q2008!H13</f>
        <v>0</v>
      </c>
    </row>
    <row r="30" spans="1:8" ht="12.75">
      <c r="A30" s="8">
        <v>10</v>
      </c>
      <c r="B30" s="3" t="str">
        <f>1Q2008!B14</f>
        <v>Sat Film</v>
      </c>
      <c r="C30" s="28">
        <f>1Q2008!C14</f>
        <v>25000</v>
      </c>
      <c r="D30" s="7">
        <f>1Q2008!D14</f>
        <v>23000</v>
      </c>
      <c r="E30" s="7">
        <f>1Q2008!E14</f>
        <v>2000</v>
      </c>
      <c r="F30" s="7">
        <f>1Q2008!F14</f>
        <v>25000</v>
      </c>
      <c r="G30" s="7">
        <f>1Q2008!G14</f>
        <v>11000</v>
      </c>
      <c r="H30" s="7">
        <f>1Q2008!H14</f>
        <v>0</v>
      </c>
    </row>
    <row r="31" s="10" customFormat="1" ht="25.5" customHeight="1">
      <c r="A31" s="24" t="s">
        <v>42</v>
      </c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45" t="s">
        <v>18</v>
      </c>
      <c r="B34" s="46" t="s">
        <v>17</v>
      </c>
      <c r="C34" s="46" t="s">
        <v>12</v>
      </c>
      <c r="D34" s="46" t="s">
        <v>13</v>
      </c>
      <c r="E34" s="46" t="s">
        <v>24</v>
      </c>
    </row>
    <row r="35" spans="1:8" ht="12.75">
      <c r="A35" s="8">
        <v>1</v>
      </c>
      <c r="B35" s="3" t="str">
        <f>1Q2008!B5</f>
        <v>UPC Polska</v>
      </c>
      <c r="C35" s="7">
        <f>1Q2008!C5</f>
        <v>1000000</v>
      </c>
      <c r="D35" s="7">
        <v>116</v>
      </c>
      <c r="E35" s="14">
        <f>C35/4500000</f>
        <v>0.2222222222222222</v>
      </c>
      <c r="F35" s="9"/>
      <c r="G35" s="9"/>
      <c r="H35" s="9"/>
    </row>
    <row r="36" spans="1:8" ht="12.75">
      <c r="A36" s="8">
        <v>2</v>
      </c>
      <c r="B36" s="3" t="str">
        <f>1Q2008!B6</f>
        <v>VECTRA</v>
      </c>
      <c r="C36" s="7">
        <f>1Q2008!C6</f>
        <v>657000</v>
      </c>
      <c r="D36" s="7">
        <v>120</v>
      </c>
      <c r="E36" s="14">
        <f aca="true" t="shared" si="1" ref="E36:E44">C36/4500000</f>
        <v>0.146</v>
      </c>
      <c r="F36" s="9"/>
      <c r="G36" s="9"/>
      <c r="H36" s="9"/>
    </row>
    <row r="37" spans="1:8" ht="12.75">
      <c r="A37" s="8">
        <v>3</v>
      </c>
      <c r="B37" s="3" t="str">
        <f>1Q2008!B7</f>
        <v>Multimedia Polska</v>
      </c>
      <c r="C37" s="7">
        <f>1Q2008!C7</f>
        <v>640000</v>
      </c>
      <c r="D37" s="7"/>
      <c r="E37" s="14">
        <f t="shared" si="1"/>
        <v>0.14222222222222222</v>
      </c>
      <c r="F37" s="9"/>
      <c r="G37" s="9"/>
      <c r="H37" s="9"/>
    </row>
    <row r="38" spans="1:8" ht="12.75">
      <c r="A38" s="8">
        <v>4</v>
      </c>
      <c r="B38" s="3" t="str">
        <f>1Q2008!B8</f>
        <v>Grupa ASTER</v>
      </c>
      <c r="C38" s="7">
        <f>1Q2008!C8</f>
        <v>370000</v>
      </c>
      <c r="D38" s="7">
        <v>3</v>
      </c>
      <c r="E38" s="14">
        <f t="shared" si="1"/>
        <v>0.08222222222222222</v>
      </c>
      <c r="F38" s="9"/>
      <c r="G38" s="9"/>
      <c r="H38" s="9"/>
    </row>
    <row r="39" spans="1:8" ht="12.75">
      <c r="A39" s="8">
        <v>5</v>
      </c>
      <c r="B39" s="3" t="str">
        <f>1Q2008!B9</f>
        <v>TOYA</v>
      </c>
      <c r="C39" s="7">
        <f>1Q2008!C9</f>
        <v>150000</v>
      </c>
      <c r="D39" s="7">
        <v>4</v>
      </c>
      <c r="E39" s="14">
        <f t="shared" si="1"/>
        <v>0.03333333333333333</v>
      </c>
      <c r="F39" s="9"/>
      <c r="G39" s="9"/>
      <c r="H39" s="9"/>
    </row>
    <row r="40" spans="1:8" ht="12.75">
      <c r="A40" s="8">
        <v>6</v>
      </c>
      <c r="B40" s="3" t="str">
        <f>1Q2008!B10</f>
        <v>INEA</v>
      </c>
      <c r="C40" s="7">
        <f>1Q2008!C10</f>
        <v>120000</v>
      </c>
      <c r="D40" s="7">
        <v>7</v>
      </c>
      <c r="E40" s="14">
        <f t="shared" si="1"/>
        <v>0.02666666666666667</v>
      </c>
      <c r="F40" s="9"/>
      <c r="G40" s="9"/>
      <c r="H40" s="9"/>
    </row>
    <row r="41" spans="1:8" ht="12.75">
      <c r="A41" s="8">
        <v>7</v>
      </c>
      <c r="B41" s="3" t="str">
        <f>1Q2008!B11</f>
        <v>Stream Communications</v>
      </c>
      <c r="C41" s="7">
        <f>1Q2008!C11</f>
        <v>63000</v>
      </c>
      <c r="D41" s="7">
        <v>16</v>
      </c>
      <c r="E41" s="14">
        <f t="shared" si="1"/>
        <v>0.014</v>
      </c>
      <c r="F41" s="9"/>
      <c r="G41" s="9"/>
      <c r="H41" s="9"/>
    </row>
    <row r="42" spans="1:8" ht="12.75">
      <c r="A42" s="8">
        <v>8</v>
      </c>
      <c r="B42" s="3" t="str">
        <f>1Q2008!B12</f>
        <v>MTK S.Tar</v>
      </c>
      <c r="C42" s="7">
        <f>1Q2008!C12</f>
        <v>60000</v>
      </c>
      <c r="D42" s="7">
        <v>21</v>
      </c>
      <c r="E42" s="14">
        <f t="shared" si="1"/>
        <v>0.013333333333333334</v>
      </c>
      <c r="F42" s="9"/>
      <c r="G42" s="9"/>
      <c r="H42" s="9"/>
    </row>
    <row r="43" spans="1:8" ht="12.75">
      <c r="A43" s="8">
        <v>9</v>
      </c>
      <c r="B43" s="3" t="str">
        <f>1Q2008!B13</f>
        <v>Promax</v>
      </c>
      <c r="C43" s="7">
        <f>1Q2008!C13</f>
        <v>31000</v>
      </c>
      <c r="D43" s="7">
        <v>18</v>
      </c>
      <c r="E43" s="14">
        <f t="shared" si="1"/>
        <v>0.006888888888888889</v>
      </c>
      <c r="F43" s="9"/>
      <c r="G43" s="9"/>
      <c r="H43" s="9"/>
    </row>
    <row r="44" spans="1:8" ht="12.75">
      <c r="A44" s="21">
        <v>10</v>
      </c>
      <c r="B44" s="3" t="str">
        <f>1Q2008!B14</f>
        <v>Sat Film</v>
      </c>
      <c r="C44" s="7">
        <f>1Q2008!C14</f>
        <v>25000</v>
      </c>
      <c r="D44" s="22">
        <v>1</v>
      </c>
      <c r="E44" s="14">
        <f t="shared" si="1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0.3075555555555556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1Q2008!A15</f>
        <v>Źródło: PIKE, dane za 31 marca 2008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25.5">
      <c r="A50" s="46"/>
      <c r="B50" s="46" t="s">
        <v>17</v>
      </c>
      <c r="C50" s="46" t="s">
        <v>5</v>
      </c>
      <c r="D50" s="46" t="s">
        <v>6</v>
      </c>
      <c r="E50" s="46" t="s">
        <v>25</v>
      </c>
    </row>
    <row r="51" spans="1:8" ht="12.75">
      <c r="A51" s="8">
        <v>1</v>
      </c>
      <c r="B51" s="3" t="str">
        <f>1Q2008!B5</f>
        <v>UPC Polska</v>
      </c>
      <c r="C51" s="7">
        <f>1Q2008!C5</f>
        <v>1000000</v>
      </c>
      <c r="D51" s="7">
        <f>D35</f>
        <v>116</v>
      </c>
      <c r="E51" s="14">
        <f>C51/4500000</f>
        <v>0.2222222222222222</v>
      </c>
      <c r="F51" s="9"/>
      <c r="G51" s="9"/>
      <c r="H51" s="9"/>
    </row>
    <row r="52" spans="1:8" ht="12.75">
      <c r="A52" s="8">
        <v>2</v>
      </c>
      <c r="B52" s="3" t="str">
        <f>1Q2008!B6</f>
        <v>VECTRA</v>
      </c>
      <c r="C52" s="7">
        <f>1Q2008!C6</f>
        <v>657000</v>
      </c>
      <c r="D52" s="7">
        <f aca="true" t="shared" si="2" ref="D52:D60">D36</f>
        <v>120</v>
      </c>
      <c r="E52" s="14">
        <f aca="true" t="shared" si="3" ref="E52:E60">C52/4500000</f>
        <v>0.146</v>
      </c>
      <c r="F52" s="9"/>
      <c r="G52" s="9"/>
      <c r="H52" s="9"/>
    </row>
    <row r="53" spans="1:8" ht="12.75">
      <c r="A53" s="8">
        <v>3</v>
      </c>
      <c r="B53" s="3" t="str">
        <f>1Q2008!B7</f>
        <v>Multimedia Polska</v>
      </c>
      <c r="C53" s="7">
        <f>1Q2008!C7</f>
        <v>640000</v>
      </c>
      <c r="D53" s="7">
        <f t="shared" si="2"/>
        <v>0</v>
      </c>
      <c r="E53" s="14">
        <f t="shared" si="3"/>
        <v>0.14222222222222222</v>
      </c>
      <c r="F53" s="9"/>
      <c r="G53" s="9"/>
      <c r="H53" s="9"/>
    </row>
    <row r="54" spans="1:8" ht="12.75">
      <c r="A54" s="8">
        <v>4</v>
      </c>
      <c r="B54" s="3" t="str">
        <f>1Q2008!B8</f>
        <v>Grupa ASTER</v>
      </c>
      <c r="C54" s="7">
        <f>1Q2008!C8</f>
        <v>370000</v>
      </c>
      <c r="D54" s="7">
        <f t="shared" si="2"/>
        <v>3</v>
      </c>
      <c r="E54" s="14">
        <f t="shared" si="3"/>
        <v>0.08222222222222222</v>
      </c>
      <c r="F54" s="9"/>
      <c r="G54" s="9"/>
      <c r="H54" s="9"/>
    </row>
    <row r="55" spans="1:8" ht="12.75">
      <c r="A55" s="8">
        <v>5</v>
      </c>
      <c r="B55" s="3" t="str">
        <f>1Q2008!B9</f>
        <v>TOYA</v>
      </c>
      <c r="C55" s="7">
        <f>1Q2008!C9</f>
        <v>150000</v>
      </c>
      <c r="D55" s="7">
        <f t="shared" si="2"/>
        <v>4</v>
      </c>
      <c r="E55" s="14">
        <f t="shared" si="3"/>
        <v>0.03333333333333333</v>
      </c>
      <c r="F55" s="9"/>
      <c r="G55" s="9"/>
      <c r="H55" s="9"/>
    </row>
    <row r="56" spans="1:8" ht="12.75">
      <c r="A56" s="8">
        <v>6</v>
      </c>
      <c r="B56" s="3" t="str">
        <f>1Q2008!B10</f>
        <v>INEA</v>
      </c>
      <c r="C56" s="7">
        <f>1Q2008!C10</f>
        <v>120000</v>
      </c>
      <c r="D56" s="7">
        <f t="shared" si="2"/>
        <v>7</v>
      </c>
      <c r="E56" s="14">
        <f t="shared" si="3"/>
        <v>0.02666666666666667</v>
      </c>
      <c r="F56" s="9"/>
      <c r="G56" s="9"/>
      <c r="H56" s="9"/>
    </row>
    <row r="57" spans="1:8" ht="12.75">
      <c r="A57" s="8">
        <v>7</v>
      </c>
      <c r="B57" s="3" t="str">
        <f>1Q2008!B11</f>
        <v>Stream Communications</v>
      </c>
      <c r="C57" s="7">
        <f>1Q2008!C11</f>
        <v>63000</v>
      </c>
      <c r="D57" s="7">
        <f t="shared" si="2"/>
        <v>16</v>
      </c>
      <c r="E57" s="14">
        <f t="shared" si="3"/>
        <v>0.014</v>
      </c>
      <c r="F57" s="9"/>
      <c r="G57" s="9"/>
      <c r="H57" s="9"/>
    </row>
    <row r="58" spans="1:8" ht="12.75">
      <c r="A58" s="8">
        <v>8</v>
      </c>
      <c r="B58" s="3" t="str">
        <f>1Q2008!B12</f>
        <v>MTK S.Tar</v>
      </c>
      <c r="C58" s="7">
        <f>1Q2008!C12</f>
        <v>60000</v>
      </c>
      <c r="D58" s="7">
        <f t="shared" si="2"/>
        <v>21</v>
      </c>
      <c r="E58" s="14">
        <f t="shared" si="3"/>
        <v>0.013333333333333334</v>
      </c>
      <c r="F58" s="9"/>
      <c r="G58" s="9"/>
      <c r="H58" s="9"/>
    </row>
    <row r="59" spans="1:8" ht="12.75">
      <c r="A59" s="8">
        <v>9</v>
      </c>
      <c r="B59" s="3" t="str">
        <f>1Q2008!B13</f>
        <v>Promax</v>
      </c>
      <c r="C59" s="7">
        <f>1Q2008!C13</f>
        <v>31000</v>
      </c>
      <c r="D59" s="7">
        <f t="shared" si="2"/>
        <v>18</v>
      </c>
      <c r="E59" s="14">
        <f t="shared" si="3"/>
        <v>0.006888888888888889</v>
      </c>
      <c r="F59" s="9"/>
      <c r="G59" s="9"/>
      <c r="H59" s="9"/>
    </row>
    <row r="60" spans="1:8" ht="12.75">
      <c r="A60" s="8">
        <v>10</v>
      </c>
      <c r="B60" s="3" t="str">
        <f>1Q2008!B14</f>
        <v>Sat Film</v>
      </c>
      <c r="C60" s="7">
        <f>1Q2008!C14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0.3075555555555556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March 2008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C18:H18"/>
    <mergeCell ref="C19:C20"/>
    <mergeCell ref="D19:F19"/>
    <mergeCell ref="G19:G20"/>
    <mergeCell ref="H19:H20"/>
    <mergeCell ref="A2:A4"/>
    <mergeCell ref="B2:B4"/>
    <mergeCell ref="C2:H2"/>
    <mergeCell ref="C3:C4"/>
    <mergeCell ref="D3:F3"/>
    <mergeCell ref="G3:G4"/>
    <mergeCell ref="H3:H4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9" customWidth="1"/>
    <col min="2" max="2" width="21.8515625" style="9" bestFit="1" customWidth="1"/>
    <col min="3" max="4" width="11.8515625" style="9" customWidth="1"/>
    <col min="5" max="8" width="11.8515625" style="6" customWidth="1"/>
    <col min="9" max="9" width="11.8515625" style="9" customWidth="1"/>
    <col min="10" max="16384" width="9.140625" style="9" customWidth="1"/>
  </cols>
  <sheetData>
    <row r="1" ht="12.75">
      <c r="A1" s="109" t="s">
        <v>33</v>
      </c>
    </row>
    <row r="2" spans="1:8" ht="12.75" customHeight="1">
      <c r="A2" s="156" t="s">
        <v>18</v>
      </c>
      <c r="B2" s="156" t="s">
        <v>17</v>
      </c>
      <c r="C2" s="178" t="s">
        <v>12</v>
      </c>
      <c r="D2" s="178"/>
      <c r="E2" s="178"/>
      <c r="F2" s="178"/>
      <c r="G2" s="178"/>
      <c r="H2" s="178"/>
    </row>
    <row r="3" spans="1:8" s="10" customFormat="1" ht="13.5" customHeight="1">
      <c r="A3" s="166"/>
      <c r="B3" s="166"/>
      <c r="C3" s="161" t="s">
        <v>37</v>
      </c>
      <c r="D3" s="179" t="s">
        <v>19</v>
      </c>
      <c r="E3" s="180"/>
      <c r="F3" s="181"/>
      <c r="G3" s="177" t="s">
        <v>20</v>
      </c>
      <c r="H3" s="177" t="s">
        <v>21</v>
      </c>
    </row>
    <row r="4" spans="1:8" s="10" customFormat="1" ht="35.25">
      <c r="A4" s="157"/>
      <c r="B4" s="157"/>
      <c r="C4" s="161"/>
      <c r="D4" s="45" t="s">
        <v>27</v>
      </c>
      <c r="E4" s="45" t="s">
        <v>28</v>
      </c>
      <c r="F4" s="47" t="s">
        <v>38</v>
      </c>
      <c r="G4" s="177"/>
      <c r="H4" s="177"/>
    </row>
    <row r="5" spans="1:9" ht="14.25">
      <c r="A5" s="15">
        <v>1</v>
      </c>
      <c r="B5" s="3" t="s">
        <v>0</v>
      </c>
      <c r="C5" s="28">
        <v>1000000</v>
      </c>
      <c r="D5" s="7">
        <v>1000000</v>
      </c>
      <c r="E5" s="11">
        <v>11300</v>
      </c>
      <c r="F5" s="7">
        <v>750000</v>
      </c>
      <c r="G5" s="7">
        <v>343000</v>
      </c>
      <c r="H5" s="7">
        <v>135500</v>
      </c>
      <c r="I5" s="40"/>
    </row>
    <row r="6" spans="1:9" ht="14.25">
      <c r="A6" s="15">
        <v>2</v>
      </c>
      <c r="B6" s="3" t="s">
        <v>2</v>
      </c>
      <c r="C6" s="28">
        <v>664000</v>
      </c>
      <c r="D6" s="7">
        <f>C6-E6</f>
        <v>542000</v>
      </c>
      <c r="E6" s="11">
        <v>122000</v>
      </c>
      <c r="F6" s="7">
        <v>500000</v>
      </c>
      <c r="G6" s="7">
        <v>160000</v>
      </c>
      <c r="H6" s="7">
        <v>34000</v>
      </c>
      <c r="I6" s="40"/>
    </row>
    <row r="7" spans="1:9" ht="14.25">
      <c r="A7" s="15">
        <v>3</v>
      </c>
      <c r="B7" s="3" t="s">
        <v>1</v>
      </c>
      <c r="C7" s="28">
        <v>643000</v>
      </c>
      <c r="D7" s="7">
        <v>600000</v>
      </c>
      <c r="E7" s="11">
        <v>50000</v>
      </c>
      <c r="F7" s="7">
        <v>450000</v>
      </c>
      <c r="G7" s="7">
        <v>245000</v>
      </c>
      <c r="H7" s="11">
        <v>184000</v>
      </c>
      <c r="I7" s="40"/>
    </row>
    <row r="8" spans="1:9" ht="14.25">
      <c r="A8" s="15">
        <v>4</v>
      </c>
      <c r="B8" s="3" t="s">
        <v>3</v>
      </c>
      <c r="C8" s="28">
        <v>370000</v>
      </c>
      <c r="D8" s="7">
        <v>370000</v>
      </c>
      <c r="E8" s="11" t="s">
        <v>85</v>
      </c>
      <c r="F8" s="7" t="s">
        <v>86</v>
      </c>
      <c r="G8" s="7">
        <v>146000</v>
      </c>
      <c r="H8" s="11">
        <v>58000</v>
      </c>
      <c r="I8" s="40"/>
    </row>
    <row r="9" spans="1:9" ht="14.25">
      <c r="A9" s="15">
        <v>5</v>
      </c>
      <c r="B9" s="3" t="s">
        <v>4</v>
      </c>
      <c r="C9" s="28">
        <v>150000</v>
      </c>
      <c r="D9" s="7">
        <f aca="true" t="shared" si="0" ref="D9:D14">C9-E9</f>
        <v>138000</v>
      </c>
      <c r="E9" s="11">
        <v>12000</v>
      </c>
      <c r="F9" s="7">
        <v>150000</v>
      </c>
      <c r="G9" s="7">
        <v>52000</v>
      </c>
      <c r="H9" s="7">
        <v>10000</v>
      </c>
      <c r="I9" s="40"/>
    </row>
    <row r="10" spans="1:9" ht="14.25">
      <c r="A10" s="15">
        <v>6</v>
      </c>
      <c r="B10" s="3" t="s">
        <v>26</v>
      </c>
      <c r="C10" s="28">
        <v>121000</v>
      </c>
      <c r="D10" s="7">
        <f>C10</f>
        <v>121000</v>
      </c>
      <c r="E10" s="7">
        <v>37000</v>
      </c>
      <c r="F10" s="7">
        <v>112000</v>
      </c>
      <c r="G10" s="7">
        <v>52500</v>
      </c>
      <c r="H10" s="11">
        <v>10000</v>
      </c>
      <c r="I10" s="40"/>
    </row>
    <row r="11" spans="1:9" ht="14.25">
      <c r="A11" s="15">
        <v>7</v>
      </c>
      <c r="B11" s="3" t="s">
        <v>9</v>
      </c>
      <c r="C11" s="28">
        <v>61300</v>
      </c>
      <c r="D11" s="7">
        <v>61300</v>
      </c>
      <c r="E11" s="7">
        <v>0</v>
      </c>
      <c r="F11" s="7">
        <v>61300</v>
      </c>
      <c r="G11" s="7">
        <v>8870</v>
      </c>
      <c r="H11" s="11">
        <v>75</v>
      </c>
      <c r="I11" s="40"/>
    </row>
    <row r="12" spans="1:10" ht="12.75">
      <c r="A12" s="15">
        <v>8</v>
      </c>
      <c r="B12" s="3" t="s">
        <v>8</v>
      </c>
      <c r="C12" s="28">
        <v>60000</v>
      </c>
      <c r="D12" s="7">
        <f t="shared" si="0"/>
        <v>60000</v>
      </c>
      <c r="E12" s="11">
        <v>0</v>
      </c>
      <c r="F12" s="7">
        <v>40000</v>
      </c>
      <c r="G12" s="7">
        <v>6000</v>
      </c>
      <c r="H12" s="7">
        <v>1500</v>
      </c>
      <c r="J12" s="20"/>
    </row>
    <row r="13" spans="1:8" ht="12.75">
      <c r="A13" s="15">
        <v>9</v>
      </c>
      <c r="B13" s="3" t="s">
        <v>10</v>
      </c>
      <c r="C13" s="28">
        <v>31000</v>
      </c>
      <c r="D13" s="7">
        <v>31000</v>
      </c>
      <c r="E13" s="11">
        <v>3300</v>
      </c>
      <c r="F13" s="7">
        <v>31000</v>
      </c>
      <c r="G13" s="7">
        <v>11000</v>
      </c>
      <c r="H13" s="11">
        <v>0</v>
      </c>
    </row>
    <row r="14" spans="1:10" ht="13.5" thickBot="1">
      <c r="A14" s="16">
        <v>10</v>
      </c>
      <c r="B14" s="17" t="s">
        <v>11</v>
      </c>
      <c r="C14" s="29">
        <v>25000</v>
      </c>
      <c r="D14" s="19">
        <f t="shared" si="0"/>
        <v>23000</v>
      </c>
      <c r="E14" s="19">
        <v>2000</v>
      </c>
      <c r="F14" s="19">
        <v>25000</v>
      </c>
      <c r="G14" s="18">
        <v>11000</v>
      </c>
      <c r="H14" s="18">
        <v>0</v>
      </c>
      <c r="J14" s="20"/>
    </row>
    <row r="15" spans="1:8" ht="30.75" customHeight="1" thickTop="1">
      <c r="A15" s="23" t="s">
        <v>44</v>
      </c>
      <c r="E15" s="13"/>
      <c r="F15" s="13"/>
      <c r="G15" s="13"/>
      <c r="H15" s="13"/>
    </row>
    <row r="17" spans="1:4" ht="28.5" customHeight="1">
      <c r="A17" s="4" t="s">
        <v>23</v>
      </c>
      <c r="B17" s="5"/>
      <c r="C17" s="5"/>
      <c r="D17" s="6"/>
    </row>
    <row r="18" spans="1:8" ht="12.75" customHeight="1">
      <c r="A18" s="156" t="s">
        <v>30</v>
      </c>
      <c r="B18" s="156" t="s">
        <v>17</v>
      </c>
      <c r="C18" s="182" t="s">
        <v>14</v>
      </c>
      <c r="D18" s="183"/>
      <c r="E18" s="183"/>
      <c r="F18" s="183"/>
      <c r="G18" s="183"/>
      <c r="H18" s="184"/>
    </row>
    <row r="19" spans="1:8" ht="12.75">
      <c r="A19" s="166"/>
      <c r="B19" s="166"/>
      <c r="C19" s="161" t="s">
        <v>34</v>
      </c>
      <c r="D19" s="179" t="s">
        <v>15</v>
      </c>
      <c r="E19" s="180"/>
      <c r="F19" s="181"/>
      <c r="G19" s="163" t="s">
        <v>20</v>
      </c>
      <c r="H19" s="163" t="s">
        <v>29</v>
      </c>
    </row>
    <row r="20" spans="1:8" ht="24">
      <c r="A20" s="157"/>
      <c r="B20" s="157"/>
      <c r="C20" s="161"/>
      <c r="D20" s="45" t="s">
        <v>32</v>
      </c>
      <c r="E20" s="45" t="s">
        <v>31</v>
      </c>
      <c r="F20" s="47" t="s">
        <v>39</v>
      </c>
      <c r="G20" s="165"/>
      <c r="H20" s="165"/>
    </row>
    <row r="21" spans="1:8" ht="12.75">
      <c r="A21" s="8">
        <v>1</v>
      </c>
      <c r="B21" s="3" t="str">
        <f>2Q2008!B5</f>
        <v>UPC Polska</v>
      </c>
      <c r="C21" s="28">
        <f>2Q2008!C5</f>
        <v>1000000</v>
      </c>
      <c r="D21" s="7">
        <f>2Q2008!D5</f>
        <v>1000000</v>
      </c>
      <c r="E21" s="7">
        <f>2Q2008!E5</f>
        <v>11300</v>
      </c>
      <c r="F21" s="7">
        <f>2Q2008!F5</f>
        <v>750000</v>
      </c>
      <c r="G21" s="7">
        <f>2Q2008!G5</f>
        <v>343000</v>
      </c>
      <c r="H21" s="7">
        <f>2Q2008!H5</f>
        <v>135500</v>
      </c>
    </row>
    <row r="22" spans="1:8" ht="12.75">
      <c r="A22" s="8">
        <v>2</v>
      </c>
      <c r="B22" s="3" t="str">
        <f>2Q2008!B6</f>
        <v>VECTRA</v>
      </c>
      <c r="C22" s="28">
        <f>2Q2008!C6</f>
        <v>664000</v>
      </c>
      <c r="D22" s="7">
        <f>2Q2008!D6</f>
        <v>542000</v>
      </c>
      <c r="E22" s="7">
        <f>2Q2008!E6</f>
        <v>122000</v>
      </c>
      <c r="F22" s="7">
        <f>2Q2008!F6</f>
        <v>500000</v>
      </c>
      <c r="G22" s="7">
        <f>2Q2008!G6</f>
        <v>160000</v>
      </c>
      <c r="H22" s="7">
        <f>2Q2008!H6</f>
        <v>34000</v>
      </c>
    </row>
    <row r="23" spans="1:8" ht="12.75">
      <c r="A23" s="8">
        <v>3</v>
      </c>
      <c r="B23" s="3" t="str">
        <f>2Q2008!B7</f>
        <v>Multimedia Polska</v>
      </c>
      <c r="C23" s="28">
        <f>2Q2008!C7</f>
        <v>643000</v>
      </c>
      <c r="D23" s="7">
        <f>2Q2008!D7</f>
        <v>600000</v>
      </c>
      <c r="E23" s="7">
        <f>2Q2008!E7</f>
        <v>50000</v>
      </c>
      <c r="F23" s="7">
        <f>2Q2008!F7</f>
        <v>450000</v>
      </c>
      <c r="G23" s="7">
        <f>2Q2008!G7</f>
        <v>245000</v>
      </c>
      <c r="H23" s="7">
        <f>2Q2008!H7</f>
        <v>184000</v>
      </c>
    </row>
    <row r="24" spans="1:8" ht="12.75">
      <c r="A24" s="8">
        <v>4</v>
      </c>
      <c r="B24" s="3" t="str">
        <f>2Q2008!B8</f>
        <v>Grupa ASTER</v>
      </c>
      <c r="C24" s="28">
        <f>2Q2008!C8</f>
        <v>370000</v>
      </c>
      <c r="D24" s="7">
        <f>2Q2008!D8</f>
        <v>370000</v>
      </c>
      <c r="E24" s="7" t="str">
        <f>2Q2008!E8</f>
        <v>63 000</v>
      </c>
      <c r="F24" s="7" t="str">
        <f>2Q2008!F8</f>
        <v>34 000</v>
      </c>
      <c r="G24" s="7">
        <f>2Q2008!G8</f>
        <v>146000</v>
      </c>
      <c r="H24" s="7">
        <f>2Q2008!H8</f>
        <v>58000</v>
      </c>
    </row>
    <row r="25" spans="1:8" ht="12.75">
      <c r="A25" s="8">
        <v>5</v>
      </c>
      <c r="B25" s="3" t="str">
        <f>2Q2008!B9</f>
        <v>TOYA</v>
      </c>
      <c r="C25" s="28">
        <f>2Q2008!C9</f>
        <v>150000</v>
      </c>
      <c r="D25" s="7">
        <f>2Q2008!D9</f>
        <v>138000</v>
      </c>
      <c r="E25" s="7">
        <f>2Q2008!E9</f>
        <v>12000</v>
      </c>
      <c r="F25" s="7">
        <f>2Q2008!F9</f>
        <v>150000</v>
      </c>
      <c r="G25" s="7">
        <f>2Q2008!G9</f>
        <v>52000</v>
      </c>
      <c r="H25" s="7">
        <f>2Q2008!H9</f>
        <v>10000</v>
      </c>
    </row>
    <row r="26" spans="1:8" ht="12.75">
      <c r="A26" s="8">
        <v>6</v>
      </c>
      <c r="B26" s="3" t="str">
        <f>2Q2008!B10</f>
        <v>INEA</v>
      </c>
      <c r="C26" s="28">
        <f>2Q2008!C10</f>
        <v>121000</v>
      </c>
      <c r="D26" s="7">
        <f>2Q2008!D10</f>
        <v>121000</v>
      </c>
      <c r="E26" s="7">
        <f>2Q2008!E10</f>
        <v>37000</v>
      </c>
      <c r="F26" s="7">
        <f>2Q2008!F10</f>
        <v>112000</v>
      </c>
      <c r="G26" s="7">
        <f>2Q2008!G10</f>
        <v>52500</v>
      </c>
      <c r="H26" s="7">
        <f>2Q2008!H10</f>
        <v>10000</v>
      </c>
    </row>
    <row r="27" spans="1:8" ht="12.75">
      <c r="A27" s="8">
        <v>7</v>
      </c>
      <c r="B27" s="3" t="str">
        <f>2Q2008!B11</f>
        <v>Stream Communications</v>
      </c>
      <c r="C27" s="28">
        <f>2Q2008!C11</f>
        <v>61300</v>
      </c>
      <c r="D27" s="7">
        <f>2Q2008!D11</f>
        <v>61300</v>
      </c>
      <c r="E27" s="7">
        <f>2Q2008!E11</f>
        <v>0</v>
      </c>
      <c r="F27" s="7">
        <f>2Q2008!F11</f>
        <v>61300</v>
      </c>
      <c r="G27" s="7">
        <f>2Q2008!G11</f>
        <v>8870</v>
      </c>
      <c r="H27" s="7">
        <f>2Q2008!H11</f>
        <v>75</v>
      </c>
    </row>
    <row r="28" spans="1:8" ht="12.75">
      <c r="A28" s="8">
        <v>8</v>
      </c>
      <c r="B28" s="3" t="str">
        <f>2Q2008!B12</f>
        <v>MTK S.Tar</v>
      </c>
      <c r="C28" s="28">
        <f>2Q2008!C12</f>
        <v>60000</v>
      </c>
      <c r="D28" s="7">
        <f>2Q2008!D12</f>
        <v>60000</v>
      </c>
      <c r="E28" s="7">
        <f>2Q2008!E12</f>
        <v>0</v>
      </c>
      <c r="F28" s="7">
        <f>2Q2008!F12</f>
        <v>40000</v>
      </c>
      <c r="G28" s="7">
        <f>2Q2008!G12</f>
        <v>6000</v>
      </c>
      <c r="H28" s="7">
        <f>2Q2008!H12</f>
        <v>1500</v>
      </c>
    </row>
    <row r="29" spans="1:8" ht="12.75">
      <c r="A29" s="8">
        <v>9</v>
      </c>
      <c r="B29" s="3" t="str">
        <f>2Q2008!B13</f>
        <v>Promax</v>
      </c>
      <c r="C29" s="28">
        <f>2Q2008!C13</f>
        <v>31000</v>
      </c>
      <c r="D29" s="7">
        <f>2Q2008!D13</f>
        <v>31000</v>
      </c>
      <c r="E29" s="7">
        <f>2Q2008!E13</f>
        <v>3300</v>
      </c>
      <c r="F29" s="7">
        <f>2Q2008!F13</f>
        <v>31000</v>
      </c>
      <c r="G29" s="7">
        <f>2Q2008!G13</f>
        <v>11000</v>
      </c>
      <c r="H29" s="7">
        <f>2Q2008!H13</f>
        <v>0</v>
      </c>
    </row>
    <row r="30" spans="1:8" ht="12.75">
      <c r="A30" s="8">
        <v>10</v>
      </c>
      <c r="B30" s="3" t="str">
        <f>2Q2008!B14</f>
        <v>Sat Film</v>
      </c>
      <c r="C30" s="28">
        <f>2Q2008!C14</f>
        <v>25000</v>
      </c>
      <c r="D30" s="7">
        <f>2Q2008!D14</f>
        <v>23000</v>
      </c>
      <c r="E30" s="7">
        <f>2Q2008!E14</f>
        <v>2000</v>
      </c>
      <c r="F30" s="7">
        <f>2Q2008!F14</f>
        <v>25000</v>
      </c>
      <c r="G30" s="7">
        <f>2Q2008!G14</f>
        <v>11000</v>
      </c>
      <c r="H30" s="7">
        <f>2Q2008!H14</f>
        <v>0</v>
      </c>
    </row>
    <row r="31" s="10" customFormat="1" ht="25.5" customHeight="1">
      <c r="A31" s="24" t="s">
        <v>45</v>
      </c>
    </row>
    <row r="33" spans="1:8" ht="24.75" customHeight="1">
      <c r="A33" s="4" t="s">
        <v>35</v>
      </c>
      <c r="B33" s="5"/>
      <c r="C33" s="6"/>
      <c r="D33" s="6"/>
      <c r="E33" s="9"/>
      <c r="F33" s="9"/>
      <c r="G33" s="9"/>
      <c r="H33" s="9"/>
    </row>
    <row r="34" spans="1:5" s="10" customFormat="1" ht="25.5" customHeight="1">
      <c r="A34" s="45" t="s">
        <v>18</v>
      </c>
      <c r="B34" s="46" t="s">
        <v>17</v>
      </c>
      <c r="C34" s="46" t="s">
        <v>12</v>
      </c>
      <c r="D34" s="46" t="s">
        <v>13</v>
      </c>
      <c r="E34" s="46" t="s">
        <v>24</v>
      </c>
    </row>
    <row r="35" spans="1:8" ht="12.75">
      <c r="A35" s="8">
        <v>1</v>
      </c>
      <c r="B35" s="3" t="str">
        <f>2Q2008!B5</f>
        <v>UPC Polska</v>
      </c>
      <c r="C35" s="7">
        <f>2Q2008!C5</f>
        <v>1000000</v>
      </c>
      <c r="D35" s="7">
        <v>116</v>
      </c>
      <c r="E35" s="14">
        <f>C35/4500000</f>
        <v>0.2222222222222222</v>
      </c>
      <c r="F35" s="9"/>
      <c r="G35" s="9"/>
      <c r="H35" s="9"/>
    </row>
    <row r="36" spans="1:8" ht="12.75">
      <c r="A36" s="8">
        <v>2</v>
      </c>
      <c r="B36" s="3" t="str">
        <f>2Q2008!B6</f>
        <v>VECTRA</v>
      </c>
      <c r="C36" s="7">
        <f>2Q2008!C6</f>
        <v>664000</v>
      </c>
      <c r="D36" s="7">
        <v>120</v>
      </c>
      <c r="E36" s="14">
        <f aca="true" t="shared" si="1" ref="E36:E44">C36/4500000</f>
        <v>0.14755555555555555</v>
      </c>
      <c r="F36" s="9"/>
      <c r="G36" s="9"/>
      <c r="H36" s="9"/>
    </row>
    <row r="37" spans="1:8" ht="12.75">
      <c r="A37" s="8">
        <v>3</v>
      </c>
      <c r="B37" s="3" t="str">
        <f>2Q2008!B7</f>
        <v>Multimedia Polska</v>
      </c>
      <c r="C37" s="7">
        <f>2Q2008!C7</f>
        <v>643000</v>
      </c>
      <c r="D37" s="7"/>
      <c r="E37" s="14">
        <f t="shared" si="1"/>
        <v>0.1428888888888889</v>
      </c>
      <c r="F37" s="9"/>
      <c r="G37" s="9"/>
      <c r="H37" s="9"/>
    </row>
    <row r="38" spans="1:8" ht="12.75">
      <c r="A38" s="8">
        <v>4</v>
      </c>
      <c r="B38" s="3" t="str">
        <f>2Q2008!B8</f>
        <v>Grupa ASTER</v>
      </c>
      <c r="C38" s="7">
        <f>2Q2008!C8</f>
        <v>370000</v>
      </c>
      <c r="D38" s="7">
        <v>3</v>
      </c>
      <c r="E38" s="14">
        <f t="shared" si="1"/>
        <v>0.08222222222222222</v>
      </c>
      <c r="F38" s="9"/>
      <c r="G38" s="9"/>
      <c r="H38" s="9"/>
    </row>
    <row r="39" spans="1:8" ht="12.75">
      <c r="A39" s="8">
        <v>5</v>
      </c>
      <c r="B39" s="3" t="str">
        <f>2Q2008!B9</f>
        <v>TOYA</v>
      </c>
      <c r="C39" s="7">
        <f>2Q2008!C9</f>
        <v>150000</v>
      </c>
      <c r="D39" s="7">
        <v>4</v>
      </c>
      <c r="E39" s="14">
        <f t="shared" si="1"/>
        <v>0.03333333333333333</v>
      </c>
      <c r="F39" s="9"/>
      <c r="G39" s="9"/>
      <c r="H39" s="9"/>
    </row>
    <row r="40" spans="1:8" ht="12.75">
      <c r="A40" s="8">
        <v>6</v>
      </c>
      <c r="B40" s="3" t="str">
        <f>2Q2008!B10</f>
        <v>INEA</v>
      </c>
      <c r="C40" s="7">
        <f>2Q2008!C10</f>
        <v>121000</v>
      </c>
      <c r="D40" s="7">
        <v>7</v>
      </c>
      <c r="E40" s="14">
        <f t="shared" si="1"/>
        <v>0.02688888888888889</v>
      </c>
      <c r="F40" s="9"/>
      <c r="G40" s="9"/>
      <c r="H40" s="9"/>
    </row>
    <row r="41" spans="1:8" ht="12.75">
      <c r="A41" s="8">
        <v>7</v>
      </c>
      <c r="B41" s="3" t="str">
        <f>2Q2008!B11</f>
        <v>Stream Communications</v>
      </c>
      <c r="C41" s="7">
        <f>2Q2008!C11</f>
        <v>61300</v>
      </c>
      <c r="D41" s="7">
        <v>16</v>
      </c>
      <c r="E41" s="14">
        <f t="shared" si="1"/>
        <v>0.013622222222222223</v>
      </c>
      <c r="F41" s="9"/>
      <c r="G41" s="9"/>
      <c r="H41" s="9"/>
    </row>
    <row r="42" spans="1:8" ht="12.75">
      <c r="A42" s="8">
        <v>8</v>
      </c>
      <c r="B42" s="3" t="str">
        <f>2Q2008!B12</f>
        <v>MTK S.Tar</v>
      </c>
      <c r="C42" s="7">
        <f>2Q2008!C12</f>
        <v>60000</v>
      </c>
      <c r="D42" s="7">
        <v>21</v>
      </c>
      <c r="E42" s="14">
        <f t="shared" si="1"/>
        <v>0.013333333333333334</v>
      </c>
      <c r="F42" s="9"/>
      <c r="G42" s="9"/>
      <c r="H42" s="9"/>
    </row>
    <row r="43" spans="1:8" ht="12.75">
      <c r="A43" s="8">
        <v>9</v>
      </c>
      <c r="B43" s="3" t="str">
        <f>2Q2008!B13</f>
        <v>Promax</v>
      </c>
      <c r="C43" s="7">
        <f>2Q2008!C13</f>
        <v>31000</v>
      </c>
      <c r="D43" s="7">
        <v>18</v>
      </c>
      <c r="E43" s="14">
        <f t="shared" si="1"/>
        <v>0.006888888888888889</v>
      </c>
      <c r="F43" s="9"/>
      <c r="G43" s="9"/>
      <c r="H43" s="9"/>
    </row>
    <row r="44" spans="1:8" ht="12.75">
      <c r="A44" s="21">
        <v>10</v>
      </c>
      <c r="B44" s="3" t="str">
        <f>2Q2008!B14</f>
        <v>Sat Film</v>
      </c>
      <c r="C44" s="7">
        <f>2Q2008!C14</f>
        <v>25000</v>
      </c>
      <c r="D44" s="22">
        <v>1</v>
      </c>
      <c r="E44" s="14">
        <f t="shared" si="1"/>
        <v>0.005555555555555556</v>
      </c>
      <c r="F44" s="9"/>
      <c r="G44" s="9"/>
      <c r="H44" s="9"/>
    </row>
    <row r="45" spans="1:8" ht="12.75">
      <c r="A45" s="30"/>
      <c r="B45" s="33"/>
      <c r="C45" s="34"/>
      <c r="D45" s="31" t="s">
        <v>16</v>
      </c>
      <c r="E45" s="32">
        <f>100%-SUM(E35:E44)</f>
        <v>0.30548888888888914</v>
      </c>
      <c r="F45" s="9"/>
      <c r="G45" s="9"/>
      <c r="H45" s="9"/>
    </row>
    <row r="46" spans="3:8" ht="82.5" customHeight="1">
      <c r="C46" s="6"/>
      <c r="D46" s="6"/>
      <c r="E46" s="9"/>
      <c r="F46" s="9"/>
      <c r="G46" s="9"/>
      <c r="H46" s="9"/>
    </row>
    <row r="47" spans="1:8" ht="12.75">
      <c r="A47" s="24" t="str">
        <f>2Q2008!A15</f>
        <v>Źródło: PIKE, dane za 30 czerwca 2008 r.</v>
      </c>
      <c r="C47" s="6"/>
      <c r="D47" s="6"/>
      <c r="E47" s="9"/>
      <c r="F47" s="9"/>
      <c r="G47" s="9"/>
      <c r="H47" s="9"/>
    </row>
    <row r="49" spans="1:4" s="27" customFormat="1" ht="25.5" customHeight="1">
      <c r="A49" s="4" t="s">
        <v>22</v>
      </c>
      <c r="B49" s="25"/>
      <c r="C49" s="26"/>
      <c r="D49" s="26"/>
    </row>
    <row r="50" spans="1:5" s="10" customFormat="1" ht="25.5">
      <c r="A50" s="46"/>
      <c r="B50" s="46" t="s">
        <v>17</v>
      </c>
      <c r="C50" s="46" t="s">
        <v>5</v>
      </c>
      <c r="D50" s="46" t="s">
        <v>6</v>
      </c>
      <c r="E50" s="46" t="s">
        <v>25</v>
      </c>
    </row>
    <row r="51" spans="1:8" ht="12.75">
      <c r="A51" s="8">
        <v>1</v>
      </c>
      <c r="B51" s="3" t="str">
        <f>2Q2008!B5</f>
        <v>UPC Polska</v>
      </c>
      <c r="C51" s="7">
        <f>2Q2008!C5</f>
        <v>1000000</v>
      </c>
      <c r="D51" s="7">
        <f>D35</f>
        <v>116</v>
      </c>
      <c r="E51" s="14">
        <f>C51/4500000</f>
        <v>0.2222222222222222</v>
      </c>
      <c r="F51" s="9"/>
      <c r="G51" s="9"/>
      <c r="H51" s="9"/>
    </row>
    <row r="52" spans="1:8" ht="12.75">
      <c r="A52" s="8">
        <v>2</v>
      </c>
      <c r="B52" s="3" t="str">
        <f>2Q2008!B6</f>
        <v>VECTRA</v>
      </c>
      <c r="C52" s="7">
        <f>2Q2008!C6</f>
        <v>664000</v>
      </c>
      <c r="D52" s="7">
        <f aca="true" t="shared" si="2" ref="D52:D60">D36</f>
        <v>120</v>
      </c>
      <c r="E52" s="14">
        <f aca="true" t="shared" si="3" ref="E52:E60">C52/4500000</f>
        <v>0.14755555555555555</v>
      </c>
      <c r="F52" s="9"/>
      <c r="G52" s="9"/>
      <c r="H52" s="9"/>
    </row>
    <row r="53" spans="1:8" ht="12.75">
      <c r="A53" s="8">
        <v>3</v>
      </c>
      <c r="B53" s="3" t="str">
        <f>2Q2008!B7</f>
        <v>Multimedia Polska</v>
      </c>
      <c r="C53" s="7">
        <f>2Q2008!C7</f>
        <v>643000</v>
      </c>
      <c r="D53" s="7">
        <f t="shared" si="2"/>
        <v>0</v>
      </c>
      <c r="E53" s="14">
        <f t="shared" si="3"/>
        <v>0.1428888888888889</v>
      </c>
      <c r="F53" s="9"/>
      <c r="G53" s="9"/>
      <c r="H53" s="9"/>
    </row>
    <row r="54" spans="1:8" ht="12.75">
      <c r="A54" s="8">
        <v>4</v>
      </c>
      <c r="B54" s="3" t="str">
        <f>2Q2008!B8</f>
        <v>Grupa ASTER</v>
      </c>
      <c r="C54" s="7">
        <f>2Q2008!C8</f>
        <v>370000</v>
      </c>
      <c r="D54" s="7">
        <f t="shared" si="2"/>
        <v>3</v>
      </c>
      <c r="E54" s="14">
        <f t="shared" si="3"/>
        <v>0.08222222222222222</v>
      </c>
      <c r="F54" s="9"/>
      <c r="G54" s="9"/>
      <c r="H54" s="9"/>
    </row>
    <row r="55" spans="1:8" ht="12.75">
      <c r="A55" s="8">
        <v>5</v>
      </c>
      <c r="B55" s="3" t="str">
        <f>2Q2008!B9</f>
        <v>TOYA</v>
      </c>
      <c r="C55" s="7">
        <f>2Q2008!C9</f>
        <v>150000</v>
      </c>
      <c r="D55" s="7">
        <f t="shared" si="2"/>
        <v>4</v>
      </c>
      <c r="E55" s="14">
        <f t="shared" si="3"/>
        <v>0.03333333333333333</v>
      </c>
      <c r="F55" s="9"/>
      <c r="G55" s="9"/>
      <c r="H55" s="9"/>
    </row>
    <row r="56" spans="1:8" ht="12.75">
      <c r="A56" s="8">
        <v>6</v>
      </c>
      <c r="B56" s="3" t="str">
        <f>2Q2008!B10</f>
        <v>INEA</v>
      </c>
      <c r="C56" s="7">
        <f>2Q2008!C10</f>
        <v>121000</v>
      </c>
      <c r="D56" s="7">
        <f t="shared" si="2"/>
        <v>7</v>
      </c>
      <c r="E56" s="14">
        <f t="shared" si="3"/>
        <v>0.02688888888888889</v>
      </c>
      <c r="F56" s="9"/>
      <c r="G56" s="9"/>
      <c r="H56" s="9"/>
    </row>
    <row r="57" spans="1:8" ht="12.75">
      <c r="A57" s="8">
        <v>7</v>
      </c>
      <c r="B57" s="3" t="str">
        <f>2Q2008!B11</f>
        <v>Stream Communications</v>
      </c>
      <c r="C57" s="7">
        <f>2Q2008!C11</f>
        <v>61300</v>
      </c>
      <c r="D57" s="7">
        <f t="shared" si="2"/>
        <v>16</v>
      </c>
      <c r="E57" s="14">
        <f t="shared" si="3"/>
        <v>0.013622222222222223</v>
      </c>
      <c r="F57" s="9"/>
      <c r="G57" s="9"/>
      <c r="H57" s="9"/>
    </row>
    <row r="58" spans="1:8" ht="12.75">
      <c r="A58" s="8">
        <v>8</v>
      </c>
      <c r="B58" s="3" t="str">
        <f>2Q2008!B12</f>
        <v>MTK S.Tar</v>
      </c>
      <c r="C58" s="7">
        <f>2Q2008!C12</f>
        <v>60000</v>
      </c>
      <c r="D58" s="7">
        <f t="shared" si="2"/>
        <v>21</v>
      </c>
      <c r="E58" s="14">
        <f t="shared" si="3"/>
        <v>0.013333333333333334</v>
      </c>
      <c r="F58" s="9"/>
      <c r="G58" s="9"/>
      <c r="H58" s="9"/>
    </row>
    <row r="59" spans="1:8" ht="12.75">
      <c r="A59" s="8">
        <v>9</v>
      </c>
      <c r="B59" s="3" t="str">
        <f>2Q2008!B13</f>
        <v>Promax</v>
      </c>
      <c r="C59" s="7">
        <f>2Q2008!C13</f>
        <v>31000</v>
      </c>
      <c r="D59" s="7">
        <f t="shared" si="2"/>
        <v>18</v>
      </c>
      <c r="E59" s="14">
        <f t="shared" si="3"/>
        <v>0.006888888888888889</v>
      </c>
      <c r="F59" s="9"/>
      <c r="G59" s="9"/>
      <c r="H59" s="9"/>
    </row>
    <row r="60" spans="1:8" ht="12.75">
      <c r="A60" s="8">
        <v>10</v>
      </c>
      <c r="B60" s="3" t="str">
        <f>2Q2008!B14</f>
        <v>Sat Film</v>
      </c>
      <c r="C60" s="7">
        <f>2Q2008!C14</f>
        <v>25000</v>
      </c>
      <c r="D60" s="7">
        <f t="shared" si="2"/>
        <v>1</v>
      </c>
      <c r="E60" s="14">
        <f t="shared" si="3"/>
        <v>0.005555555555555556</v>
      </c>
      <c r="F60" s="9"/>
      <c r="G60" s="9"/>
      <c r="H60" s="9"/>
    </row>
    <row r="61" spans="1:8" ht="12.75">
      <c r="A61" s="30"/>
      <c r="B61" s="33"/>
      <c r="C61" s="34"/>
      <c r="D61" s="31" t="s">
        <v>7</v>
      </c>
      <c r="E61" s="32">
        <f>100%-SUM(E51:E60)</f>
        <v>0.30548888888888914</v>
      </c>
      <c r="F61" s="9"/>
      <c r="G61" s="9"/>
      <c r="H61" s="9"/>
    </row>
    <row r="62" spans="1:8" ht="76.5" customHeight="1">
      <c r="A62" s="12"/>
      <c r="B62" s="1"/>
      <c r="C62" s="37"/>
      <c r="D62" s="38"/>
      <c r="E62" s="39"/>
      <c r="F62" s="9"/>
      <c r="G62" s="9"/>
      <c r="H62" s="9"/>
    </row>
    <row r="63" spans="1:8" ht="23.25" customHeight="1">
      <c r="A63" s="24" t="str">
        <f>A31</f>
        <v>Source: PIKE, June 2008</v>
      </c>
      <c r="C63" s="6"/>
      <c r="D63" s="6"/>
      <c r="E63" s="9"/>
      <c r="F63" s="9"/>
      <c r="G63" s="9"/>
      <c r="H63" s="9"/>
    </row>
  </sheetData>
  <sheetProtection/>
  <mergeCells count="14">
    <mergeCell ref="A18:A20"/>
    <mergeCell ref="B18:B20"/>
    <mergeCell ref="C18:H18"/>
    <mergeCell ref="C19:C20"/>
    <mergeCell ref="D19:F19"/>
    <mergeCell ref="G19:G20"/>
    <mergeCell ref="H19:H20"/>
    <mergeCell ref="A2:A4"/>
    <mergeCell ref="B2:B4"/>
    <mergeCell ref="C2:H2"/>
    <mergeCell ref="C3:C4"/>
    <mergeCell ref="D3:F3"/>
    <mergeCell ref="G3:G4"/>
    <mergeCell ref="H3:H4"/>
  </mergeCells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Usługi oferowane przez największych polskich operatorów kablowych</dc:title>
  <dc:subject/>
  <dc:creator>Ramzes Opall</dc:creator>
  <cp:keywords/>
  <dc:description/>
  <cp:lastModifiedBy>Wojciech Piechocki</cp:lastModifiedBy>
  <dcterms:created xsi:type="dcterms:W3CDTF">2006-02-08T09:48:53Z</dcterms:created>
  <dcterms:modified xsi:type="dcterms:W3CDTF">2011-04-03T19:43:27Z</dcterms:modified>
  <cp:category/>
  <cp:version/>
  <cp:contentType/>
  <cp:contentStatus/>
</cp:coreProperties>
</file>