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backupFile="1" codeName="Ten_skoroszyt" defaultThemeVersion="124226"/>
  <mc:AlternateContent xmlns:mc="http://schemas.openxmlformats.org/markup-compatibility/2006">
    <mc:Choice Requires="x15">
      <x15ac:absPath xmlns:x15ac="http://schemas.microsoft.com/office/spreadsheetml/2010/11/ac" url="C:\Users\KonradGoraj\Documents\Inv Rel\Results\2020-Q1\_FINAL\"/>
    </mc:Choice>
  </mc:AlternateContent>
  <xr:revisionPtr revIDLastSave="0" documentId="13_ncr:1_{FCEAFE9F-3203-490A-AB9D-A04D4D30919B}" xr6:coauthVersionLast="45" xr6:coauthVersionMax="45" xr10:uidLastSave="{00000000-0000-0000-0000-000000000000}"/>
  <bookViews>
    <workbookView xWindow="-120" yWindow="-120" windowWidth="29040" windowHeight="15840" tabRatio="552" activeTab="3" xr2:uid="{00000000-000D-0000-FFFF-FFFF00000000}"/>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BS!$A$1:$AG$74</definedName>
    <definedName name="_xlnm.Print_Area" localSheetId="3">CF!$A$1:$AN$40</definedName>
    <definedName name="_xlnm.Print_Area" localSheetId="4">Debt!$A$1:$Z$11</definedName>
    <definedName name="_xlnm.Print_Area" localSheetId="5">KPI!$A$1:$W$39</definedName>
    <definedName name="_xlnm.Print_Area" localSheetId="1">'P&amp;L'!$A$1:$AA$40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65" l="1"/>
  <c r="P10" i="65"/>
  <c r="O10" i="65"/>
  <c r="N10" i="65"/>
  <c r="M10" i="65"/>
  <c r="L10" i="65"/>
  <c r="K10" i="65"/>
  <c r="J10" i="65"/>
  <c r="I10" i="65"/>
  <c r="H10" i="65"/>
  <c r="G10" i="65"/>
  <c r="F10" i="65"/>
  <c r="R10" i="65"/>
  <c r="S10" i="65"/>
  <c r="V10" i="65" l="1"/>
  <c r="V6" i="65"/>
  <c r="V14" i="65" l="1"/>
  <c r="W8" i="66" l="1"/>
  <c r="W10" i="66" s="1"/>
  <c r="V8" i="66"/>
  <c r="V10" i="66" s="1"/>
  <c r="V15" i="67"/>
  <c r="V21" i="67" s="1"/>
  <c r="V27" i="67" s="1"/>
  <c r="V32" i="67" s="1"/>
  <c r="V36" i="67" l="1"/>
  <c r="V40" i="67" s="1"/>
  <c r="U6" i="65" l="1"/>
  <c r="U14" i="65"/>
  <c r="U10" i="65"/>
  <c r="G10" i="66" l="1"/>
  <c r="N8" i="66"/>
  <c r="N10" i="66" s="1"/>
  <c r="M8" i="66"/>
  <c r="M10" i="66" s="1"/>
  <c r="K8" i="66"/>
  <c r="K10" i="66" s="1"/>
  <c r="J8" i="66"/>
  <c r="J10" i="66" s="1"/>
  <c r="H8" i="66"/>
  <c r="H10" i="66" s="1"/>
  <c r="E8" i="66"/>
  <c r="E10" i="66" s="1"/>
  <c r="D8" i="66"/>
  <c r="D10" i="66" s="1"/>
  <c r="T14" i="65" l="1"/>
  <c r="T10" i="65"/>
  <c r="T6" i="65"/>
  <c r="Q8" i="66"/>
  <c r="P8" i="66"/>
  <c r="P10" i="66" l="1"/>
  <c r="Q10" i="66"/>
  <c r="S14" i="65" l="1"/>
  <c r="M14" i="65"/>
  <c r="G6" i="65"/>
  <c r="O6" i="65"/>
  <c r="K14" i="65"/>
  <c r="L14" i="65"/>
  <c r="J6" i="65"/>
  <c r="R6" i="65"/>
  <c r="J14" i="65"/>
  <c r="R14" i="65"/>
  <c r="F14" i="65"/>
  <c r="N14" i="65"/>
  <c r="K6" i="65"/>
  <c r="S6" i="65"/>
  <c r="P14" i="65"/>
  <c r="H14" i="65"/>
  <c r="F6" i="65"/>
  <c r="N6" i="65"/>
  <c r="G14" i="65"/>
  <c r="O14" i="65"/>
  <c r="I14" i="65"/>
  <c r="Q14" i="65"/>
  <c r="H6" i="65"/>
  <c r="L6" i="65"/>
  <c r="P6" i="65"/>
  <c r="I6" i="65"/>
  <c r="M6" i="65"/>
  <c r="Q6" i="65"/>
  <c r="I15" i="67" l="1"/>
  <c r="H15" i="67" l="1"/>
  <c r="H21" i="67" l="1"/>
  <c r="K15" i="67"/>
  <c r="J15" i="67"/>
  <c r="I21" i="67"/>
  <c r="G15" i="67"/>
  <c r="F15" i="67"/>
  <c r="J21" i="67" l="1"/>
  <c r="K21" i="67"/>
  <c r="I27" i="67"/>
  <c r="F21" i="67"/>
  <c r="H27" i="67"/>
  <c r="G21" i="67"/>
  <c r="J27" i="67" l="1"/>
  <c r="K27" i="67"/>
  <c r="F27" i="67"/>
  <c r="I32" i="67"/>
  <c r="H32" i="67"/>
  <c r="G27" i="67"/>
  <c r="K32" i="67" l="1"/>
  <c r="J32" i="67"/>
  <c r="F32" i="67"/>
  <c r="I36" i="67"/>
  <c r="H36" i="67"/>
  <c r="G32" i="67"/>
  <c r="K36" i="67" l="1"/>
  <c r="J36" i="67"/>
  <c r="F36" i="67"/>
  <c r="I40" i="67"/>
  <c r="H40" i="67"/>
  <c r="G36" i="67"/>
  <c r="J40" i="67" l="1"/>
  <c r="K40" i="67"/>
  <c r="F40" i="67"/>
  <c r="G40" i="67"/>
  <c r="P15" i="67" l="1"/>
  <c r="P21" i="67" l="1"/>
  <c r="P27" i="67" l="1"/>
  <c r="P32" i="67" l="1"/>
  <c r="T44" i="68"/>
  <c r="M44" i="68"/>
  <c r="K44" i="68"/>
  <c r="P36" i="67" l="1"/>
  <c r="P40" i="67" l="1"/>
  <c r="N15" i="67" l="1"/>
  <c r="N21" i="67" l="1"/>
  <c r="AI17" i="69"/>
  <c r="AI15" i="69"/>
  <c r="N27" i="67" l="1"/>
  <c r="N32" i="67" l="1"/>
  <c r="G63" i="68"/>
  <c r="G61" i="68"/>
  <c r="G49" i="68"/>
  <c r="G40" i="68"/>
  <c r="G32" i="68"/>
  <c r="G30" i="68"/>
  <c r="G19" i="68"/>
  <c r="T58" i="68"/>
  <c r="T57" i="68"/>
  <c r="T56" i="68"/>
  <c r="T54" i="68"/>
  <c r="T53" i="68"/>
  <c r="T49" i="68"/>
  <c r="T48" i="68"/>
  <c r="T47" i="68"/>
  <c r="T46" i="68"/>
  <c r="T45" i="68"/>
  <c r="T40" i="68"/>
  <c r="T39" i="68"/>
  <c r="T38" i="68"/>
  <c r="T37" i="68"/>
  <c r="T32" i="68"/>
  <c r="T30" i="68"/>
  <c r="T23" i="68"/>
  <c r="T28" i="68"/>
  <c r="T27" i="68"/>
  <c r="T26" i="68"/>
  <c r="T25" i="68"/>
  <c r="T24" i="68"/>
  <c r="T18" i="68"/>
  <c r="T17" i="68"/>
  <c r="T16" i="68"/>
  <c r="T15" i="68"/>
  <c r="T13" i="68"/>
  <c r="T12" i="68"/>
  <c r="T11" i="68"/>
  <c r="N36" i="67" l="1"/>
  <c r="T10" i="68"/>
  <c r="T22" i="68"/>
  <c r="T19" i="68"/>
  <c r="T36" i="68"/>
  <c r="T52" i="68"/>
  <c r="T61" i="68"/>
  <c r="T63" i="68"/>
  <c r="T43" i="68"/>
  <c r="L15" i="67"/>
  <c r="X15" i="67"/>
  <c r="M15" i="67"/>
  <c r="Y15" i="67"/>
  <c r="Y21" i="67" l="1"/>
  <c r="N40" i="67"/>
  <c r="M21" i="67"/>
  <c r="L21" i="67"/>
  <c r="X21" i="67"/>
  <c r="Y27" i="67" l="1"/>
  <c r="X27" i="67"/>
  <c r="X32" i="67" s="1"/>
  <c r="L27" i="67"/>
  <c r="M27" i="67"/>
  <c r="Y32" i="67" l="1"/>
  <c r="M32" i="67"/>
  <c r="L32" i="67"/>
  <c r="X36" i="67"/>
  <c r="Y36" i="67" l="1"/>
  <c r="L36" i="67"/>
  <c r="M36" i="67"/>
  <c r="X40" i="67"/>
  <c r="Y40" i="67" l="1"/>
  <c r="M40" i="67"/>
  <c r="L40" i="67"/>
  <c r="O15" i="67" l="1"/>
  <c r="O21" i="67" l="1"/>
  <c r="O27" i="67" l="1"/>
  <c r="O32" i="67" l="1"/>
  <c r="O36" i="67" l="1"/>
  <c r="O40" i="67" l="1"/>
  <c r="Z15" i="67" l="1"/>
  <c r="Q15" i="67"/>
  <c r="Z21" i="67" l="1"/>
  <c r="Q21" i="67" l="1"/>
  <c r="Z27" i="67"/>
  <c r="Q27" i="67" l="1"/>
  <c r="Z32" i="67"/>
  <c r="Q32" i="67" l="1"/>
  <c r="Z36" i="67"/>
  <c r="Q36" i="67" l="1"/>
  <c r="Z40" i="67"/>
  <c r="Q40" i="67" l="1"/>
  <c r="S8" i="66" l="1"/>
  <c r="S10" i="66" s="1"/>
  <c r="T8" i="66" l="1"/>
  <c r="T10" i="66" s="1"/>
  <c r="Y8" i="66" l="1"/>
  <c r="Y10" i="66" s="1"/>
  <c r="AE43" i="69" l="1"/>
  <c r="AE42" i="69" l="1"/>
  <c r="R15" i="67" l="1"/>
  <c r="S15" i="67"/>
  <c r="S21" i="67" s="1"/>
  <c r="S27" i="67" s="1"/>
  <c r="S32" i="67" s="1"/>
  <c r="S36" i="67" s="1"/>
  <c r="S40" i="67" s="1"/>
  <c r="T15" i="67"/>
  <c r="T21" i="67" s="1"/>
  <c r="T27" i="67" s="1"/>
  <c r="T32" i="67" s="1"/>
  <c r="T36" i="67" s="1"/>
  <c r="T40" i="67" s="1"/>
  <c r="U15" i="67" l="1"/>
  <c r="U21" i="67" s="1"/>
  <c r="U27" i="67" s="1"/>
  <c r="U32" i="67" s="1"/>
  <c r="U36" i="67" s="1"/>
  <c r="U40" i="67" s="1"/>
  <c r="AA15" i="67"/>
  <c r="AA21" i="67" s="1"/>
  <c r="AA27" i="67" s="1"/>
  <c r="AA32" i="67" s="1"/>
  <c r="AA36" i="67" s="1"/>
  <c r="AA40" i="67" s="1"/>
  <c r="R21" i="67"/>
  <c r="Z8" i="66"/>
  <c r="Z10" i="66" s="1"/>
  <c r="R27" i="67" l="1"/>
  <c r="R32" i="67" l="1"/>
  <c r="R36" i="67" l="1"/>
  <c r="R40" i="67" l="1"/>
  <c r="U43" i="67" l="1"/>
</calcChain>
</file>

<file path=xl/sharedStrings.xml><?xml version="1.0" encoding="utf-8"?>
<sst xmlns="http://schemas.openxmlformats.org/spreadsheetml/2006/main" count="456" uniqueCount="157">
  <si>
    <t>Prepaid expenses</t>
  </si>
  <si>
    <t>EBIT</t>
  </si>
  <si>
    <t>%</t>
  </si>
  <si>
    <t>TOTAL ASSETS</t>
  </si>
  <si>
    <t>Inventories</t>
  </si>
  <si>
    <t>Adjusted EBITDA</t>
  </si>
  <si>
    <t>EBITDA</t>
  </si>
  <si>
    <t>Q2</t>
  </si>
  <si>
    <t>Q1</t>
  </si>
  <si>
    <t>Q4</t>
  </si>
  <si>
    <t>Q3</t>
  </si>
  <si>
    <t>Contract</t>
  </si>
  <si>
    <t>Prepaid</t>
  </si>
  <si>
    <t>PLNm</t>
  </si>
  <si>
    <t>Senior term loan</t>
  </si>
  <si>
    <t>Leases</t>
  </si>
  <si>
    <t>Other debt</t>
  </si>
  <si>
    <t>PLN</t>
  </si>
  <si>
    <t>xLTM Adj. 
EBITDA</t>
  </si>
  <si>
    <t>DEBT</t>
  </si>
  <si>
    <t>KPI</t>
  </si>
  <si>
    <t>Unit</t>
  </si>
  <si>
    <t>MB</t>
  </si>
  <si>
    <t>'000</t>
  </si>
  <si>
    <t>unit SRC cash</t>
  </si>
  <si>
    <t>unit SAC cash</t>
  </si>
  <si>
    <t>Net additions</t>
  </si>
  <si>
    <t>Reported subscribers</t>
  </si>
  <si>
    <t>Operating expenses</t>
  </si>
  <si>
    <t>Contribution margin</t>
  </si>
  <si>
    <t>Operating revenue</t>
  </si>
  <si>
    <t>Service revenue</t>
  </si>
  <si>
    <t>Sales of goods and other revenue</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</si>
  <si>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</si>
  <si>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</si>
  <si>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</si>
  <si>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</si>
  <si>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</si>
  <si>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</si>
  <si>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</si>
  <si>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</si>
  <si>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</si>
  <si>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</si>
  <si>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</si>
  <si>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</si>
  <si>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</si>
  <si>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</si>
  <si>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</si>
  <si>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</si>
  <si>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</si>
  <si>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</si>
  <si>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</si>
  <si>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</si>
  <si>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</si>
  <si>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</si>
  <si>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</si>
  <si>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</si>
  <si>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</si>
  <si>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</si>
  <si>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</si>
  <si>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</si>
  <si>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</si>
  <si>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</si>
  <si>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</si>
  <si>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</si>
  <si>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</si>
  <si>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</si>
  <si>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</si>
  <si>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</si>
  <si>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</si>
  <si>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</si>
  <si>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</si>
  <si>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</si>
  <si>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</si>
  <si>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</si>
  <si>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</si>
  <si>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Short-term finance receivables</t>
  </si>
  <si>
    <t>Cash and cash equivalents</t>
  </si>
  <si>
    <t>Capital and reserves attributable to shareholders of the Company</t>
  </si>
  <si>
    <t>Share capital</t>
  </si>
  <si>
    <t>Retained losses</t>
  </si>
  <si>
    <t>Total equity</t>
  </si>
  <si>
    <t>Long-term finance liabilities - debt</t>
  </si>
  <si>
    <t>Deferred tax liability</t>
  </si>
  <si>
    <t>Short-term finance liabilities - debt</t>
  </si>
  <si>
    <t>Other short-term finance liabilities</t>
  </si>
  <si>
    <t>Deferred income</t>
  </si>
  <si>
    <t>Change in contract costs</t>
  </si>
  <si>
    <t>Interest expense (net)</t>
  </si>
  <si>
    <t>(Gain)/Loss on finance instruments at fair value</t>
  </si>
  <si>
    <t>Foreign exchange (gains)/losses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</si>
  <si>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</si>
  <si>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</si>
  <si>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</si>
  <si>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</si>
  <si>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</si>
  <si>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</si>
  <si>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</si>
  <si>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</si>
  <si>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</si>
  <si>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</si>
  <si>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</si>
  <si>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</si>
  <si>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</si>
  <si>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</si>
  <si>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</si>
  <si>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</si>
  <si>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</si>
  <si>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t>Interest received</t>
  </si>
  <si>
    <t>Loans given</t>
  </si>
  <si>
    <t>Net cash provided by/(used in) investing activities</t>
  </si>
  <si>
    <t>Net cash provided by/(used in) financing activities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</si>
  <si>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</si>
  <si>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</si>
  <si>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</si>
  <si>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</si>
  <si>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</si>
  <si>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</si>
  <si>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</si>
  <si>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</si>
  <si>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</si>
  <si>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</si>
  <si>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</si>
  <si>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net debt</t>
  </si>
  <si>
    <t>Short-term incentive and retention programs liabilities</t>
  </si>
  <si>
    <t>Repaid finance liabilities and paid interest and other costs relating to finance liabilities</t>
  </si>
  <si>
    <t>2019</t>
  </si>
  <si>
    <t>Interconnection, roaming and other service costs</t>
  </si>
  <si>
    <t>Other comprehensive income/(loss) for the period to be reclassified to profit or loss in subsequent periods</t>
  </si>
  <si>
    <t>Long-term incentive and retention programs liabilities</t>
  </si>
  <si>
    <t>(Gain)/Loss on disposal of non-current assets and termination of lease contracts</t>
  </si>
  <si>
    <t>As of June 30, 2019</t>
  </si>
  <si>
    <t>As of September 30, 2019</t>
  </si>
  <si>
    <t>Long-term investments</t>
  </si>
  <si>
    <t>Other short-term finance assets</t>
  </si>
  <si>
    <t>Cash and cash equivalents from acquired subsidiaries</t>
  </si>
  <si>
    <t>Acquisition of subsidiaries</t>
  </si>
  <si>
    <t>As of June 30, 2018</t>
  </si>
  <si>
    <t>As of September 30, 2018</t>
  </si>
  <si>
    <t>As of December 31, 2018</t>
  </si>
  <si>
    <t>As of March 31, 2019</t>
  </si>
  <si>
    <t xml:space="preserve">- Cash and cash equivalents </t>
  </si>
  <si>
    <t>Total net financial debt</t>
  </si>
  <si>
    <t>As of December 31, 2019</t>
  </si>
  <si>
    <t>Notes</t>
  </si>
  <si>
    <t>Long-term receivables</t>
  </si>
  <si>
    <t>2020</t>
  </si>
  <si>
    <t>As of March 31, 2020</t>
  </si>
  <si>
    <t>Impairment / (Reversal of impairment) of non-current assets</t>
  </si>
  <si>
    <r>
      <t>Churn</t>
    </r>
    <r>
      <rPr>
        <b/>
        <vertAlign val="superscript"/>
        <sz val="10"/>
        <color theme="1"/>
        <rFont val="Roboto Condensed"/>
      </rPr>
      <t>2</t>
    </r>
  </si>
  <si>
    <r>
      <rPr>
        <i/>
        <vertAlign val="superscript"/>
        <sz val="7"/>
        <color theme="1"/>
        <rFont val="Roboto Condensed"/>
      </rPr>
      <t>2</t>
    </r>
    <r>
      <rPr>
        <i/>
        <sz val="7"/>
        <color theme="1"/>
        <rFont val="Roboto Condensed"/>
      </rPr>
      <t>presented for reported subscribers on an average monthly basis; for detail definition please refer to the Report</t>
    </r>
  </si>
  <si>
    <r>
      <rPr>
        <i/>
        <vertAlign val="superscript"/>
        <sz val="7"/>
        <color theme="1"/>
        <rFont val="Roboto Condensed"/>
      </rPr>
      <t>3</t>
    </r>
    <r>
      <rPr>
        <i/>
        <sz val="7"/>
        <color theme="1"/>
        <rFont val="Roboto Condensed"/>
      </rPr>
      <t>presented for active subscribers on average monthly basis; for detail definition please refer to the Report</t>
    </r>
  </si>
  <si>
    <r>
      <rPr>
        <i/>
        <vertAlign val="superscript"/>
        <sz val="7"/>
        <color theme="1"/>
        <rFont val="Roboto Condensed"/>
      </rPr>
      <t xml:space="preserve">1 </t>
    </r>
    <r>
      <rPr>
        <i/>
        <sz val="7"/>
        <color theme="1"/>
        <rFont val="Roboto Condensed"/>
      </rPr>
      <t>Revised definition of active customers base with activity period for certain types of SIM cards shortened to 30 days - in the table, data has been revised for period starting from Q1 2019 for Active Base, ARPU and Data usage per subscriber</t>
    </r>
  </si>
  <si>
    <r>
      <t>ARPU</t>
    </r>
    <r>
      <rPr>
        <b/>
        <vertAlign val="superscript"/>
        <sz val="10"/>
        <color theme="1"/>
        <rFont val="Roboto Condensed"/>
      </rPr>
      <t>1,3</t>
    </r>
  </si>
  <si>
    <r>
      <t>Contract</t>
    </r>
    <r>
      <rPr>
        <vertAlign val="superscript"/>
        <sz val="10"/>
        <color theme="1"/>
        <rFont val="Roboto Condensed"/>
      </rPr>
      <t>1</t>
    </r>
  </si>
  <si>
    <r>
      <t>Active subscribers</t>
    </r>
    <r>
      <rPr>
        <b/>
        <vertAlign val="superscript"/>
        <sz val="10"/>
        <color theme="1"/>
        <rFont val="Roboto Condensed"/>
      </rPr>
      <t>1</t>
    </r>
  </si>
  <si>
    <r>
      <t>Data usage per subscriber</t>
    </r>
    <r>
      <rPr>
        <b/>
        <vertAlign val="superscript"/>
        <sz val="10"/>
        <color theme="1"/>
        <rFont val="Roboto Condensed"/>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</si>
</sst>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 &quot;zł&quot;_-;\-* #,##0.00\ &quot;zł&quot;_-;_-* &quot;-&quot;??\ &quot;zł&quot;_-;_-@_-"/>
    <numFmt numFmtId="166" formatCode="_-* #,##0.00_-;\-* #,##0.00_-;_-* &quot;-&quot;??_-;_-@_-"/>
    <numFmt numFmtId="167" formatCode="_-* #,##0.00\ _z_ł_-;\-* #,##0.00\ _z_ł_-;_-* &quot;-&quot;??\ _z_ł_-;_-@_-"/>
    <numFmt numFmtId="168" formatCode="#,##0.0_);\(#,##0.0\)"/>
    <numFmt numFmtId="169" formatCode="0.0%"/>
    <numFmt numFmtId="170" formatCode="_([$€]* #,##0.00_);_([$€]* \(#,##0.00\);_([$€]* &quot;-&quot;??_);_(@_)"/>
    <numFmt numFmtId="171" formatCode="#,##0.0"/>
    <numFmt numFmtId="172" formatCode="_(* #,##0.0_);_(* \(#,##0.0\);_(* &quot;-&quot;??_);_(@_)"/>
    <numFmt numFmtId="173" formatCode="&quot;$&quot;#,##0.0_);\(&quot;$&quot;#,##0.0\)"/>
    <numFmt numFmtId="174" formatCode=";;;"/>
    <numFmt numFmtId="175" formatCode="mmmddyyyy"/>
    <numFmt numFmtId="176" formatCode="&quot;$&quot;_(#,##0.00_);&quot;$&quot;\(#,##0.00\)"/>
    <numFmt numFmtId="177" formatCode="0.0"/>
    <numFmt numFmtId="178" formatCode="#,##0.0_)\x;\(#,##0.0\)\x"/>
    <numFmt numFmtId="179" formatCode="0.0&quot;%&quot;_;\(0.0\)&quot;%&quot;"/>
    <numFmt numFmtId="180" formatCode="#,##0.0_)_x;\(#,##0.0\)_x"/>
    <numFmt numFmtId="181" formatCode="0.0&quot;%&quot;;\(0.0\)&quot;%&quot;"/>
    <numFmt numFmtId="182" formatCode="0.0_)\%;\(0.0\)\%"/>
    <numFmt numFmtId="183" formatCode="#,##0.0_)_%;\(#,##0.0\)_%"/>
    <numFmt numFmtId="184" formatCode="0.0_);\(0.0\)"/>
    <numFmt numFmtId="185" formatCode="\£\ #,##0_);[Red]\(\£\ #,##0\)"/>
    <numFmt numFmtId="186" formatCode="_(\£* #,##0_);_(\£* \(#,##0\);_(\£* &quot;-&quot;_);_(@_)"/>
    <numFmt numFmtId="187" formatCode="_(\£* #,##0.0_);_(\£* \(#,##0.0\);_(\£* &quot;-&quot;_);_(@_)"/>
    <numFmt numFmtId="188" formatCode="_(\£* #,##0.00_);_(\£* \(#,##0.00\);_(\£* &quot;-&quot;_);_(@_)"/>
    <numFmt numFmtId="189" formatCode="_(* #,##0\p_);_(* \(#,##0\p\);_(* &quot;-&quot;\ \p_);_(@_)"/>
    <numFmt numFmtId="190" formatCode="_(* #,##0.00\p_);_(* \(#,##0.00\p\);_(* &quot;-&quot;\ \p_);_(@_)"/>
    <numFmt numFmtId="191" formatCode="\£#,##0.00"/>
    <numFmt numFmtId="192" formatCode="\¥\ #,##0_);[Red]\(\¥\ #,##0\)"/>
    <numFmt numFmtId="193" formatCode="0.0\ \x;\ \(0.0\ \x\)"/>
    <numFmt numFmtId="194" formatCode="0_)"/>
    <numFmt numFmtId="195" formatCode="#,##0;\(#,##0\)"/>
    <numFmt numFmtId="196" formatCode="#,##0;\(#,##0\);\-"/>
    <numFmt numFmtId="197" formatCode="_(* #,##0_);_(* \(#,##0\);_(* &quot;--- &quot;_)"/>
    <numFmt numFmtId="198" formatCode="_(&quot;$&quot;* #,##0_);_(&quot;$&quot;* \(#,##0\);_(&quot;$&quot;* &quot;--- &quot;_)"/>
    <numFmt numFmtId="199" formatCode="_-&quot;$&quot;* #,##0.0000_-;\-&quot;$&quot;* #,##0.0000_-;_-&quot;$&quot;* &quot;-&quot;??_-;_-@_-"/>
    <numFmt numFmtId="200" formatCode="#,##0.0_);[Red]\(#,##0.0\)"/>
    <numFmt numFmtId="201" formatCode="0.0%;\(0.0%\)"/>
    <numFmt numFmtId="202" formatCode="_$&quot;$&quot;#,##0.00_);[Red]_$\(&quot;$&quot;#,##0.00\);_$&quot;$&quot;0.00_);_$@_)"/>
    <numFmt numFmtId="203" formatCode="0&quot; bp&quot;"/>
    <numFmt numFmtId="204" formatCode="\•\ \ @"/>
    <numFmt numFmtId="205" formatCode="#,##0.00000000000000"/>
    <numFmt numFmtId="206" formatCode="0.000000"/>
    <numFmt numFmtId="207" formatCode="0.0000000"/>
    <numFmt numFmtId="208" formatCode="_(* #,##0.000000000_);_(* \(#,##0.000000000\);_(* &quot;-&quot;??_);_(@_)"/>
    <numFmt numFmtId="209" formatCode="_(* #,##0.0_);_(* \(#,##0.0\);_(* &quot;-&quot;?_);_(@_)"/>
    <numFmt numFmtId="210" formatCode="&quot;FIM&quot;\ #,##0.0;\ &quot;FIM&quot;\ \(#,##0.0\)"/>
    <numFmt numFmtId="211" formatCode="#,##0.00_%_);\(#,##0.00\)_%;#,##0.00_%_);@_%_)"/>
    <numFmt numFmtId="212" formatCode="#,##0.00_);\(#,##0.00\);\-_)"/>
    <numFmt numFmtId="213" formatCode="General_)"/>
    <numFmt numFmtId="214" formatCode="#,##0.000\p_);\(#,##0.000\)"/>
    <numFmt numFmtId="215" formatCode="&quot;$&quot;#,##0.00_);[Red]\(&quot;$&quot;#,##0.00\);&quot;--  &quot;;_(@_)"/>
    <numFmt numFmtId="216" formatCode="&quot;$&quot;#,##0.0;[Red]\(&quot;$&quot;#,##0.0\)"/>
    <numFmt numFmtId="217" formatCode="_(&quot;$&quot;* #,##0.0_);_(&quot;$&quot;* \(#,##0.0\);_(&quot;$&quot;* &quot;-&quot;_);_(@_)"/>
    <numFmt numFmtId="218" formatCode="&quot;$&quot;#,##0_%_);\(&quot;$&quot;#,##0\)_%;&quot;$&quot;#,##0_%_);@_%_)"/>
    <numFmt numFmtId="219" formatCode="&quot;$&quot;#,##0.00_%_);\(&quot;$&quot;#,##0.00\)_%;&quot;$&quot;#,##0.00_%_);@_%_)"/>
    <numFmt numFmtId="220" formatCode="_-&quot;£&quot;* #,##0.0_-;\-&quot;£&quot;* #,##0.0_-;_-&quot;£&quot;* &quot;-&quot;??_-;_-@_-"/>
    <numFmt numFmtId="221" formatCode="\ \ _•\–\ \ \ \ @"/>
    <numFmt numFmtId="222" formatCode="_(* #,##0.00000000_);_(* \(#,##0.00000000\);_(* &quot;-&quot;??_);_(@_)"/>
    <numFmt numFmtId="223" formatCode="#,##0\ ;\(#,##0\);\-\ "/>
    <numFmt numFmtId="224" formatCode="mmm"/>
    <numFmt numFmtId="225" formatCode="mmm\-d\-yyyy"/>
    <numFmt numFmtId="226" formatCode="mmm\-yyyy"/>
    <numFmt numFmtId="227" formatCode="m/d/yy_%_)"/>
    <numFmt numFmtId="228" formatCode="_-* #,##0.000000_-;\-* #,##0.000000_-;_-* &quot;-&quot;??_-;_-@_-"/>
    <numFmt numFmtId="229" formatCode="yyyy"/>
    <numFmt numFmtId="230" formatCode="_(* #,##0_);_(* \(#,##0\);_(* &quot;-&quot;??_);_(@_)"/>
    <numFmt numFmtId="231" formatCode="_(* #,##0.000_);_(* \(#,##0.000\);_(* &quot;-&quot;??_);_(@_)"/>
    <numFmt numFmtId="232" formatCode="&quot;$&quot;#,##0.00"/>
    <numFmt numFmtId="233" formatCode="0_%_);\(0\)_%;0_%_);@_%_)"/>
    <numFmt numFmtId="234" formatCode="&quot;$&quot;#,##0.0"/>
    <numFmt numFmtId="235" formatCode="0.00\x"/>
    <numFmt numFmtId="236" formatCode="#,##0.0;\-#,##0.0;&quot;-&quot;"/>
    <numFmt numFmtId="237" formatCode="0.000\ \x"/>
    <numFmt numFmtId="238" formatCode="_-* #,##0.0_-;\-* #,##0.0_-;_-* &quot;-&quot;??_-;_-@_-"/>
    <numFmt numFmtId="239" formatCode="\(0\)"/>
    <numFmt numFmtId="240" formatCode="#,##0.0_)"/>
    <numFmt numFmtId="241" formatCode="&quot;£ &quot;#,##0.00;\-&quot;£ &quot;#,##0.00"/>
    <numFmt numFmtId="242" formatCode="0.00%_);[Red]\(0.00%\)"/>
    <numFmt numFmtId="243" formatCode="#,##0.0;\(#,##0.0\)"/>
    <numFmt numFmtId="244" formatCode="0.00%;\(0.00%\)"/>
    <numFmt numFmtId="245" formatCode="0.0\%_);\(0.0\%\);0.0\%_);@_%_)"/>
    <numFmt numFmtId="246" formatCode="#,##0.00&quot; $&quot;;\-#,##0.00&quot; $&quot;"/>
    <numFmt numFmtId="247" formatCode="###0"/>
    <numFmt numFmtId="248" formatCode="_-* #,##0_-;\-* #,##0_-;_-* &quot;-&quot;??_-;_-@_-"/>
    <numFmt numFmtId="249" formatCode="#,##0.00\ ;\ \(#,##0.00\);\ &quot;- &quot;"/>
    <numFmt numFmtId="250" formatCode="#,##0\ \ \ "/>
    <numFmt numFmtId="251" formatCode="_ * #,##0_)_ _F_ ;_ * \(#,##0\)_ _F_ ;_ * &quot;-&quot;_)_ _F_ ;_ @_ "/>
    <numFmt numFmtId="252" formatCode="_ * #,##0.00_)_ _F_ ;_ * \(#,##0.00\)_ _F_ ;_ * &quot;-&quot;??_)_ _F_ ;_ @_ "/>
    <numFmt numFmtId="253" formatCode="0.0\x"/>
    <numFmt numFmtId="254" formatCode="\€#,##0.0_);\(\€#,##0.0\)"/>
    <numFmt numFmtId="255" formatCode="#,##0\x_);\(#,##0\x\)"/>
    <numFmt numFmtId="256" formatCode="#,##0%_);\(#,##0%\)"/>
    <numFmt numFmtId="257" formatCode="\£#,##0.0_);\(\£#,##0.0\)"/>
    <numFmt numFmtId="258" formatCode="\¥#,##0.0_);\(\¥#,##0.0\)"/>
    <numFmt numFmtId="259" formatCode="&quot;£&quot;#,##0;[Red]\-&quot;£&quot;#,##0"/>
    <numFmt numFmtId="260" formatCode="&quot;£&quot;#,##0.00;[Red]\-&quot;£&quot;#,##0.00"/>
    <numFmt numFmtId="261" formatCode="mmmm\ d\,"/>
    <numFmt numFmtId="262" formatCode="#,##0.0\x_);\(#,##0.0\x\);&quot;   ---   &quot;"/>
    <numFmt numFmtId="263" formatCode="#,##0.000;[Red]#,##0.000"/>
    <numFmt numFmtId="264" formatCode="_(* #,##0\ \x_);_(* \(#,##0\ \x\);_(* &quot;-&quot;??_);_(@_)"/>
    <numFmt numFmtId="265" formatCode="_(* #,##0.0\ \x_);_(* \(#,##0.0\ \x\);_(* &quot;-&quot;??_);_(@_)"/>
    <numFmt numFmtId="266" formatCode="#,##0.0\x_)_);\(#,##0.0\x\)_);#,##0.0\x_)_);@_%_)"/>
    <numFmt numFmtId="267" formatCode="#,##0.00\x_);\(#,##0.00\x\);\-_)"/>
    <numFmt numFmtId="268" formatCode="0%;\-0%"/>
    <numFmt numFmtId="269" formatCode="#,##0.0_);[Red]\(#,##0.0\);&quot;--  &quot;"/>
    <numFmt numFmtId="270" formatCode="0.00_)"/>
    <numFmt numFmtId="271" formatCode="#,##0.000_);[Red]\(#,##0.000\)"/>
    <numFmt numFmtId="272" formatCode="#,##0.00\p;[Red]\-&quot;£&quot;#,##0.00\p"/>
    <numFmt numFmtId="273" formatCode="#,##0.00&quot;x&quot;_);[Red]\(#,##0.00&quot;x&quot;\)"/>
    <numFmt numFmtId="274" formatCode="#,##0.00_)&quot; &quot;;[Red]\(#,##0.00\)&quot; &quot;"/>
    <numFmt numFmtId="275" formatCode="#0.0\x"/>
    <numFmt numFmtId="276" formatCode="#,##0.00\p;[Red]\-#,##0.00\p"/>
    <numFmt numFmtId="277" formatCode="#,##0.0\ ;\(#,##0.0\)"/>
    <numFmt numFmtId="278" formatCode="&quot;DK&quot;#,##0_);\(&quot;$&quot;#,##0\)"/>
    <numFmt numFmtId="279" formatCode="#,##0.000;[Red]\(#,##0.000\)"/>
    <numFmt numFmtId="280" formatCode="_ * #,##0.00_ ;_ * \-#,##0.00_ ;_ * &quot;-&quot;??_ ;_ @_ "/>
    <numFmt numFmtId="281" formatCode="&quot;Rp&quot;\ #,##0.00;[Red]&quot;Rp&quot;\ \-#,##0.00"/>
    <numFmt numFmtId="282" formatCode="mmmm\-yy"/>
    <numFmt numFmtId="283" formatCode="#,##0.0000_);\(#,##0.0000\)"/>
    <numFmt numFmtId="284" formatCode="_ &quot;SFr.&quot;* #,##0.00_ ;_ &quot;SFr.&quot;* \-#,##0.00_ ;_ &quot;SFr.&quot;* &quot;-&quot;??_ ;_ @_ "/>
    <numFmt numFmtId="285" formatCode="&quot;FL&quot;#,##0_);\(&quot;$&quot;#,##0\)"/>
    <numFmt numFmtId="286" formatCode="0%;[Red]\(0%\)"/>
    <numFmt numFmtId="287" formatCode="0.0%;[Red]\(0.0%\);&quot;--  &quot;"/>
    <numFmt numFmtId="288" formatCode="0.00%;[Red]\(0.00%\)"/>
    <numFmt numFmtId="289" formatCode="0.000%;[Red]\(0.000%\)"/>
    <numFmt numFmtId="290" formatCode="0.000%;;&quot;-- &quot;"/>
    <numFmt numFmtId="291" formatCode="#,##0.0\x;\(#,##0.0\)\x"/>
    <numFmt numFmtId="292" formatCode="_(&quot;Rp&quot;* #,##0_);_(&quot;Rp&quot;* \(#,##0\);_(&quot;Rp&quot;* &quot;-&quot;_);_(@_)"/>
    <numFmt numFmtId="293" formatCode="#,##0.00%_);\(#,##0.00%\);\-_)"/>
    <numFmt numFmtId="294" formatCode="#,##0.0%;\(#,##0.0%\)"/>
    <numFmt numFmtId="295" formatCode="0.0%_);[Red]\(0.0%\)"/>
    <numFmt numFmtId="296" formatCode="&quot;EP&quot;#,##0_);\(&quot;$&quot;#,##0\)"/>
    <numFmt numFmtId="297" formatCode="&quot;$&quot;#,##0.00;\(&quot;$&quot;#,##0.00\)"/>
    <numFmt numFmtId="298" formatCode="&quot;Proj &quot;0;;"/>
    <numFmt numFmtId="299" formatCode="0%;\-0%;&quot;-&quot;"/>
    <numFmt numFmtId="300" formatCode="#,##0.0;[Red]\(#,##0.0\)"/>
    <numFmt numFmtId="301" formatCode="_(* #,##0.0000_);_(* \(#,##0.0000\);_(* &quot;-&quot;??_);_(@_)"/>
    <numFmt numFmtId="302" formatCode="0.00\ \x"/>
    <numFmt numFmtId="303" formatCode="_(* &quot;$&quot;#,##0.0_);_(* \(#,##0.0\);_(* &quot;-&quot;??_);_(@_)"/>
    <numFmt numFmtId="304" formatCode="&quot;£&quot;#,##0.0;[Red]\-&quot;£&quot;#,##0.0"/>
    <numFmt numFmtId="305" formatCode="&quot;£ &quot;#,##0.00;[Red]\-&quot;£ &quot;#,##0.00"/>
    <numFmt numFmtId="306" formatCode="#,##0.00_)\ \x;\(#,##0.00\)\ \x"/>
    <numFmt numFmtId="307" formatCode="General;;"/>
    <numFmt numFmtId="308" formatCode="&quot;$&quot;#,##0.0;\(&quot;$&quot;#,##0.0\)"/>
    <numFmt numFmtId="309" formatCode="#,##0;\-#,##0;&quot;-&quot;"/>
    <numFmt numFmtId="310" formatCode="&quot;£ &quot;#,##0;\-&quot;£ &quot;#,##0"/>
    <numFmt numFmtId="311" formatCode="#,##0.0\x;[Red]\(#,##0.0\)\x"/>
    <numFmt numFmtId="312" formatCode="&quot;£&quot;\ 0.0"/>
    <numFmt numFmtId="313" formatCode="_ * #,##0_)&quot; F&quot;_ ;_ * \(#,##0\)&quot; F&quot;_ ;_ * &quot;-&quot;_)&quot; F&quot;_ ;_ @_ "/>
    <numFmt numFmtId="314" formatCode="_ * #,##0.00_)&quot; F&quot;_ ;_ * \(#,##0.00\)&quot; F&quot;_ ;_ * &quot;-&quot;??_)&quot; F&quot;_ ;_ @_ "/>
    <numFmt numFmtId="315" formatCode="_-&quot;£&quot;* #,##0_-;\-&quot;£&quot;* #,##0_-;_-&quot;£&quot;* &quot;-&quot;_-;_-@_-"/>
    <numFmt numFmtId="316" formatCode="_-&quot;£&quot;* #,##0.00_-;\-&quot;£&quot;* #,##0.00_-;_-&quot;£&quot;* &quot;-&quot;??_-;_-@_-"/>
    <numFmt numFmtId="317" formatCode="[White]General;[White]General;[White]General;[White]General"/>
    <numFmt numFmtId="318" formatCode="&quot;x&quot;;&quot;x&quot;;&quot;x&quot;;&quot;x&quot;"/>
    <numFmt numFmtId="319" formatCode="_(#,##0.00_);_(\(#,##0.00\);_(&quot;-&quot;_);_(@_)"/>
    <numFmt numFmtId="320" formatCode="_(#,##0.0_);_(\(#,##0.0\);_(&quot;-&quot;_);_(@_)"/>
    <numFmt numFmtId="321" formatCode="#,##0.0000"/>
    <numFmt numFmtId="322" formatCode="#,##0.00000"/>
    <numFmt numFmtId="323" formatCode="_(#,##0.000_);_(\(#,##0.000\);_(&quot;-&quot;_);_(@_)"/>
    <numFmt numFmtId="324" formatCode="#,##0.00\x;\(#,##0.00\x\);\-"/>
    <numFmt numFmtId="325" formatCode="0.00\x;\ \(0.00\x\)"/>
  </numFmts>
  <fonts count="342">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font>
    <font>
      <b/>
      <sz val="16"/>
      <color theme="0"/>
      <name val="Roboto Condensed"/>
    </font>
    <font>
      <sz val="11"/>
      <color theme="1"/>
      <name val="Roboto Condensed"/>
    </font>
    <font>
      <b/>
      <sz val="11"/>
      <color theme="1"/>
      <name val="Roboto Condensed"/>
    </font>
    <font>
      <sz val="10"/>
      <color theme="1"/>
      <name val="Roboto Condensed"/>
    </font>
    <font>
      <i/>
      <sz val="11"/>
      <color theme="1"/>
      <name val="Roboto Condensed"/>
    </font>
    <font>
      <sz val="10"/>
      <name val="Roboto Condensed"/>
    </font>
    <font>
      <b/>
      <u/>
      <sz val="10"/>
      <name val="Roboto Condensed"/>
    </font>
    <font>
      <b/>
      <sz val="10"/>
      <color theme="0"/>
      <name val="Roboto Condensed"/>
    </font>
    <font>
      <b/>
      <sz val="10"/>
      <color theme="1"/>
      <name val="Roboto Condensed"/>
    </font>
    <font>
      <b/>
      <vertAlign val="superscript"/>
      <sz val="10"/>
      <color theme="1"/>
      <name val="Roboto Condensed"/>
    </font>
    <font>
      <sz val="10"/>
      <color rgb="FF000000"/>
      <name val="Roboto Condensed"/>
    </font>
    <font>
      <b/>
      <sz val="10"/>
      <name val="Roboto Condensed"/>
    </font>
    <font>
      <sz val="10"/>
      <color theme="1"/>
      <name val="Czcionka tekstu podstawowego"/>
      <family val="2"/>
      <charset val="238"/>
    </font>
    <font>
      <b/>
      <sz val="10"/>
      <color rgb="FF000000"/>
      <name val="Roboto Condensed"/>
    </font>
    <font>
      <i/>
      <sz val="10"/>
      <color theme="0"/>
      <name val="Roboto Condensed"/>
    </font>
    <font>
      <i/>
      <sz val="16"/>
      <color theme="0"/>
      <name val="Roboto Condensed"/>
    </font>
    <font>
      <i/>
      <sz val="10"/>
      <color theme="1"/>
      <name val="Roboto Condensed"/>
    </font>
    <font>
      <sz val="10"/>
      <color rgb="FFFF0000"/>
      <name val="Roboto Condensed"/>
    </font>
    <font>
      <b/>
      <sz val="14"/>
      <color theme="0"/>
      <name val="Roboto Condensed"/>
    </font>
    <font>
      <b/>
      <sz val="10"/>
      <color theme="7" tint="-0.249977111117893"/>
      <name val="Roboto Condensed"/>
    </font>
    <font>
      <b/>
      <sz val="10"/>
      <color rgb="FFFF0000"/>
      <name val="Roboto Condensed"/>
    </font>
    <font>
      <sz val="9"/>
      <color theme="1"/>
      <name val="Roboto Condensed"/>
    </font>
    <font>
      <b/>
      <sz val="9"/>
      <color theme="1"/>
      <name val="Roboto Condensed"/>
    </font>
    <font>
      <b/>
      <sz val="9"/>
      <name val="Roboto Condensed"/>
    </font>
    <font>
      <sz val="9"/>
      <name val="Roboto Condensed"/>
    </font>
    <font>
      <sz val="9"/>
      <color rgb="FF000000"/>
      <name val="Roboto Condensed"/>
    </font>
    <font>
      <b/>
      <sz val="9"/>
      <color rgb="FF000000"/>
      <name val="Roboto Condensed"/>
    </font>
    <font>
      <sz val="1"/>
      <color theme="1"/>
      <name val="Roboto Condensed"/>
    </font>
    <font>
      <sz val="1"/>
      <color rgb="FF000000"/>
      <name val="Roboto Condensed"/>
    </font>
    <font>
      <sz val="9"/>
      <color rgb="FFFF0000"/>
      <name val="Roboto Condensed"/>
    </font>
    <font>
      <b/>
      <sz val="1"/>
      <color theme="1"/>
      <name val="Roboto Condensed"/>
    </font>
    <font>
      <b/>
      <sz val="11"/>
      <color rgb="FFFF0000"/>
      <name val="Roboto Condensed"/>
    </font>
    <font>
      <sz val="7"/>
      <color theme="1"/>
      <name val="Roboto Condensed"/>
    </font>
    <font>
      <i/>
      <sz val="7"/>
      <color theme="1"/>
      <name val="Roboto Condensed"/>
    </font>
    <font>
      <i/>
      <vertAlign val="superscript"/>
      <sz val="7"/>
      <color theme="1"/>
      <name val="Roboto Condensed"/>
    </font>
    <font>
      <sz val="10"/>
      <color theme="0"/>
      <name val="Roboto Condensed"/>
    </font>
    <font>
      <i/>
      <sz val="8"/>
      <name val="Roboto Condensed"/>
    </font>
    <font>
      <sz val="11"/>
      <color rgb="FF000000"/>
      <name val="Roboto Condensed"/>
    </font>
    <font>
      <b/>
      <sz val="11"/>
      <color rgb="FF000000"/>
      <name val="Roboto Condensed"/>
    </font>
    <font>
      <sz val="11"/>
      <name val="Roboto Condensed"/>
    </font>
    <font>
      <b/>
      <sz val="11"/>
      <name val="Roboto Condensed"/>
    </font>
    <font>
      <sz val="11"/>
      <color rgb="FFFF0000"/>
      <name val="Roboto Condensed"/>
    </font>
    <font>
      <sz val="8"/>
      <name val="Czcionka tekstu podstawowego"/>
      <family val="2"/>
      <charset val="238"/>
    </font>
    <font>
      <i/>
      <sz val="7"/>
      <color theme="1"/>
      <name val="Roboto Condensed"/>
    </font>
    <font>
      <b/>
      <sz val="10"/>
      <color theme="1"/>
      <name val="Roboto Condensed"/>
    </font>
    <font>
      <vertAlign val="superscript"/>
      <sz val="10"/>
      <color theme="1"/>
      <name val="Roboto Condensed"/>
    </font>
    <font>
      <sz val="10"/>
      <color theme="1"/>
      <name val="Roboto Condensed"/>
    </font>
  </fonts>
  <fills count="1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
      <patternFill patternType="solid">
        <fgColor theme="0" tint="-4.9989318521683403E-2"/>
        <bgColor rgb="FFFFFF00"/>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70" fontId="4" fillId="0" borderId="0"/>
    <xf numFmtId="170" fontId="4" fillId="0" borderId="0"/>
    <xf numFmtId="0" fontId="15" fillId="0" borderId="0"/>
    <xf numFmtId="0" fontId="18" fillId="0" borderId="0"/>
    <xf numFmtId="172"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3"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9" fontId="23" fillId="0" borderId="0"/>
    <xf numFmtId="10" fontId="23" fillId="0" borderId="0"/>
    <xf numFmtId="0" fontId="24" fillId="0" borderId="0" applyNumberFormat="0" applyFont="0" applyFill="0" applyBorder="0" applyAlignment="0" applyProtection="0"/>
    <xf numFmtId="174" fontId="22" fillId="0" borderId="0" applyFont="0" applyFill="0" applyBorder="0" applyAlignment="0"/>
    <xf numFmtId="175"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168"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 fontId="26" fillId="0" borderId="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5" fontId="23"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8" fillId="0" borderId="0" applyFont="0" applyFill="0" applyBorder="0" applyAlignment="0" applyProtection="0"/>
    <xf numFmtId="190" fontId="28" fillId="0" borderId="0" applyFont="0" applyFill="0" applyBorder="0" applyAlignment="0" applyProtection="0"/>
    <xf numFmtId="191" fontId="29" fillId="0" borderId="0" applyFont="0" applyFill="0" applyBorder="0" applyAlignment="0" applyProtection="0"/>
    <xf numFmtId="192"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7" fontId="20" fillId="0" borderId="0"/>
    <xf numFmtId="193" fontId="22" fillId="0" borderId="5" applyBorder="0"/>
    <xf numFmtId="169" fontId="20" fillId="0" borderId="0"/>
    <xf numFmtId="2" fontId="20" fillId="0" borderId="0"/>
    <xf numFmtId="10" fontId="20" fillId="0" borderId="0"/>
    <xf numFmtId="0" fontId="31" fillId="0" borderId="10" applyFont="0" applyFill="0" applyBorder="0" applyAlignment="0" applyProtection="0"/>
    <xf numFmtId="194" fontId="20" fillId="0" borderId="0"/>
    <xf numFmtId="195" fontId="23" fillId="0" borderId="0"/>
    <xf numFmtId="195" fontId="23" fillId="0" borderId="0"/>
    <xf numFmtId="196"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7" fontId="36" fillId="0" borderId="0" applyFont="0" applyFill="0" applyBorder="0" applyAlignment="0" applyProtection="0"/>
    <xf numFmtId="198" fontId="36" fillId="0" borderId="0" applyFont="0" applyFill="0" applyBorder="0" applyAlignment="0" applyProtection="0"/>
    <xf numFmtId="199"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71"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0" fontId="45" fillId="0" borderId="0" applyFont="0" applyFill="0" applyBorder="0" applyAlignment="0" applyProtection="0"/>
    <xf numFmtId="168" fontId="28" fillId="0" borderId="0" applyNumberFormat="0" applyFill="0" applyBorder="0" applyAlignment="0" applyProtection="0"/>
    <xf numFmtId="201" fontId="14" fillId="0" borderId="0" applyNumberFormat="0" applyFont="0" applyAlignment="0"/>
    <xf numFmtId="0" fontId="46" fillId="23" borderId="16" applyFill="0" applyBorder="0" applyProtection="0">
      <alignment horizontal="left"/>
    </xf>
    <xf numFmtId="168" fontId="47" fillId="0" borderId="0" applyNumberFormat="0" applyFill="0" applyBorder="0" applyAlignment="0" applyProtection="0"/>
    <xf numFmtId="200" fontId="48" fillId="24" borderId="0" applyNumberFormat="0" applyFill="0" applyBorder="0" applyAlignment="0" applyProtection="0">
      <alignment horizontal="center"/>
    </xf>
    <xf numFmtId="168" fontId="47" fillId="0" borderId="0" applyNumberFormat="0" applyFill="0" applyBorder="0" applyAlignment="0" applyProtection="0"/>
    <xf numFmtId="0" fontId="23" fillId="0" borderId="0"/>
    <xf numFmtId="202" fontId="22" fillId="0" borderId="0"/>
    <xf numFmtId="0" fontId="43" fillId="0" borderId="15" applyNumberFormat="0" applyFill="0" applyAlignment="0" applyProtection="0"/>
    <xf numFmtId="168" fontId="4" fillId="0" borderId="17" applyNumberFormat="0" applyFont="0" applyFill="0" applyAlignment="0" applyProtection="0"/>
    <xf numFmtId="168"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8" fontId="51" fillId="0" borderId="22" applyBorder="0"/>
    <xf numFmtId="203"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4"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5" fontId="30" fillId="0" borderId="0" applyFill="0" applyBorder="0" applyAlignment="0"/>
    <xf numFmtId="0" fontId="30" fillId="0" borderId="0" applyFill="0" applyBorder="0" applyAlignment="0"/>
    <xf numFmtId="206" fontId="30" fillId="0" borderId="0" applyFill="0" applyBorder="0" applyAlignment="0"/>
    <xf numFmtId="207"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0"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8" fontId="66" fillId="0" borderId="0"/>
    <xf numFmtId="205" fontId="30"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0" fontId="14" fillId="0" borderId="0" applyFont="0" applyFill="0" applyBorder="0" applyAlignment="0" applyProtection="0"/>
    <xf numFmtId="0" fontId="68" fillId="0" borderId="0" applyFont="0" applyFill="0" applyBorder="0" applyAlignment="0" applyProtection="0">
      <alignment horizontal="right"/>
    </xf>
    <xf numFmtId="211" fontId="68" fillId="0" borderId="0" applyFont="0" applyFill="0" applyBorder="0" applyAlignment="0" applyProtection="0">
      <alignment horizontal="right"/>
    </xf>
    <xf numFmtId="0" fontId="68" fillId="0" borderId="0" applyFont="0" applyFill="0" applyBorder="0" applyAlignment="0" applyProtection="0"/>
    <xf numFmtId="211"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2" fontId="26" fillId="0" borderId="0" applyFont="0" applyFill="0" applyBorder="0" applyAlignment="0" applyProtection="0"/>
    <xf numFmtId="168" fontId="38" fillId="0" borderId="0"/>
    <xf numFmtId="213" fontId="69" fillId="0" borderId="0" applyFill="0" applyBorder="0">
      <alignment horizontal="left"/>
    </xf>
    <xf numFmtId="214" fontId="4" fillId="0" borderId="5" applyFont="0" applyFill="0" applyBorder="0" applyAlignment="0" applyProtection="0"/>
    <xf numFmtId="214" fontId="4" fillId="0" borderId="5" applyFont="0" applyFill="0" applyBorder="0" applyAlignment="0" applyProtection="0"/>
    <xf numFmtId="168" fontId="70" fillId="0" borderId="18">
      <alignment horizontal="left"/>
    </xf>
    <xf numFmtId="168" fontId="70" fillId="0" borderId="18">
      <alignment horizontal="left"/>
    </xf>
    <xf numFmtId="0" fontId="71" fillId="0" borderId="0">
      <alignment horizontal="left"/>
    </xf>
    <xf numFmtId="0" fontId="72" fillId="0" borderId="0"/>
    <xf numFmtId="0" fontId="73" fillId="0" borderId="0">
      <alignment horizontal="left"/>
    </xf>
    <xf numFmtId="215" fontId="14" fillId="0" borderId="24" applyFont="0" applyFill="0" applyBorder="0" applyAlignment="0" applyProtection="0"/>
    <xf numFmtId="216" fontId="45" fillId="0" borderId="0"/>
    <xf numFmtId="0" fontId="30" fillId="0" borderId="0" applyFont="0" applyFill="0" applyBorder="0" applyAlignment="0" applyProtection="0"/>
    <xf numFmtId="217" fontId="28" fillId="0" borderId="0" applyFont="0" applyFill="0" applyBorder="0" applyAlignment="0" applyProtection="0"/>
    <xf numFmtId="8" fontId="74" fillId="0" borderId="25">
      <protection locked="0"/>
    </xf>
    <xf numFmtId="218" fontId="68" fillId="0" borderId="0" applyFont="0" applyFill="0" applyBorder="0" applyAlignment="0" applyProtection="0">
      <alignment horizontal="right"/>
    </xf>
    <xf numFmtId="219" fontId="68" fillId="0" borderId="0" applyFont="0" applyFill="0" applyBorder="0" applyAlignment="0" applyProtection="0">
      <alignment horizontal="right"/>
    </xf>
    <xf numFmtId="0" fontId="75" fillId="0" borderId="0" applyFont="0" applyFill="0" applyBorder="0" applyAlignment="0" applyProtection="0"/>
    <xf numFmtId="219"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0" fontId="59" fillId="0" borderId="0"/>
    <xf numFmtId="220" fontId="59" fillId="0" borderId="0"/>
    <xf numFmtId="220" fontId="59" fillId="0" borderId="0"/>
    <xf numFmtId="172" fontId="44" fillId="0" borderId="0">
      <alignment horizontal="right"/>
    </xf>
    <xf numFmtId="220" fontId="59" fillId="0" borderId="0"/>
    <xf numFmtId="0" fontId="76" fillId="9" borderId="26" applyNumberFormat="0" applyAlignment="0" applyProtection="0"/>
    <xf numFmtId="0" fontId="77" fillId="27" borderId="27" applyNumberFormat="0" applyAlignment="0" applyProtection="0"/>
    <xf numFmtId="221"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2"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3" fontId="4" fillId="28" borderId="0" applyFont="0" applyFill="0" applyBorder="0" applyAlignment="0" applyProtection="0"/>
    <xf numFmtId="223" fontId="4" fillId="28" borderId="0" applyFont="0" applyFill="0" applyBorder="0" applyAlignment="0" applyProtection="0"/>
    <xf numFmtId="224" fontId="4" fillId="28" borderId="7" applyFont="0" applyFill="0" applyBorder="0" applyAlignment="0" applyProtection="0"/>
    <xf numFmtId="224" fontId="4" fillId="28" borderId="7" applyFont="0" applyFill="0" applyBorder="0" applyAlignment="0" applyProtection="0"/>
    <xf numFmtId="225" fontId="14" fillId="28" borderId="0" applyFont="0" applyFill="0" applyBorder="0" applyAlignment="0" applyProtection="0"/>
    <xf numFmtId="17" fontId="40" fillId="0" borderId="0" applyFill="0" applyBorder="0">
      <alignment horizontal="right"/>
    </xf>
    <xf numFmtId="226" fontId="40" fillId="0" borderId="15" applyFont="0" applyFill="0" applyBorder="0" applyAlignment="0" applyProtection="0"/>
    <xf numFmtId="222"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27" fontId="45" fillId="0" borderId="0" applyFont="0" applyFill="0" applyBorder="0" applyProtection="0">
      <alignment horizontal="right"/>
    </xf>
    <xf numFmtId="228" fontId="4" fillId="0" borderId="0"/>
    <xf numFmtId="228" fontId="4" fillId="0" borderId="0"/>
    <xf numFmtId="14" fontId="57" fillId="0" borderId="0" applyFont="0" applyFill="0" applyBorder="0" applyAlignment="0" applyProtection="0">
      <alignment horizontal="center"/>
    </xf>
    <xf numFmtId="229" fontId="57" fillId="0" borderId="0" applyFont="0" applyFill="0" applyBorder="0" applyAlignment="0" applyProtection="0">
      <alignment horizontal="center"/>
    </xf>
    <xf numFmtId="230" fontId="44" fillId="0" borderId="0"/>
    <xf numFmtId="231" fontId="44" fillId="0" borderId="0"/>
    <xf numFmtId="0" fontId="80" fillId="6" borderId="0" applyNumberFormat="0" applyBorder="0" applyAlignment="0" applyProtection="0"/>
    <xf numFmtId="8" fontId="45" fillId="0" borderId="0" applyFont="0" applyFill="0" applyBorder="0" applyAlignment="0" applyProtection="0"/>
    <xf numFmtId="232" fontId="29" fillId="0" borderId="0" applyFont="0" applyFill="0" applyBorder="0" applyAlignment="0" applyProtection="0"/>
    <xf numFmtId="6" fontId="45" fillId="0" borderId="0" applyFont="0" applyFill="0" applyBorder="0" applyAlignment="0" applyProtection="0"/>
    <xf numFmtId="233" fontId="68" fillId="0" borderId="9" applyNumberFormat="0" applyFont="0" applyFill="0" applyAlignment="0" applyProtection="0"/>
    <xf numFmtId="1" fontId="81" fillId="0" borderId="0" applyFill="0" applyBorder="0" applyAlignment="0" applyProtection="0"/>
    <xf numFmtId="177" fontId="82" fillId="29" borderId="0">
      <alignment vertical="center"/>
    </xf>
    <xf numFmtId="177" fontId="83" fillId="0" borderId="0">
      <alignment vertical="center"/>
    </xf>
    <xf numFmtId="177" fontId="84" fillId="0" borderId="0">
      <alignment vertical="center"/>
    </xf>
    <xf numFmtId="177" fontId="85" fillId="2" borderId="29" applyNumberFormat="0" applyAlignment="0">
      <alignment horizontal="center" vertical="center"/>
    </xf>
    <xf numFmtId="177" fontId="86" fillId="2" borderId="0">
      <alignment horizontal="center" vertical="center"/>
    </xf>
    <xf numFmtId="14" fontId="87" fillId="2" borderId="0">
      <alignment horizontal="center" vertical="center"/>
    </xf>
    <xf numFmtId="17" fontId="88" fillId="2" borderId="0">
      <alignment horizontal="center" vertical="center"/>
    </xf>
    <xf numFmtId="177" fontId="14" fillId="0" borderId="0">
      <alignment vertical="center"/>
    </xf>
    <xf numFmtId="177" fontId="89" fillId="2" borderId="0">
      <alignment vertical="center"/>
    </xf>
    <xf numFmtId="177" fontId="18" fillId="2" borderId="0">
      <alignment vertical="center"/>
    </xf>
    <xf numFmtId="169" fontId="18" fillId="2" borderId="30">
      <alignment vertical="center"/>
    </xf>
    <xf numFmtId="0" fontId="82" fillId="2" borderId="30">
      <alignment vertical="center"/>
    </xf>
    <xf numFmtId="37" fontId="88" fillId="2" borderId="0">
      <alignment horizontal="left" vertical="center"/>
    </xf>
    <xf numFmtId="177" fontId="88" fillId="2" borderId="0">
      <alignment horizontal="center" vertical="center"/>
    </xf>
    <xf numFmtId="234" fontId="18" fillId="2" borderId="0">
      <alignment horizontal="right" vertical="center"/>
    </xf>
    <xf numFmtId="232" fontId="18" fillId="2" borderId="0">
      <alignment horizontal="right" vertical="center"/>
    </xf>
    <xf numFmtId="169" fontId="18" fillId="2" borderId="0">
      <alignment horizontal="right" vertical="center"/>
    </xf>
    <xf numFmtId="169" fontId="18" fillId="2" borderId="17">
      <alignment horizontal="right" vertical="center"/>
    </xf>
    <xf numFmtId="232" fontId="18" fillId="2" borderId="30">
      <alignment horizontal="right" vertical="center"/>
    </xf>
    <xf numFmtId="171" fontId="18" fillId="2" borderId="0">
      <alignment horizontal="right" vertical="center"/>
    </xf>
    <xf numFmtId="4" fontId="18" fillId="2" borderId="0">
      <alignment horizontal="right" vertical="center"/>
    </xf>
    <xf numFmtId="171" fontId="18" fillId="2" borderId="15">
      <alignment horizontal="right" vertical="center"/>
    </xf>
    <xf numFmtId="232" fontId="18" fillId="2" borderId="15">
      <alignment horizontal="right" vertical="center"/>
    </xf>
    <xf numFmtId="232" fontId="90" fillId="2" borderId="0">
      <alignment horizontal="right" vertical="center"/>
    </xf>
    <xf numFmtId="235" fontId="18" fillId="2" borderId="0">
      <alignment horizontal="right" vertical="center"/>
    </xf>
    <xf numFmtId="177" fontId="82" fillId="0" borderId="0">
      <alignment vertical="center"/>
    </xf>
    <xf numFmtId="177" fontId="91" fillId="2" borderId="15" applyBorder="0">
      <alignment horizontal="left" vertical="center"/>
    </xf>
    <xf numFmtId="177" fontId="18" fillId="2" borderId="0">
      <alignment horizontal="left" vertical="center"/>
    </xf>
    <xf numFmtId="177" fontId="91" fillId="2" borderId="31">
      <alignment horizontal="left"/>
    </xf>
    <xf numFmtId="177" fontId="14" fillId="2" borderId="32">
      <alignment vertical="center"/>
    </xf>
    <xf numFmtId="177" fontId="14" fillId="2" borderId="33">
      <alignment vertical="center"/>
    </xf>
    <xf numFmtId="177" fontId="14" fillId="2" borderId="33">
      <alignment vertical="center"/>
    </xf>
    <xf numFmtId="177" fontId="14" fillId="2" borderId="17">
      <alignment vertical="center"/>
    </xf>
    <xf numFmtId="177" fontId="87" fillId="2" borderId="34">
      <alignment horizontal="center" vertical="center"/>
    </xf>
    <xf numFmtId="177" fontId="18" fillId="0" borderId="0">
      <alignment vertical="center"/>
    </xf>
    <xf numFmtId="177" fontId="18" fillId="0" borderId="0">
      <alignment vertical="center"/>
    </xf>
    <xf numFmtId="177" fontId="18" fillId="0" borderId="0">
      <alignment vertical="center"/>
    </xf>
    <xf numFmtId="169" fontId="92" fillId="0" borderId="0">
      <alignment horizontal="right"/>
    </xf>
    <xf numFmtId="169" fontId="93" fillId="0" borderId="35" applyNumberFormat="0" applyAlignment="0" applyProtection="0">
      <alignment vertical="top"/>
    </xf>
    <xf numFmtId="0" fontId="14" fillId="24" borderId="0" applyNumberFormat="0" applyFont="0" applyBorder="0" applyAlignment="0" applyProtection="0"/>
    <xf numFmtId="169" fontId="4" fillId="0" borderId="35" applyNumberFormat="0" applyAlignment="0" applyProtection="0">
      <alignment vertical="top"/>
    </xf>
    <xf numFmtId="172" fontId="44" fillId="0" borderId="17">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236" fontId="94" fillId="0" borderId="0" applyFont="0" applyFill="0" applyBorder="0" applyAlignment="0" applyProtection="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70" fontId="18" fillId="0" borderId="0" applyFont="0" applyFill="0" applyBorder="0" applyAlignment="0" applyProtection="0"/>
    <xf numFmtId="237" fontId="22" fillId="0" borderId="23"/>
    <xf numFmtId="172" fontId="19" fillId="0" borderId="0">
      <alignment horizontal="right"/>
    </xf>
    <xf numFmtId="230" fontId="19" fillId="0" borderId="0">
      <alignment horizontal="right"/>
    </xf>
    <xf numFmtId="231" fontId="19" fillId="0" borderId="0">
      <alignment horizontal="right"/>
    </xf>
    <xf numFmtId="238" fontId="4" fillId="0" borderId="0">
      <protection locked="0"/>
    </xf>
    <xf numFmtId="200" fontId="4" fillId="28" borderId="0" applyFont="0" applyFill="0" applyBorder="0" applyAlignment="0"/>
    <xf numFmtId="200" fontId="4" fillId="28" borderId="0" applyFont="0" applyFill="0" applyBorder="0" applyAlignment="0"/>
    <xf numFmtId="238" fontId="4" fillId="0" borderId="0">
      <protection locked="0"/>
    </xf>
    <xf numFmtId="238" fontId="4" fillId="0" borderId="0">
      <protection locked="0"/>
    </xf>
    <xf numFmtId="239"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0" fontId="47" fillId="0" borderId="20" applyNumberFormat="0" applyFill="0" applyBorder="0" applyAlignment="0" applyProtection="0"/>
    <xf numFmtId="241" fontId="4" fillId="0" borderId="0" applyBorder="0" applyProtection="0"/>
    <xf numFmtId="241"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2"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3" fontId="105" fillId="0" borderId="0" applyNumberFormat="0" applyFill="0" applyBorder="0" applyAlignment="0" applyProtection="0"/>
    <xf numFmtId="244" fontId="40" fillId="28" borderId="23" applyNumberFormat="0" applyFont="0" applyAlignment="0"/>
    <xf numFmtId="245"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46" fontId="4" fillId="0" borderId="0">
      <protection locked="0"/>
    </xf>
    <xf numFmtId="246" fontId="4" fillId="0" borderId="0">
      <protection locked="0"/>
    </xf>
    <xf numFmtId="246" fontId="4" fillId="0" borderId="0">
      <protection locked="0"/>
    </xf>
    <xf numFmtId="246"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47"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0" fontId="45" fillId="0" borderId="0" applyFont="0" applyFill="0" applyBorder="0" applyAlignment="0" applyProtection="0"/>
    <xf numFmtId="214" fontId="4" fillId="27" borderId="0" applyNumberFormat="0" applyFill="0" applyBorder="0" applyProtection="0">
      <alignment horizontal="left" vertical="center"/>
    </xf>
    <xf numFmtId="214" fontId="4" fillId="27" borderId="0" applyNumberFormat="0" applyFill="0" applyBorder="0" applyProtection="0">
      <alignment horizontal="left" vertical="center"/>
    </xf>
    <xf numFmtId="247"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4" fontId="4" fillId="28" borderId="0" applyFont="0" applyBorder="0" applyAlignment="0" applyProtection="0">
      <protection locked="0"/>
    </xf>
    <xf numFmtId="224" fontId="4" fillId="28" borderId="0" applyFont="0" applyBorder="0" applyAlignment="0" applyProtection="0">
      <protection locked="0"/>
    </xf>
    <xf numFmtId="200" fontId="4" fillId="28" borderId="0" applyFont="0" applyBorder="0" applyAlignment="0">
      <protection locked="0"/>
    </xf>
    <xf numFmtId="200" fontId="4" fillId="28" borderId="0" applyFont="0" applyBorder="0" applyAlignment="0">
      <protection locked="0"/>
    </xf>
    <xf numFmtId="248" fontId="128" fillId="0" borderId="0" applyNumberFormat="0" applyBorder="0" applyProtection="0"/>
    <xf numFmtId="248" fontId="36" fillId="0" borderId="0"/>
    <xf numFmtId="0" fontId="36" fillId="31" borderId="0" applyNumberFormat="0" applyBorder="0" applyProtection="0">
      <alignment horizontal="center" vertical="center"/>
    </xf>
    <xf numFmtId="200" fontId="14" fillId="28" borderId="0">
      <protection locked="0"/>
    </xf>
    <xf numFmtId="249" fontId="4" fillId="28" borderId="0" applyFont="0" applyBorder="0" applyAlignment="0">
      <protection locked="0"/>
    </xf>
    <xf numFmtId="10" fontId="14" fillId="28" borderId="0">
      <protection locked="0"/>
    </xf>
    <xf numFmtId="249" fontId="4" fillId="28" borderId="0" applyFont="0" applyBorder="0" applyAlignment="0">
      <protection locked="0"/>
    </xf>
    <xf numFmtId="200" fontId="129" fillId="28" borderId="0" applyNumberFormat="0" applyBorder="0" applyAlignment="0">
      <protection locked="0"/>
    </xf>
    <xf numFmtId="249" fontId="4" fillId="28" borderId="23"/>
    <xf numFmtId="249"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8" fontId="47" fillId="0" borderId="0" applyNumberFormat="0" applyBorder="0" applyAlignment="0" applyProtection="0"/>
    <xf numFmtId="0" fontId="58" fillId="0" borderId="0"/>
    <xf numFmtId="250"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1" fontId="21" fillId="0" borderId="0" applyFont="0" applyFill="0" applyBorder="0" applyAlignment="0" applyProtection="0"/>
    <xf numFmtId="252"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8"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3" fontId="19" fillId="0" borderId="0">
      <alignment horizontal="right"/>
    </xf>
    <xf numFmtId="14" fontId="40" fillId="0" borderId="15" applyFont="0" applyFill="0" applyBorder="0" applyAlignment="0" applyProtection="0"/>
    <xf numFmtId="235" fontId="19" fillId="0" borderId="0">
      <alignment horizontal="right"/>
    </xf>
    <xf numFmtId="0" fontId="94" fillId="0" borderId="0" applyNumberFormat="0" applyFill="0" applyBorder="0" applyProtection="0">
      <alignment horizontal="left" vertical="center"/>
    </xf>
    <xf numFmtId="242" fontId="143" fillId="0" borderId="0" applyFill="0" applyBorder="0" applyAlignment="0" applyProtection="0"/>
    <xf numFmtId="164"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5"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59" fontId="20" fillId="0" borderId="0" applyFont="0" applyFill="0" applyBorder="0" applyAlignment="0" applyProtection="0"/>
    <xf numFmtId="260" fontId="20"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1" fontId="22" fillId="0" borderId="0"/>
    <xf numFmtId="0" fontId="18" fillId="0" borderId="0"/>
    <xf numFmtId="0" fontId="147" fillId="0" borderId="0">
      <alignment horizontal="centerContinuous"/>
    </xf>
    <xf numFmtId="262"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3"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4" fontId="45" fillId="0" borderId="0" applyFont="0" applyFill="0" applyBorder="0" applyAlignment="0" applyProtection="0"/>
    <xf numFmtId="265" fontId="23" fillId="0" borderId="0" applyFont="0" applyFill="0" applyBorder="0" applyAlignment="0" applyProtection="0"/>
    <xf numFmtId="263" fontId="4" fillId="0" borderId="0" applyFont="0" applyFill="0" applyBorder="0" applyProtection="0">
      <alignment horizontal="right"/>
    </xf>
    <xf numFmtId="266" fontId="18" fillId="0" borderId="0" applyFont="0" applyFill="0" applyBorder="0" applyProtection="0">
      <alignment horizontal="right"/>
    </xf>
    <xf numFmtId="267"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68" fontId="4" fillId="27" borderId="0" applyFont="0" applyBorder="0" applyAlignment="0" applyProtection="0">
      <alignment horizontal="right"/>
      <protection hidden="1"/>
    </xf>
    <xf numFmtId="268"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3" fontId="20" fillId="0" borderId="0"/>
    <xf numFmtId="269" fontId="14" fillId="0" borderId="0" applyFont="0" applyFill="0" applyBorder="0" applyAlignment="0" applyProtection="0">
      <alignment horizontal="right"/>
    </xf>
    <xf numFmtId="270" fontId="153" fillId="0" borderId="0"/>
    <xf numFmtId="37" fontId="48" fillId="24" borderId="0" applyFont="0" applyFill="0" applyBorder="0" applyAlignment="0" applyProtection="0"/>
    <xf numFmtId="200" fontId="4" fillId="0" borderId="0" applyFont="0" applyFill="0" applyBorder="0" applyAlignment="0"/>
    <xf numFmtId="200" fontId="4" fillId="0" borderId="0" applyFont="0" applyFill="0" applyBorder="0" applyAlignment="0"/>
    <xf numFmtId="40" fontId="14" fillId="0" borderId="0" applyFont="0" applyFill="0" applyBorder="0" applyAlignment="0"/>
    <xf numFmtId="271" fontId="14" fillId="0" borderId="0" applyFont="0" applyFill="0" applyBorder="0" applyAlignment="0"/>
    <xf numFmtId="200" fontId="40" fillId="0" borderId="0" applyNumberForma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40" fontId="40" fillId="0" borderId="0">
      <alignment horizontal="left"/>
    </xf>
    <xf numFmtId="243" fontId="22" fillId="0" borderId="0" applyFill="0" applyBorder="0" applyAlignment="0" applyProtection="0"/>
    <xf numFmtId="0" fontId="32" fillId="0" borderId="0"/>
    <xf numFmtId="201"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3" fontId="14" fillId="0" borderId="0" applyFont="0" applyFill="0" applyBorder="0" applyAlignment="0" applyProtection="0"/>
    <xf numFmtId="274" fontId="14" fillId="0" borderId="0" applyFont="0" applyFill="0" applyBorder="0" applyAlignment="0" applyProtection="0"/>
    <xf numFmtId="37" fontId="154" fillId="0" borderId="0" applyNumberFormat="0" applyFont="0" applyFill="0" applyBorder="0" applyAlignment="0" applyProtection="0"/>
    <xf numFmtId="275" fontId="4" fillId="0" borderId="0" applyNumberFormat="0" applyFill="0" applyBorder="0" applyAlignment="0" applyProtection="0"/>
    <xf numFmtId="0" fontId="155" fillId="0" borderId="6"/>
    <xf numFmtId="276" fontId="4" fillId="0" borderId="0" applyFont="0" applyFill="0" applyBorder="0" applyAlignment="0" applyProtection="0"/>
    <xf numFmtId="276" fontId="4" fillId="0" borderId="0" applyFont="0" applyFill="0" applyBorder="0" applyAlignment="0" applyProtection="0"/>
    <xf numFmtId="1" fontId="18" fillId="0" borderId="0">
      <alignment horizontal="right"/>
      <protection locked="0"/>
    </xf>
    <xf numFmtId="177" fontId="28" fillId="0" borderId="0">
      <alignment horizontal="right"/>
      <protection locked="0"/>
    </xf>
    <xf numFmtId="2" fontId="28" fillId="0" borderId="0">
      <alignment horizontal="right"/>
      <protection locked="0"/>
    </xf>
    <xf numFmtId="2" fontId="18" fillId="0" borderId="0">
      <alignment horizontal="right"/>
      <protection locked="0"/>
    </xf>
    <xf numFmtId="171"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7" fontId="60" fillId="0" borderId="0" applyNumberFormat="0" applyFill="0" applyBorder="0" applyAlignment="0" applyProtection="0"/>
    <xf numFmtId="277"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0" fontId="157" fillId="27" borderId="26" applyNumberFormat="0" applyAlignment="0" applyProtection="0"/>
    <xf numFmtId="166" fontId="22" fillId="0" borderId="0" applyFont="0" applyFill="0" applyBorder="0" applyAlignment="0" applyProtection="0"/>
    <xf numFmtId="164"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0"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169" fontId="159" fillId="0" borderId="0" applyProtection="0">
      <alignment horizontal="right"/>
    </xf>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169"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5" fontId="4" fillId="0" borderId="0"/>
    <xf numFmtId="285" fontId="4" fillId="0" borderId="0"/>
    <xf numFmtId="169" fontId="92" fillId="0" borderId="0">
      <alignment horizontal="right"/>
    </xf>
    <xf numFmtId="0" fontId="19" fillId="0" borderId="0"/>
    <xf numFmtId="0" fontId="165" fillId="0" borderId="0"/>
    <xf numFmtId="169" fontId="45" fillId="0" borderId="0">
      <alignment horizontal="right"/>
    </xf>
    <xf numFmtId="286"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1" fontId="52" fillId="0" borderId="0" applyFont="0" applyFill="0" applyBorder="0" applyAlignment="0" applyProtection="0"/>
    <xf numFmtId="287" fontId="41" fillId="0" borderId="0" applyFill="0" applyBorder="0" applyAlignment="0" applyProtection="0"/>
    <xf numFmtId="169" fontId="23" fillId="0" borderId="0" applyFont="0" applyFill="0" applyBorder="0" applyAlignment="0" applyProtection="0"/>
    <xf numFmtId="288" fontId="4" fillId="0" borderId="0" applyFont="0" applyFill="0" applyBorder="0" applyAlignment="0"/>
    <xf numFmtId="288" fontId="4" fillId="0" borderId="0" applyFont="0" applyFill="0" applyBorder="0" applyAlignment="0"/>
    <xf numFmtId="289" fontId="41" fillId="0" borderId="0" applyFill="0" applyBorder="0" applyAlignment="0" applyProtection="0"/>
    <xf numFmtId="290" fontId="41" fillId="9" borderId="0" applyFont="0" applyFill="0" applyBorder="0" applyAlignment="0" applyProtection="0"/>
    <xf numFmtId="291" fontId="4" fillId="0" borderId="0" applyFont="0" applyFill="0" applyBorder="0" applyProtection="0">
      <alignment horizontal="right"/>
    </xf>
    <xf numFmtId="291"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2" fontId="4" fillId="0" borderId="0" applyFill="0" applyBorder="0" applyAlignment="0" applyProtection="0"/>
    <xf numFmtId="292" fontId="4" fillId="0" borderId="0" applyFill="0" applyBorder="0" applyAlignment="0" applyProtection="0"/>
    <xf numFmtId="0" fontId="75" fillId="0" borderId="0" applyFont="0" applyFill="0" applyBorder="0" applyAlignment="0" applyProtection="0"/>
    <xf numFmtId="293" fontId="26" fillId="0" borderId="0" applyFont="0" applyFill="0" applyBorder="0" applyAlignment="0" applyProtection="0"/>
    <xf numFmtId="0" fontId="34" fillId="0" borderId="0"/>
    <xf numFmtId="294" fontId="4" fillId="2" borderId="0" applyFont="0" applyFill="0" applyBorder="0" applyAlignment="0" applyProtection="0"/>
    <xf numFmtId="295" fontId="45"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169" fontId="159" fillId="0" borderId="0">
      <alignment horizontal="right"/>
    </xf>
    <xf numFmtId="200"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5" fontId="30" fillId="0" borderId="0" applyFill="0" applyBorder="0" applyAlignment="0"/>
    <xf numFmtId="0" fontId="30" fillId="0" borderId="0" applyFill="0" applyBorder="0" applyAlignment="0"/>
    <xf numFmtId="205"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7"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298" fontId="40" fillId="0" borderId="0" applyFill="0" applyBorder="0" applyProtection="0">
      <alignment horizontal="right"/>
    </xf>
    <xf numFmtId="299"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2" fontId="169" fillId="0" borderId="0">
      <alignment horizontal="right"/>
    </xf>
    <xf numFmtId="0" fontId="22" fillId="0" borderId="0">
      <alignment vertical="top"/>
    </xf>
    <xf numFmtId="10" fontId="19" fillId="0" borderId="23"/>
    <xf numFmtId="10" fontId="4" fillId="0" borderId="0"/>
    <xf numFmtId="10" fontId="4" fillId="0" borderId="0"/>
    <xf numFmtId="216" fontId="4" fillId="0" borderId="0" applyFont="0" applyFill="0" applyBorder="0" applyProtection="0">
      <alignment horizontal="right"/>
    </xf>
    <xf numFmtId="216" fontId="4" fillId="0" borderId="0" applyFont="0" applyFill="0" applyBorder="0" applyProtection="0">
      <alignment horizontal="right"/>
    </xf>
    <xf numFmtId="300" fontId="4" fillId="0" borderId="0" applyFont="0" applyFill="0" applyBorder="0" applyProtection="0">
      <alignment horizontal="right"/>
    </xf>
    <xf numFmtId="300" fontId="4" fillId="0" borderId="0" applyFont="0" applyFill="0" applyBorder="0" applyProtection="0">
      <alignment horizontal="right"/>
    </xf>
    <xf numFmtId="216"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0" fontId="170" fillId="0" borderId="0" applyNumberFormat="0" applyFill="0" applyBorder="0" applyAlignment="0" applyProtection="0">
      <alignment horizontal="left"/>
    </xf>
    <xf numFmtId="49" fontId="26" fillId="0" borderId="0">
      <alignment horizontal="right"/>
    </xf>
    <xf numFmtId="168"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168" fontId="174" fillId="0" borderId="0"/>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protection locked="0"/>
    </xf>
    <xf numFmtId="168" fontId="174" fillId="0" borderId="0"/>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8" fontId="174" fillId="0" borderId="0"/>
    <xf numFmtId="0" fontId="174" fillId="0" borderId="10">
      <alignment horizontal="centerContinuous"/>
    </xf>
    <xf numFmtId="0" fontId="174" fillId="0" borderId="10">
      <alignment horizontal="centerContinuous"/>
    </xf>
    <xf numFmtId="172" fontId="19" fillId="0" borderId="17">
      <alignment horizontal="right"/>
    </xf>
    <xf numFmtId="168" fontId="174" fillId="0" borderId="0"/>
    <xf numFmtId="0" fontId="174" fillId="0" borderId="10">
      <protection locked="0"/>
    </xf>
    <xf numFmtId="0" fontId="174" fillId="0" borderId="10">
      <alignment horizontal="centerContinuous"/>
    </xf>
    <xf numFmtId="168"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8" fontId="174" fillId="0" borderId="0"/>
    <xf numFmtId="168" fontId="174" fillId="0" borderId="0"/>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8" fontId="174" fillId="0" borderId="0"/>
    <xf numFmtId="168"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8"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8"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8"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0" fontId="45" fillId="0" borderId="0" applyFont="0" applyFill="0" applyBorder="0" applyAlignment="0" applyProtection="0"/>
    <xf numFmtId="301" fontId="4" fillId="0" borderId="0">
      <alignment horizontal="center"/>
    </xf>
    <xf numFmtId="301" fontId="4" fillId="0" borderId="0">
      <alignment horizontal="center"/>
    </xf>
    <xf numFmtId="14" fontId="22" fillId="0" borderId="52">
      <alignment horizontal="centerContinuous"/>
    </xf>
    <xf numFmtId="253" fontId="180" fillId="0" borderId="0">
      <alignment horizontal="center"/>
    </xf>
    <xf numFmtId="1" fontId="53" fillId="0" borderId="0" applyFill="0" applyBorder="0" applyAlignment="0" applyProtection="0"/>
    <xf numFmtId="302" fontId="4" fillId="0" borderId="52" applyFont="0" applyFill="0" applyBorder="0" applyAlignment="0" applyProtection="0"/>
    <xf numFmtId="302"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2"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29" fontId="4" fillId="18" borderId="0" applyFont="0" applyFill="0" applyBorder="0" applyProtection="0">
      <alignment horizontal="right"/>
    </xf>
    <xf numFmtId="229" fontId="4" fillId="18" borderId="0" applyFont="0" applyFill="0" applyBorder="0" applyProtection="0">
      <alignment horizontal="right"/>
    </xf>
    <xf numFmtId="200"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0" fontId="4" fillId="12" borderId="0" applyNumberFormat="0" applyFont="0" applyBorder="0" applyAlignment="0" applyProtection="0"/>
    <xf numFmtId="200"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3" fontId="30" fillId="0" borderId="0" applyFill="0" applyBorder="0" applyAlignment="0"/>
    <xf numFmtId="168" fontId="30" fillId="0" borderId="0" applyFill="0" applyBorder="0" applyAlignment="0"/>
    <xf numFmtId="0" fontId="21" fillId="0" borderId="0" applyNumberFormat="0" applyFont="0" applyFill="0" applyBorder="0" applyProtection="0">
      <alignment horizontal="left" vertical="top" wrapText="1"/>
    </xf>
    <xf numFmtId="304" fontId="4" fillId="0" borderId="0" applyFill="0" applyBorder="0" applyAlignment="0" applyProtection="0">
      <alignment horizontal="right"/>
    </xf>
    <xf numFmtId="304" fontId="4" fillId="0" borderId="0" applyFill="0" applyBorder="0" applyAlignment="0" applyProtection="0">
      <alignment horizontal="right"/>
    </xf>
    <xf numFmtId="305" fontId="4" fillId="0" borderId="0" applyBorder="0" applyProtection="0">
      <alignment horizontal="right"/>
    </xf>
    <xf numFmtId="305" fontId="4" fillId="0" borderId="0" applyBorder="0" applyProtection="0">
      <alignment horizontal="right"/>
    </xf>
    <xf numFmtId="306" fontId="4" fillId="0" borderId="0"/>
    <xf numFmtId="0" fontId="22" fillId="0" borderId="0" applyNumberFormat="0" applyFill="0" applyBorder="0" applyAlignment="0" applyProtection="0"/>
    <xf numFmtId="0" fontId="23" fillId="0" borderId="0" applyNumberFormat="0" applyFill="0" applyBorder="0" applyAlignment="0" applyProtection="0"/>
    <xf numFmtId="306" fontId="4" fillId="0" borderId="0"/>
    <xf numFmtId="306"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7" fontId="70" fillId="0" borderId="0">
      <alignment horizontal="center"/>
    </xf>
    <xf numFmtId="0" fontId="193" fillId="0" borderId="0">
      <alignment horizontal="center"/>
    </xf>
    <xf numFmtId="213" fontId="18" fillId="0" borderId="0">
      <alignment horizontal="center"/>
    </xf>
    <xf numFmtId="200"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46" fontId="4" fillId="0" borderId="8">
      <protection locked="0"/>
    </xf>
    <xf numFmtId="3" fontId="90" fillId="0" borderId="15" applyNumberFormat="0"/>
    <xf numFmtId="246" fontId="4" fillId="0" borderId="8">
      <protection locked="0"/>
    </xf>
    <xf numFmtId="308" fontId="45" fillId="0" borderId="0">
      <alignment horizontal="right"/>
    </xf>
    <xf numFmtId="0" fontId="43" fillId="0" borderId="0">
      <alignment horizontal="centerContinuous"/>
    </xf>
    <xf numFmtId="309" fontId="4" fillId="0" borderId="0" applyFont="0" applyFill="0" applyBorder="0" applyAlignment="0" applyProtection="0">
      <alignment horizontal="right"/>
    </xf>
    <xf numFmtId="166" fontId="4" fillId="0" borderId="0" applyFont="0" applyFill="0" applyBorder="0" applyAlignment="0" applyProtection="0"/>
    <xf numFmtId="0" fontId="4" fillId="0" borderId="0" applyFont="0" applyFill="0" applyBorder="0" applyAlignment="0" applyProtection="0"/>
    <xf numFmtId="310" fontId="4" fillId="0" borderId="0" applyBorder="0" applyProtection="0">
      <alignment horizontal="right"/>
    </xf>
    <xf numFmtId="310" fontId="4" fillId="0" borderId="0" applyBorder="0" applyProtection="0">
      <alignment horizontal="right"/>
    </xf>
    <xf numFmtId="0" fontId="197" fillId="0" borderId="0" applyNumberFormat="0" applyFill="0" applyBorder="0" applyAlignment="0" applyProtection="0"/>
    <xf numFmtId="230" fontId="44" fillId="0" borderId="0" applyFont="0" applyFill="0" applyBorder="0">
      <alignment horizontal="right"/>
    </xf>
    <xf numFmtId="311" fontId="4" fillId="0" borderId="0">
      <alignment horizontal="left"/>
      <protection locked="0"/>
    </xf>
    <xf numFmtId="311"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2"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3" fontId="21" fillId="0" borderId="0" applyFont="0" applyFill="0" applyBorder="0" applyAlignment="0" applyProtection="0"/>
    <xf numFmtId="314"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2" fontId="169" fillId="0" borderId="0">
      <alignment horizontal="right"/>
    </xf>
    <xf numFmtId="315" fontId="4" fillId="0" borderId="0" applyFont="0" applyFill="0" applyBorder="0" applyAlignment="0" applyProtection="0"/>
    <xf numFmtId="316" fontId="4" fillId="0" borderId="0" applyFont="0" applyFill="0" applyBorder="0" applyAlignment="0" applyProtection="0"/>
    <xf numFmtId="200"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6" fontId="22" fillId="0" borderId="0" applyFont="0" applyFill="0" applyBorder="0" applyAlignment="0" applyProtection="0">
      <alignment horizontal="right"/>
    </xf>
    <xf numFmtId="229"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166"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70"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70" fontId="225" fillId="72" borderId="0" applyNumberFormat="0" applyBorder="0" applyAlignment="0" applyProtection="0"/>
    <xf numFmtId="0" fontId="225" fillId="72"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74" borderId="0" applyNumberFormat="0" applyBorder="0" applyAlignment="0" applyProtection="0"/>
    <xf numFmtId="0" fontId="225" fillId="74" borderId="0" applyNumberFormat="0" applyBorder="0" applyAlignment="0" applyProtection="0"/>
    <xf numFmtId="170" fontId="225" fillId="75" borderId="0" applyNumberFormat="0" applyBorder="0" applyAlignment="0" applyProtection="0"/>
    <xf numFmtId="0" fontId="225" fillId="75" borderId="0" applyNumberFormat="0" applyBorder="0" applyAlignment="0" applyProtection="0"/>
    <xf numFmtId="170" fontId="225" fillId="76" borderId="0" applyNumberFormat="0" applyBorder="0" applyAlignment="0" applyProtection="0"/>
    <xf numFmtId="0" fontId="225" fillId="76" borderId="0" applyNumberFormat="0" applyBorder="0" applyAlignment="0" applyProtection="0"/>
    <xf numFmtId="170"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7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7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7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7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7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7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73" borderId="0" applyNumberFormat="0" applyBorder="0" applyAlignment="0" applyProtection="0"/>
    <xf numFmtId="0" fontId="225" fillId="73" borderId="0" applyNumberFormat="0" applyBorder="0" applyAlignment="0" applyProtection="0"/>
    <xf numFmtId="170" fontId="225" fillId="84" borderId="0" applyNumberFormat="0" applyBorder="0" applyAlignment="0" applyProtection="0"/>
    <xf numFmtId="0" fontId="225" fillId="84" borderId="0" applyNumberFormat="0" applyBorder="0" applyAlignment="0" applyProtection="0"/>
    <xf numFmtId="170" fontId="225" fillId="85" borderId="0" applyNumberFormat="0" applyBorder="0" applyAlignment="0" applyProtection="0"/>
    <xf numFmtId="0" fontId="225" fillId="85" borderId="0" applyNumberFormat="0" applyBorder="0" applyAlignment="0" applyProtection="0"/>
    <xf numFmtId="170" fontId="225" fillId="83" borderId="0" applyNumberFormat="0" applyBorder="0" applyAlignment="0" applyProtection="0"/>
    <xf numFmtId="0" fontId="225" fillId="83" borderId="0" applyNumberFormat="0" applyBorder="0" applyAlignment="0" applyProtection="0"/>
    <xf numFmtId="170"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7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7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7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7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7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7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73" borderId="0" applyNumberFormat="0" applyBorder="0" applyAlignment="0" applyProtection="0"/>
    <xf numFmtId="0" fontId="226" fillId="73" borderId="0" applyNumberFormat="0" applyBorder="0" applyAlignment="0" applyProtection="0"/>
    <xf numFmtId="170" fontId="226" fillId="84" borderId="0" applyNumberFormat="0" applyBorder="0" applyAlignment="0" applyProtection="0"/>
    <xf numFmtId="0" fontId="226" fillId="84" borderId="0" applyNumberFormat="0" applyBorder="0" applyAlignment="0" applyProtection="0"/>
    <xf numFmtId="170" fontId="226" fillId="85" borderId="0" applyNumberFormat="0" applyBorder="0" applyAlignment="0" applyProtection="0"/>
    <xf numFmtId="0" fontId="226" fillId="85" borderId="0" applyNumberFormat="0" applyBorder="0" applyAlignment="0" applyProtection="0"/>
    <xf numFmtId="170" fontId="226" fillId="83" borderId="0" applyNumberFormat="0" applyBorder="0" applyAlignment="0" applyProtection="0"/>
    <xf numFmtId="0" fontId="226" fillId="83" borderId="0" applyNumberFormat="0" applyBorder="0" applyAlignment="0" applyProtection="0"/>
    <xf numFmtId="170"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70" fontId="228" fillId="92"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70" fontId="228" fillId="96" borderId="0" applyNumberFormat="0" applyBorder="0" applyAlignment="0" applyProtection="0"/>
    <xf numFmtId="170" fontId="229" fillId="97" borderId="0" applyNumberFormat="0" applyBorder="0" applyAlignment="0" applyProtection="0"/>
    <xf numFmtId="0" fontId="229" fillId="97"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70" fontId="228" fillId="99" borderId="0" applyNumberFormat="0" applyBorder="0" applyAlignment="0" applyProtection="0"/>
    <xf numFmtId="170" fontId="229" fillId="100" borderId="0" applyNumberFormat="0" applyBorder="0" applyAlignment="0" applyProtection="0"/>
    <xf numFmtId="0" fontId="229" fillId="100"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70" fontId="228" fillId="103" borderId="0" applyNumberFormat="0" applyBorder="0" applyAlignment="0" applyProtection="0"/>
    <xf numFmtId="170" fontId="229" fillId="101" borderId="0" applyNumberFormat="0" applyBorder="0" applyAlignment="0" applyProtection="0"/>
    <xf numFmtId="0" fontId="229" fillId="101" borderId="0" applyNumberFormat="0" applyBorder="0" applyAlignment="0" applyProtection="0"/>
    <xf numFmtId="170" fontId="229" fillId="102" borderId="0" applyNumberFormat="0" applyBorder="0" applyAlignment="0" applyProtection="0"/>
    <xf numFmtId="0" fontId="229" fillId="102" borderId="0" applyNumberFormat="0" applyBorder="0" applyAlignment="0" applyProtection="0"/>
    <xf numFmtId="170"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70" fontId="228" fillId="104" borderId="0" applyNumberFormat="0" applyBorder="0" applyAlignment="0" applyProtection="0"/>
    <xf numFmtId="170" fontId="229" fillId="93" borderId="0" applyNumberFormat="0" applyBorder="0" applyAlignment="0" applyProtection="0"/>
    <xf numFmtId="0" fontId="229" fillId="93" borderId="0" applyNumberFormat="0" applyBorder="0" applyAlignment="0" applyProtection="0"/>
    <xf numFmtId="170" fontId="229" fillId="94" borderId="0" applyNumberFormat="0" applyBorder="0" applyAlignment="0" applyProtection="0"/>
    <xf numFmtId="0" fontId="229" fillId="94" borderId="0" applyNumberFormat="0" applyBorder="0" applyAlignment="0" applyProtection="0"/>
    <xf numFmtId="170"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70" fontId="228" fillId="105" borderId="0" applyNumberFormat="0" applyBorder="0" applyAlignment="0" applyProtection="0"/>
    <xf numFmtId="170" fontId="229" fillId="106" borderId="0" applyNumberFormat="0" applyBorder="0" applyAlignment="0" applyProtection="0"/>
    <xf numFmtId="0" fontId="229" fillId="106" borderId="0" applyNumberFormat="0" applyBorder="0" applyAlignment="0" applyProtection="0"/>
    <xf numFmtId="170" fontId="229" fillId="98" borderId="0" applyNumberFormat="0" applyBorder="0" applyAlignment="0" applyProtection="0"/>
    <xf numFmtId="0" fontId="229" fillId="98" borderId="0" applyNumberFormat="0" applyBorder="0" applyAlignment="0" applyProtection="0"/>
    <xf numFmtId="170"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70"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70"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70"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70"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70"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170"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70"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70"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70"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70"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7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7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8" fontId="65" fillId="0" borderId="15" applyBorder="0">
      <alignment horizontal="center"/>
    </xf>
    <xf numFmtId="168" fontId="65" fillId="0" borderId="15" applyBorder="0">
      <alignment horizontal="center"/>
    </xf>
    <xf numFmtId="168"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6" fontId="40" fillId="0" borderId="15" applyFont="0" applyFill="0" applyBorder="0" applyAlignment="0" applyProtection="0"/>
    <xf numFmtId="226" fontId="40" fillId="0" borderId="15" applyFont="0" applyFill="0" applyBorder="0" applyAlignment="0" applyProtection="0"/>
    <xf numFmtId="226"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71" fontId="223" fillId="2" borderId="15">
      <alignment horizontal="right" vertical="center"/>
    </xf>
    <xf numFmtId="171" fontId="223" fillId="2" borderId="15">
      <alignment horizontal="right" vertical="center"/>
    </xf>
    <xf numFmtId="171" fontId="223" fillId="2" borderId="15">
      <alignment horizontal="right" vertical="center"/>
    </xf>
    <xf numFmtId="232" fontId="223" fillId="2" borderId="15">
      <alignment horizontal="right" vertical="center"/>
    </xf>
    <xf numFmtId="232" fontId="223" fillId="2" borderId="15">
      <alignment horizontal="right" vertical="center"/>
    </xf>
    <xf numFmtId="232" fontId="223" fillId="2" borderId="15">
      <alignment horizontal="right" vertical="center"/>
    </xf>
    <xf numFmtId="177" fontId="91" fillId="2" borderId="15" applyBorder="0">
      <alignment horizontal="left" vertical="center"/>
    </xf>
    <xf numFmtId="177" fontId="91" fillId="2" borderId="15" applyBorder="0">
      <alignment horizontal="left" vertical="center"/>
    </xf>
    <xf numFmtId="177" fontId="91" fillId="2" borderId="15" applyBorder="0">
      <alignment horizontal="left" vertical="center"/>
    </xf>
    <xf numFmtId="177" fontId="91" fillId="2" borderId="31">
      <alignment horizontal="left"/>
    </xf>
    <xf numFmtId="177" fontId="87" fillId="2" borderId="34">
      <alignment horizontal="center" vertical="center"/>
    </xf>
    <xf numFmtId="0" fontId="230" fillId="24" borderId="0" applyNumberFormat="0" applyFont="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43" fillId="112" borderId="0" applyNumberFormat="0" applyBorder="0" applyAlignment="0" applyProtection="0"/>
    <xf numFmtId="0" fontId="243" fillId="112" borderId="0" applyNumberFormat="0" applyBorder="0" applyAlignment="0" applyProtection="0"/>
    <xf numFmtId="170" fontId="243" fillId="113" borderId="0" applyNumberFormat="0" applyBorder="0" applyAlignment="0" applyProtection="0"/>
    <xf numFmtId="0" fontId="243" fillId="113" borderId="0" applyNumberFormat="0" applyBorder="0" applyAlignment="0" applyProtection="0"/>
    <xf numFmtId="170"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0"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0" fontId="245" fillId="0" borderId="20" applyNumberFormat="0" applyFill="0" applyBorder="0" applyAlignment="0" applyProtection="0"/>
    <xf numFmtId="240" fontId="245" fillId="0" borderId="20" applyNumberFormat="0" applyFill="0" applyBorder="0" applyAlignment="0" applyProtection="0"/>
    <xf numFmtId="170"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70"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70"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70"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7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4" fillId="0" borderId="0"/>
    <xf numFmtId="0" fontId="4" fillId="0" borderId="0"/>
    <xf numFmtId="170" fontId="1" fillId="0" borderId="0"/>
    <xf numFmtId="0" fontId="1" fillId="0" borderId="0"/>
    <xf numFmtId="0" fontId="1" fillId="0" borderId="0"/>
    <xf numFmtId="0" fontId="4" fillId="0" borderId="0"/>
    <xf numFmtId="170" fontId="1" fillId="0" borderId="0"/>
    <xf numFmtId="170" fontId="1" fillId="0" borderId="0"/>
    <xf numFmtId="0" fontId="1" fillId="0" borderId="0"/>
    <xf numFmtId="0" fontId="1" fillId="0" borderId="0"/>
    <xf numFmtId="170" fontId="1" fillId="0" borderId="0"/>
    <xf numFmtId="0" fontId="1" fillId="0" borderId="0"/>
    <xf numFmtId="0" fontId="1" fillId="0" borderId="0"/>
    <xf numFmtId="0" fontId="4" fillId="0" borderId="0"/>
    <xf numFmtId="17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7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5"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70"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70" fontId="174" fillId="0" borderId="10">
      <protection locked="0"/>
    </xf>
    <xf numFmtId="0" fontId="174" fillId="0" borderId="10">
      <protection locked="0"/>
    </xf>
    <xf numFmtId="0" fontId="174" fillId="0" borderId="10">
      <protection locked="0"/>
    </xf>
    <xf numFmtId="0" fontId="230" fillId="0" borderId="0">
      <alignment horizontal="left"/>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70" fontId="174" fillId="0" borderId="10">
      <protection locked="0"/>
    </xf>
    <xf numFmtId="0" fontId="174" fillId="0" borderId="10">
      <protection locked="0"/>
    </xf>
    <xf numFmtId="0" fontId="174" fillId="0" borderId="10">
      <protection locked="0"/>
    </xf>
    <xf numFmtId="170" fontId="175" fillId="0" borderId="10">
      <alignment horizontal="centerContinuous"/>
    </xf>
    <xf numFmtId="0" fontId="175" fillId="0" borderId="10">
      <alignment horizontal="centerContinuous"/>
    </xf>
    <xf numFmtId="0" fontId="175"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0" fontId="276" fillId="0" borderId="0">
      <alignment horizontal="center"/>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alignment horizontal="centerContinuous"/>
    </xf>
    <xf numFmtId="0" fontId="174" fillId="0" borderId="10">
      <alignment horizontal="centerContinuous"/>
    </xf>
    <xf numFmtId="0" fontId="174" fillId="0" borderId="10">
      <alignment horizontal="centerContinuous"/>
    </xf>
    <xf numFmtId="170"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70"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70" fontId="4" fillId="83" borderId="71" applyNumberFormat="0" applyProtection="0">
      <alignment horizontal="left" vertical="center" indent="1"/>
    </xf>
    <xf numFmtId="0" fontId="4" fillId="83" borderId="71" applyNumberFormat="0" applyProtection="0">
      <alignment horizontal="left" vertical="center" indent="1"/>
    </xf>
    <xf numFmtId="170" fontId="4" fillId="83" borderId="71" applyNumberFormat="0" applyProtection="0">
      <alignment horizontal="left" vertical="top" indent="1"/>
    </xf>
    <xf numFmtId="0" fontId="4" fillId="83" borderId="71" applyNumberFormat="0" applyProtection="0">
      <alignment horizontal="left" vertical="top" indent="1"/>
    </xf>
    <xf numFmtId="170" fontId="4" fillId="72" borderId="71" applyNumberFormat="0" applyProtection="0">
      <alignment horizontal="left" vertical="center" indent="1"/>
    </xf>
    <xf numFmtId="0" fontId="4" fillId="72" borderId="71" applyNumberFormat="0" applyProtection="0">
      <alignment horizontal="left" vertical="center" indent="1"/>
    </xf>
    <xf numFmtId="170" fontId="4" fillId="72" borderId="71" applyNumberFormat="0" applyProtection="0">
      <alignment horizontal="left" vertical="top" indent="1"/>
    </xf>
    <xf numFmtId="0" fontId="4" fillId="72" borderId="71" applyNumberFormat="0" applyProtection="0">
      <alignment horizontal="left" vertical="top" indent="1"/>
    </xf>
    <xf numFmtId="170" fontId="4" fillId="76" borderId="71" applyNumberFormat="0" applyProtection="0">
      <alignment horizontal="left" vertical="center" indent="1"/>
    </xf>
    <xf numFmtId="0" fontId="4" fillId="76" borderId="71" applyNumberFormat="0" applyProtection="0">
      <alignment horizontal="left" vertical="center" indent="1"/>
    </xf>
    <xf numFmtId="170" fontId="4" fillId="76" borderId="71" applyNumberFormat="0" applyProtection="0">
      <alignment horizontal="left" vertical="top" indent="1"/>
    </xf>
    <xf numFmtId="0" fontId="4" fillId="76" borderId="71" applyNumberFormat="0" applyProtection="0">
      <alignment horizontal="left" vertical="top" indent="1"/>
    </xf>
    <xf numFmtId="170" fontId="4" fillId="121" borderId="71" applyNumberFormat="0" applyProtection="0">
      <alignment horizontal="left" vertical="center" indent="1"/>
    </xf>
    <xf numFmtId="0" fontId="4" fillId="121" borderId="71" applyNumberFormat="0" applyProtection="0">
      <alignment horizontal="left" vertical="center" indent="1"/>
    </xf>
    <xf numFmtId="170" fontId="4" fillId="121" borderId="71" applyNumberFormat="0" applyProtection="0">
      <alignment horizontal="left" vertical="top" indent="1"/>
    </xf>
    <xf numFmtId="0" fontId="4" fillId="121" borderId="71" applyNumberFormat="0" applyProtection="0">
      <alignment horizontal="left" vertical="top" indent="1"/>
    </xf>
    <xf numFmtId="170"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70"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70"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70"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70" fontId="181" fillId="0" borderId="10"/>
    <xf numFmtId="0" fontId="181" fillId="0" borderId="10"/>
    <xf numFmtId="0" fontId="181" fillId="0" borderId="10"/>
    <xf numFmtId="0" fontId="43" fillId="0" borderId="0">
      <alignment horizontal="centerContinuous"/>
    </xf>
    <xf numFmtId="170"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70" fontId="43" fillId="0" borderId="15">
      <alignment horizontal="center"/>
    </xf>
    <xf numFmtId="0" fontId="43" fillId="0" borderId="15">
      <alignment horizontal="center"/>
    </xf>
    <xf numFmtId="0" fontId="43" fillId="0" borderId="15">
      <alignment horizontal="center"/>
    </xf>
    <xf numFmtId="0" fontId="19" fillId="0" borderId="0"/>
    <xf numFmtId="170" fontId="43" fillId="0" borderId="15">
      <alignment horizontal="centerContinuous"/>
    </xf>
    <xf numFmtId="0" fontId="43" fillId="0" borderId="15">
      <alignment horizontal="centerContinuous"/>
    </xf>
    <xf numFmtId="0" fontId="43" fillId="0" borderId="15">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170"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3" fontId="65" fillId="0" borderId="15" applyBorder="0" applyProtection="0">
      <alignment horizontal="right" vertical="center"/>
    </xf>
    <xf numFmtId="233" fontId="65" fillId="0" borderId="15" applyBorder="0" applyProtection="0">
      <alignment horizontal="right" vertical="center"/>
    </xf>
    <xf numFmtId="233" fontId="65" fillId="0" borderId="15" applyBorder="0" applyProtection="0">
      <alignment horizontal="right" vertical="center"/>
    </xf>
    <xf numFmtId="0" fontId="185" fillId="38" borderId="0" applyBorder="0" applyProtection="0">
      <alignment horizontal="centerContinuous" vertical="center"/>
    </xf>
    <xf numFmtId="170"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46"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65" fontId="223" fillId="0" borderId="0" applyFon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298">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3" fontId="298" fillId="0" borderId="0" xfId="0" applyNumberFormat="1" applyFont="1"/>
    <xf numFmtId="0" fontId="302" fillId="0" borderId="0" xfId="51258" applyFont="1" applyFill="1" applyBorder="1" applyAlignment="1">
      <alignment horizontal="center" vertical="center" wrapText="1" readingOrder="1"/>
    </xf>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58"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58" applyFont="1" applyFill="1" applyBorder="1" applyAlignment="1">
      <alignment horizontal="center" vertical="center" wrapText="1" readingOrder="1"/>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indent="2"/>
    </xf>
    <xf numFmtId="3" fontId="313"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4" fillId="123" borderId="0" xfId="0" applyNumberFormat="1" applyFont="1" applyFill="1"/>
    <xf numFmtId="3" fontId="314" fillId="123" borderId="0" xfId="0" applyNumberFormat="1" applyFont="1" applyFill="1" applyBorder="1"/>
    <xf numFmtId="3" fontId="314" fillId="0" borderId="0" xfId="0" applyNumberFormat="1" applyFont="1" applyFill="1" applyBorder="1"/>
    <xf numFmtId="0" fontId="314" fillId="0" borderId="0" xfId="3" applyFont="1" applyFill="1" applyBorder="1" applyAlignment="1">
      <alignment horizontal="center"/>
    </xf>
    <xf numFmtId="3" fontId="314" fillId="3" borderId="0" xfId="0" applyNumberFormat="1" applyFont="1" applyFill="1" applyBorder="1"/>
    <xf numFmtId="3" fontId="301" fillId="0" borderId="0" xfId="0" quotePrefix="1" applyNumberFormat="1" applyFont="1" applyBorder="1"/>
    <xf numFmtId="0" fontId="298" fillId="0" borderId="0" xfId="0" applyFont="1" applyFill="1" applyBorder="1"/>
    <xf numFmtId="0" fontId="303" fillId="0" borderId="0" xfId="0" applyFont="1" applyFill="1" applyBorder="1"/>
    <xf numFmtId="0" fontId="308" fillId="3" borderId="22" xfId="0" applyFont="1" applyFill="1" applyBorder="1" applyAlignment="1">
      <alignment horizontal="right" vertical="center" wrapText="1" readingOrder="1"/>
    </xf>
    <xf numFmtId="0" fontId="305" fillId="3" borderId="22" xfId="0" applyFont="1" applyFill="1" applyBorder="1" applyAlignment="1">
      <alignment vertical="center" wrapText="1"/>
    </xf>
    <xf numFmtId="0" fontId="315" fillId="123" borderId="0" xfId="51258" applyFont="1" applyFill="1" applyBorder="1" applyAlignment="1">
      <alignment horizontal="center" vertical="center" wrapText="1" readingOrder="1"/>
    </xf>
    <xf numFmtId="0" fontId="315" fillId="0" borderId="0" xfId="51258" applyFont="1" applyFill="1" applyBorder="1" applyAlignment="1">
      <alignment horizontal="center" vertical="center" wrapText="1" readingOrder="1"/>
    </xf>
    <xf numFmtId="0" fontId="316" fillId="0" borderId="0" xfId="0" applyFont="1"/>
    <xf numFmtId="0" fontId="318" fillId="0" borderId="0" xfId="8" applyNumberFormat="1" applyFont="1" applyFill="1" applyAlignment="1">
      <alignment horizontal="center" vertical="top" wrapText="1"/>
    </xf>
    <xf numFmtId="3" fontId="318" fillId="0" borderId="0" xfId="8" applyNumberFormat="1" applyFont="1" applyFill="1" applyBorder="1" applyAlignment="1">
      <alignment vertical="center" wrapText="1"/>
    </xf>
    <xf numFmtId="0" fontId="316" fillId="0" borderId="0" xfId="0" applyFont="1" applyFill="1" applyAlignment="1">
      <alignment horizontal="center" vertical="center"/>
    </xf>
    <xf numFmtId="0" fontId="316" fillId="0" borderId="0" xfId="0" applyFont="1" applyAlignment="1">
      <alignment horizontal="center" vertical="center"/>
    </xf>
    <xf numFmtId="3" fontId="319" fillId="0" borderId="0" xfId="8" applyNumberFormat="1" applyFont="1" applyFill="1" applyBorder="1" applyAlignment="1">
      <alignment horizontal="left" vertical="center" wrapText="1" indent="2"/>
    </xf>
    <xf numFmtId="3" fontId="319" fillId="0" borderId="0" xfId="8" applyNumberFormat="1" applyFont="1" applyFill="1" applyBorder="1" applyAlignment="1">
      <alignment horizontal="left" wrapText="1" indent="2"/>
    </xf>
    <xf numFmtId="3" fontId="319" fillId="0" borderId="0" xfId="8" applyNumberFormat="1" applyFont="1" applyFill="1" applyBorder="1" applyAlignment="1">
      <alignment vertical="center" wrapText="1"/>
    </xf>
    <xf numFmtId="3" fontId="319" fillId="0" borderId="0" xfId="8" applyNumberFormat="1" applyFont="1" applyFill="1" applyBorder="1" applyAlignment="1">
      <alignment horizontal="left" vertical="center" wrapText="1"/>
    </xf>
    <xf numFmtId="3" fontId="319" fillId="0" borderId="0" xfId="8" applyNumberFormat="1" applyFont="1" applyFill="1" applyBorder="1" applyAlignment="1">
      <alignment wrapText="1"/>
    </xf>
    <xf numFmtId="0" fontId="317" fillId="0" borderId="0" xfId="0" applyFont="1"/>
    <xf numFmtId="0" fontId="320" fillId="0" borderId="0" xfId="0" applyFont="1" applyFill="1" applyBorder="1"/>
    <xf numFmtId="0" fontId="318" fillId="0" borderId="0" xfId="8" applyNumberFormat="1" applyFont="1" applyFill="1" applyBorder="1" applyAlignment="1">
      <alignment horizontal="center" vertical="top" wrapText="1"/>
    </xf>
    <xf numFmtId="0" fontId="319" fillId="0" borderId="0" xfId="8" applyFont="1" applyFill="1" applyBorder="1" applyAlignment="1">
      <alignment vertical="center" wrapText="1"/>
    </xf>
    <xf numFmtId="0" fontId="320" fillId="0" borderId="0" xfId="0" applyFont="1" applyFill="1" applyBorder="1" applyAlignment="1">
      <alignment vertical="center"/>
    </xf>
    <xf numFmtId="0" fontId="320" fillId="0" borderId="0" xfId="0" applyFont="1" applyFill="1" applyBorder="1" applyAlignment="1">
      <alignment vertical="center" wrapText="1"/>
    </xf>
    <xf numFmtId="0" fontId="321" fillId="0" borderId="0" xfId="0" applyFont="1" applyFill="1" applyBorder="1" applyAlignment="1">
      <alignment vertical="center" wrapText="1"/>
    </xf>
    <xf numFmtId="0" fontId="321" fillId="0" borderId="0" xfId="0" applyFont="1" applyFill="1" applyBorder="1" applyAlignment="1">
      <alignment vertical="center"/>
    </xf>
    <xf numFmtId="319" fontId="320"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18"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18" fillId="0" borderId="0" xfId="8" applyNumberFormat="1" applyFont="1" applyFill="1" applyAlignment="1">
      <alignment vertical="center"/>
    </xf>
    <xf numFmtId="0" fontId="316" fillId="0" borderId="0" xfId="8" applyFont="1" applyFill="1" applyAlignment="1">
      <alignment horizontal="center" vertical="center"/>
    </xf>
    <xf numFmtId="3" fontId="319" fillId="0" borderId="0" xfId="8" applyNumberFormat="1" applyFont="1" applyFill="1" applyBorder="1" applyAlignment="1">
      <alignment horizontal="center" vertical="center"/>
    </xf>
    <xf numFmtId="0" fontId="317" fillId="0" borderId="0" xfId="0" applyFont="1" applyFill="1" applyAlignment="1">
      <alignment vertical="center" wrapText="1"/>
    </xf>
    <xf numFmtId="0" fontId="322" fillId="0" borderId="0" xfId="0" applyFont="1" applyFill="1" applyAlignment="1">
      <alignment horizontal="center" vertical="center"/>
    </xf>
    <xf numFmtId="0" fontId="317" fillId="0" borderId="0" xfId="0" applyFont="1" applyFill="1" applyAlignment="1">
      <alignment vertical="center"/>
    </xf>
    <xf numFmtId="0" fontId="320" fillId="0" borderId="0" xfId="8" applyFont="1" applyFill="1" applyBorder="1" applyAlignment="1">
      <alignment vertical="center"/>
    </xf>
    <xf numFmtId="0" fontId="317" fillId="0" borderId="0" xfId="0" applyFont="1" applyBorder="1" applyAlignment="1">
      <alignment vertical="center" wrapText="1"/>
    </xf>
    <xf numFmtId="0" fontId="316" fillId="0" borderId="0" xfId="0" applyFont="1" applyFill="1" applyBorder="1" applyAlignment="1">
      <alignment horizontal="center" vertical="center"/>
    </xf>
    <xf numFmtId="0" fontId="316" fillId="0" borderId="0" xfId="0" applyFont="1" applyBorder="1" applyAlignment="1">
      <alignment horizontal="left" vertical="center" wrapText="1"/>
    </xf>
    <xf numFmtId="0" fontId="322" fillId="0" borderId="0" xfId="0" applyFont="1" applyFill="1" applyBorder="1" applyAlignment="1">
      <alignment horizontal="center" vertical="center"/>
    </xf>
    <xf numFmtId="0" fontId="316" fillId="0" borderId="0" xfId="0" applyFont="1" applyBorder="1" applyAlignment="1">
      <alignment horizontal="center" vertical="center"/>
    </xf>
    <xf numFmtId="3" fontId="300" fillId="2" borderId="0" xfId="0" applyNumberFormat="1" applyFont="1" applyFill="1" applyBorder="1" applyAlignment="1">
      <alignment horizontal="left" indent="2"/>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17" fillId="0" borderId="0" xfId="0" applyFont="1" applyBorder="1" applyAlignment="1">
      <alignment horizontal="left" vertical="center" wrapText="1"/>
    </xf>
    <xf numFmtId="0" fontId="317" fillId="0" borderId="0" xfId="0" applyFont="1" applyFill="1" applyBorder="1" applyAlignment="1">
      <alignment horizontal="center" vertical="center"/>
    </xf>
    <xf numFmtId="0" fontId="325"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4" fillId="123" borderId="0" xfId="3" applyFont="1" applyFill="1" applyBorder="1" applyAlignment="1">
      <alignment horizontal="center" vertical="center"/>
    </xf>
    <xf numFmtId="3" fontId="316" fillId="0" borderId="0" xfId="8" applyNumberFormat="1" applyFont="1" applyFill="1" applyBorder="1" applyAlignment="1">
      <alignment horizontal="center" vertical="center" wrapText="1"/>
    </xf>
    <xf numFmtId="3" fontId="318" fillId="0" borderId="8" xfId="8" applyNumberFormat="1" applyFont="1" applyFill="1" applyBorder="1" applyAlignment="1">
      <alignment horizontal="center" vertical="center" wrapText="1"/>
    </xf>
    <xf numFmtId="3" fontId="319" fillId="0" borderId="0" xfId="8" applyNumberFormat="1" applyFont="1" applyFill="1" applyBorder="1" applyAlignment="1">
      <alignment horizontal="left" vertical="center" wrapText="1" indent="1"/>
    </xf>
    <xf numFmtId="0" fontId="320" fillId="0" borderId="0" xfId="8" applyFont="1" applyFill="1" applyBorder="1" applyAlignment="1">
      <alignment horizontal="center" vertical="top" wrapText="1"/>
    </xf>
    <xf numFmtId="0" fontId="320" fillId="0" borderId="0" xfId="8" applyFont="1" applyFill="1" applyBorder="1" applyAlignment="1">
      <alignment horizontal="center" vertical="center" wrapText="1"/>
    </xf>
    <xf numFmtId="0" fontId="321" fillId="0" borderId="0" xfId="8" applyFont="1" applyFill="1" applyBorder="1" applyAlignment="1">
      <alignment horizontal="center" vertical="center" wrapText="1"/>
    </xf>
    <xf numFmtId="0" fontId="319" fillId="0" borderId="0" xfId="0" applyFont="1" applyFill="1" applyBorder="1" applyAlignment="1">
      <alignment horizontal="center" vertical="center"/>
    </xf>
    <xf numFmtId="0" fontId="324" fillId="0" borderId="0" xfId="0" applyFont="1" applyFill="1" applyBorder="1" applyAlignment="1">
      <alignment vertical="center"/>
    </xf>
    <xf numFmtId="0" fontId="320" fillId="0" borderId="0" xfId="0" applyFont="1" applyFill="1" applyBorder="1" applyAlignment="1">
      <alignment horizontal="left" vertical="center"/>
    </xf>
    <xf numFmtId="0" fontId="320" fillId="0" borderId="0" xfId="0" applyFont="1" applyFill="1" applyBorder="1" applyAlignment="1">
      <alignment horizontal="left" vertical="center" wrapText="1" indent="1"/>
    </xf>
    <xf numFmtId="3" fontId="318" fillId="0" borderId="0" xfId="8" applyNumberFormat="1" applyFont="1" applyFill="1" applyBorder="1" applyAlignment="1">
      <alignment horizontal="center" vertical="center" wrapText="1"/>
    </xf>
    <xf numFmtId="3" fontId="319" fillId="0" borderId="0" xfId="8" applyNumberFormat="1" applyFont="1" applyFill="1" applyBorder="1" applyAlignment="1">
      <alignment horizontal="center" vertical="center" wrapText="1"/>
    </xf>
    <xf numFmtId="0" fontId="320" fillId="0" borderId="0" xfId="0" applyFont="1" applyFill="1" applyBorder="1" applyAlignment="1">
      <alignment horizontal="center" vertical="center" wrapText="1"/>
    </xf>
    <xf numFmtId="0" fontId="321"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0" fontId="320" fillId="0" borderId="0" xfId="8" applyNumberFormat="1" applyFont="1" applyFill="1" applyBorder="1" applyAlignment="1">
      <alignment vertical="center"/>
    </xf>
    <xf numFmtId="320" fontId="315" fillId="3" borderId="0" xfId="0" applyNumberFormat="1" applyFont="1" applyFill="1" applyBorder="1"/>
    <xf numFmtId="320" fontId="321" fillId="0" borderId="8" xfId="0" applyNumberFormat="1" applyFont="1" applyFill="1" applyBorder="1" applyAlignment="1">
      <alignment vertical="center"/>
    </xf>
    <xf numFmtId="320" fontId="323" fillId="0" borderId="0" xfId="0" applyNumberFormat="1" applyFont="1" applyFill="1" applyBorder="1" applyAlignment="1">
      <alignment vertical="center"/>
    </xf>
    <xf numFmtId="320" fontId="321" fillId="0" borderId="0" xfId="0" applyNumberFormat="1" applyFont="1" applyFill="1" applyBorder="1" applyAlignment="1">
      <alignment vertical="center"/>
    </xf>
    <xf numFmtId="320" fontId="321" fillId="0" borderId="0" xfId="8" applyNumberFormat="1" applyFont="1" applyFill="1" applyBorder="1" applyAlignment="1">
      <alignment vertical="center"/>
    </xf>
    <xf numFmtId="320" fontId="298" fillId="0" borderId="0" xfId="0" applyNumberFormat="1" applyFont="1" applyBorder="1"/>
    <xf numFmtId="320" fontId="298" fillId="0" borderId="0" xfId="0" applyNumberFormat="1" applyFont="1" applyFill="1" applyBorder="1"/>
    <xf numFmtId="3" fontId="326" fillId="3" borderId="0" xfId="0" applyNumberFormat="1" applyFont="1" applyFill="1" applyBorder="1"/>
    <xf numFmtId="320" fontId="326" fillId="3" borderId="0" xfId="0" applyNumberFormat="1" applyFont="1" applyFill="1" applyBorder="1"/>
    <xf numFmtId="320" fontId="320" fillId="0" borderId="0" xfId="0" applyNumberFormat="1" applyFont="1" applyFill="1" applyBorder="1" applyAlignment="1">
      <alignment vertical="center"/>
    </xf>
    <xf numFmtId="320" fontId="320" fillId="0" borderId="0" xfId="0" applyNumberFormat="1" applyFont="1" applyFill="1" applyBorder="1"/>
    <xf numFmtId="0" fontId="327" fillId="0" borderId="0" xfId="0" applyFont="1" applyFill="1" applyBorder="1"/>
    <xf numFmtId="0" fontId="330" fillId="0" borderId="0" xfId="51258" applyFont="1" applyFill="1" applyBorder="1" applyAlignment="1">
      <alignment horizontal="center" vertical="center" wrapText="1" readingOrder="1"/>
    </xf>
    <xf numFmtId="0" fontId="0" fillId="128" borderId="0" xfId="0" applyFill="1"/>
    <xf numFmtId="321" fontId="296" fillId="3" borderId="0" xfId="0" applyNumberFormat="1" applyFont="1" applyFill="1" applyBorder="1"/>
    <xf numFmtId="322" fontId="298" fillId="3" borderId="0" xfId="0" applyNumberFormat="1" applyFont="1" applyFill="1" applyBorder="1"/>
    <xf numFmtId="322" fontId="298" fillId="0" borderId="0" xfId="0" applyNumberFormat="1" applyFont="1" applyFill="1" applyBorder="1"/>
    <xf numFmtId="4" fontId="296" fillId="0" borderId="0" xfId="0" applyNumberFormat="1" applyFont="1"/>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316" fillId="0" borderId="0" xfId="0" applyFont="1" applyFill="1"/>
    <xf numFmtId="3" fontId="300" fillId="0" borderId="0" xfId="0" quotePrefix="1" applyNumberFormat="1" applyFont="1" applyFill="1" applyBorder="1" applyAlignment="1">
      <alignment horizontal="center" vertical="center"/>
    </xf>
    <xf numFmtId="320" fontId="315" fillId="0" borderId="0" xfId="0" applyNumberFormat="1" applyFont="1" applyFill="1" applyBorder="1"/>
    <xf numFmtId="0" fontId="302" fillId="123" borderId="0" xfId="3" applyFont="1" applyFill="1" applyBorder="1" applyAlignment="1">
      <alignment horizontal="center" vertical="center"/>
    </xf>
    <xf numFmtId="3" fontId="313"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3" fontId="299" fillId="0" borderId="0" xfId="0" applyNumberFormat="1" applyFont="1" applyFill="1" applyBorder="1"/>
    <xf numFmtId="3" fontId="306" fillId="0" borderId="0" xfId="0" quotePrefix="1" applyNumberFormat="1" applyFont="1" applyFill="1" applyBorder="1" applyAlignment="1">
      <alignment horizontal="center" vertical="center"/>
    </xf>
    <xf numFmtId="320" fontId="326"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294" fillId="3" borderId="73" xfId="0" applyNumberFormat="1" applyFont="1" applyFill="1" applyBorder="1"/>
    <xf numFmtId="0" fontId="302" fillId="0" borderId="73" xfId="0" applyNumberFormat="1" applyFont="1" applyFill="1" applyBorder="1" applyAlignment="1">
      <alignment horizontal="center" vertical="center"/>
    </xf>
    <xf numFmtId="3" fontId="302" fillId="123" borderId="75" xfId="0" applyNumberFormat="1" applyFont="1" applyFill="1" applyBorder="1" applyAlignment="1">
      <alignment horizontal="center" vertical="center"/>
    </xf>
    <xf numFmtId="0" fontId="302" fillId="123" borderId="76" xfId="0" applyNumberFormat="1" applyFont="1" applyFill="1" applyBorder="1" applyAlignment="1">
      <alignment horizontal="center" vertical="center"/>
    </xf>
    <xf numFmtId="3" fontId="302" fillId="123" borderId="77" xfId="0" applyNumberFormat="1" applyFont="1" applyFill="1" applyBorder="1" applyAlignment="1">
      <alignment horizontal="center" vertical="center"/>
    </xf>
    <xf numFmtId="0" fontId="302" fillId="123" borderId="76" xfId="3" applyFont="1" applyFill="1" applyBorder="1" applyAlignment="1">
      <alignment horizontal="center" vertical="center"/>
    </xf>
    <xf numFmtId="0" fontId="333" fillId="3" borderId="17" xfId="0" applyFont="1" applyFill="1" applyBorder="1" applyAlignment="1">
      <alignment horizontal="left" vertical="center" wrapText="1" readingOrder="1"/>
    </xf>
    <xf numFmtId="3" fontId="335" fillId="124" borderId="0" xfId="8" applyNumberFormat="1" applyFont="1" applyFill="1" applyAlignment="1">
      <alignment horizontal="left" vertical="center"/>
    </xf>
    <xf numFmtId="196" fontId="332" fillId="129" borderId="0" xfId="0" applyNumberFormat="1" applyFont="1" applyFill="1" applyBorder="1" applyAlignment="1">
      <alignment horizontal="right" vertical="center" wrapText="1" readingOrder="1"/>
    </xf>
    <xf numFmtId="196" fontId="333" fillId="129" borderId="17" xfId="0" applyNumberFormat="1" applyFont="1" applyFill="1" applyBorder="1" applyAlignment="1">
      <alignment horizontal="right" vertical="center" wrapText="1" readingOrder="1"/>
    </xf>
    <xf numFmtId="196" fontId="334" fillId="129" borderId="0" xfId="0" applyNumberFormat="1" applyFont="1" applyFill="1" applyBorder="1" applyAlignment="1">
      <alignment horizontal="right" vertical="center" wrapText="1" readingOrder="1"/>
    </xf>
    <xf numFmtId="0" fontId="302" fillId="123" borderId="0"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18" fillId="0" borderId="8" xfId="0" applyNumberFormat="1" applyFont="1" applyFill="1" applyBorder="1" applyAlignment="1">
      <alignment vertical="center"/>
    </xf>
    <xf numFmtId="320" fontId="319" fillId="0" borderId="0" xfId="8" applyNumberFormat="1" applyFont="1" applyFill="1" applyBorder="1" applyAlignment="1">
      <alignment vertical="center"/>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235" fontId="332" fillId="129" borderId="0" xfId="0" applyNumberFormat="1" applyFont="1" applyFill="1" applyBorder="1" applyAlignment="1">
      <alignment horizontal="right" vertical="center" wrapText="1" readingOrder="1"/>
    </xf>
    <xf numFmtId="0" fontId="302" fillId="123" borderId="0" xfId="51258" applyFont="1" applyFill="1" applyBorder="1" applyAlignment="1">
      <alignment horizontal="center" vertical="center" wrapText="1" readingOrder="1"/>
    </xf>
    <xf numFmtId="235" fontId="333" fillId="129" borderId="17" xfId="0" applyNumberFormat="1" applyFont="1" applyFill="1" applyBorder="1" applyAlignment="1">
      <alignment horizontal="right"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3" fillId="0" borderId="0" xfId="0" applyFont="1" applyBorder="1"/>
    <xf numFmtId="0" fontId="311" fillId="0" borderId="0" xfId="0" quotePrefix="1" applyFont="1" applyBorder="1" applyAlignment="1">
      <alignment horizontal="center"/>
    </xf>
    <xf numFmtId="3" fontId="303" fillId="0" borderId="0" xfId="0" applyNumberFormat="1" applyFont="1" applyFill="1" applyBorder="1"/>
    <xf numFmtId="0" fontId="298" fillId="0" borderId="0" xfId="0" applyFont="1" applyBorder="1"/>
    <xf numFmtId="0" fontId="311" fillId="0" borderId="0" xfId="0" applyFont="1" applyBorder="1" applyAlignment="1">
      <alignment horizontal="center"/>
    </xf>
    <xf numFmtId="169" fontId="303" fillId="0" borderId="0" xfId="1" applyNumberFormat="1" applyFont="1" applyFill="1" applyBorder="1"/>
    <xf numFmtId="9" fontId="298" fillId="0" borderId="0" xfId="1" applyFont="1" applyFill="1" applyBorder="1"/>
    <xf numFmtId="10" fontId="298" fillId="0" borderId="0" xfId="0" applyNumberFormat="1" applyFont="1" applyFill="1" applyBorder="1"/>
    <xf numFmtId="0" fontId="327" fillId="0" borderId="0" xfId="0" applyFont="1" applyBorder="1"/>
    <xf numFmtId="0" fontId="328" fillId="0" borderId="0" xfId="0" applyFont="1" applyBorder="1"/>
    <xf numFmtId="0" fontId="328" fillId="0" borderId="0" xfId="0" applyFont="1" applyBorder="1" applyAlignment="1">
      <alignment horizontal="center"/>
    </xf>
    <xf numFmtId="0" fontId="312" fillId="0" borderId="0" xfId="0" applyFont="1" applyBorder="1"/>
    <xf numFmtId="49" fontId="302" fillId="123" borderId="0" xfId="0" applyNumberFormat="1" applyFont="1" applyFill="1" applyBorder="1" applyAlignment="1">
      <alignment vertical="center"/>
    </xf>
    <xf numFmtId="0" fontId="302" fillId="123" borderId="74"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4" fillId="0" borderId="0" xfId="8" applyNumberFormat="1" applyFont="1" applyFill="1" applyBorder="1" applyAlignment="1">
      <alignment vertical="center"/>
    </xf>
    <xf numFmtId="320" fontId="336" fillId="0" borderId="0" xfId="0" applyNumberFormat="1" applyFont="1" applyFill="1" applyBorder="1"/>
    <xf numFmtId="3" fontId="336" fillId="3" borderId="0" xfId="0" applyNumberFormat="1" applyFont="1" applyFill="1" applyBorder="1"/>
    <xf numFmtId="320" fontId="316" fillId="0" borderId="0" xfId="8" applyNumberFormat="1" applyFont="1" applyAlignment="1">
      <alignment vertical="center"/>
    </xf>
    <xf numFmtId="0" fontId="302" fillId="123" borderId="0" xfId="51258" applyFont="1" applyFill="1" applyBorder="1" applyAlignment="1">
      <alignment horizontal="center" vertical="center" wrapText="1" readingOrder="1"/>
    </xf>
    <xf numFmtId="0" fontId="318" fillId="0" borderId="0" xfId="8" applyNumberFormat="1" applyFont="1" applyFill="1" applyBorder="1" applyAlignment="1">
      <alignment horizontal="center" vertical="top"/>
    </xf>
    <xf numFmtId="323" fontId="321" fillId="0" borderId="0" xfId="8" applyNumberFormat="1" applyFont="1" applyFill="1" applyBorder="1" applyAlignment="1">
      <alignment vertical="center"/>
    </xf>
    <xf numFmtId="323" fontId="321" fillId="0" borderId="0" xfId="0" applyNumberFormat="1" applyFont="1" applyFill="1" applyBorder="1" applyAlignment="1">
      <alignment vertical="center"/>
    </xf>
    <xf numFmtId="321" fontId="296" fillId="0" borderId="0" xfId="0" applyNumberFormat="1" applyFont="1" applyFill="1" applyBorder="1"/>
    <xf numFmtId="320" fontId="324" fillId="0" borderId="0" xfId="0" applyNumberFormat="1" applyFont="1" applyFill="1" applyBorder="1" applyAlignment="1">
      <alignment vertical="center"/>
    </xf>
    <xf numFmtId="3" fontId="303" fillId="0" borderId="0" xfId="0" applyNumberFormat="1" applyFont="1"/>
    <xf numFmtId="169" fontId="303" fillId="0" borderId="0" xfId="1" applyNumberFormat="1" applyFont="1"/>
    <xf numFmtId="169" fontId="298" fillId="0" borderId="0" xfId="1" applyNumberFormat="1" applyFont="1"/>
    <xf numFmtId="171" fontId="303" fillId="0" borderId="0" xfId="1" applyNumberFormat="1" applyFont="1"/>
    <xf numFmtId="171" fontId="298" fillId="0" borderId="0" xfId="1" applyNumberFormat="1" applyFont="1"/>
    <xf numFmtId="3" fontId="303" fillId="0" borderId="0" xfId="1" applyNumberFormat="1" applyFont="1"/>
    <xf numFmtId="0" fontId="298" fillId="0" borderId="0" xfId="0" applyFont="1"/>
    <xf numFmtId="0" fontId="327" fillId="0" borderId="0" xfId="0" applyFont="1"/>
    <xf numFmtId="0" fontId="312" fillId="0" borderId="0" xfId="0" applyFont="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3" fontId="320" fillId="0" borderId="0" xfId="8" applyNumberFormat="1" applyFont="1" applyFill="1" applyBorder="1" applyAlignment="1">
      <alignment vertical="center"/>
    </xf>
    <xf numFmtId="0" fontId="302" fillId="123" borderId="0" xfId="51258" applyFont="1" applyFill="1" applyBorder="1" applyAlignment="1">
      <alignment horizontal="center" vertical="center" wrapText="1" readingOrder="1"/>
    </xf>
    <xf numFmtId="0" fontId="302" fillId="0" borderId="0" xfId="51258" applyFont="1" applyAlignment="1">
      <alignment horizontal="center" vertical="center" wrapText="1" readingOrder="1"/>
    </xf>
    <xf numFmtId="0" fontId="305" fillId="0" borderId="0" xfId="0" applyFont="1" applyAlignment="1">
      <alignment vertical="center" wrapText="1"/>
    </xf>
    <xf numFmtId="196" fontId="332" fillId="130" borderId="0" xfId="0" applyNumberFormat="1" applyFont="1" applyFill="1" applyAlignment="1">
      <alignment horizontal="right" vertical="center" wrapText="1" readingOrder="1"/>
    </xf>
    <xf numFmtId="235" fontId="332" fillId="129" borderId="0" xfId="0" applyNumberFormat="1" applyFont="1" applyFill="1" applyAlignment="1">
      <alignment horizontal="right" vertical="center" wrapText="1" readingOrder="1"/>
    </xf>
    <xf numFmtId="0" fontId="305" fillId="0" borderId="0" xfId="0" applyFont="1" applyAlignment="1">
      <alignment horizontal="left" vertical="center" wrapText="1" indent="1" readingOrder="1"/>
    </xf>
    <xf numFmtId="324" fontId="332" fillId="130" borderId="0" xfId="0" applyNumberFormat="1" applyFont="1" applyFill="1" applyAlignment="1">
      <alignment horizontal="right" vertical="center" wrapText="1" readingOrder="1"/>
    </xf>
    <xf numFmtId="196" fontId="332" fillId="129" borderId="0" xfId="0" applyNumberFormat="1" applyFont="1" applyFill="1" applyAlignment="1">
      <alignment horizontal="right" vertical="center" wrapText="1" readingOrder="1"/>
    </xf>
    <xf numFmtId="196" fontId="334" fillId="130" borderId="0" xfId="0" applyNumberFormat="1" applyFont="1" applyFill="1" applyAlignment="1">
      <alignment horizontal="right" vertical="center" wrapText="1" readingOrder="1"/>
    </xf>
    <xf numFmtId="325" fontId="332" fillId="129" borderId="0" xfId="0" applyNumberFormat="1" applyFont="1" applyFill="1" applyAlignment="1">
      <alignment horizontal="right" vertical="center" wrapText="1" readingOrder="1"/>
    </xf>
    <xf numFmtId="3" fontId="306" fillId="0" borderId="0" xfId="8" applyNumberFormat="1" applyFont="1" applyAlignment="1">
      <alignment horizontal="left" vertical="center"/>
    </xf>
    <xf numFmtId="196" fontId="334" fillId="129" borderId="0" xfId="0" applyNumberFormat="1" applyFont="1" applyFill="1" applyAlignment="1">
      <alignment horizontal="right" vertical="center" wrapText="1" readingOrder="1"/>
    </xf>
    <xf numFmtId="0" fontId="305" fillId="0" borderId="0" xfId="0" applyFont="1" applyAlignment="1">
      <alignment horizontal="left" wrapText="1" readingOrder="1"/>
    </xf>
    <xf numFmtId="196" fontId="333" fillId="130" borderId="17" xfId="0" applyNumberFormat="1" applyFont="1" applyFill="1" applyBorder="1" applyAlignment="1">
      <alignment horizontal="right" vertical="center" wrapText="1" readingOrder="1"/>
    </xf>
    <xf numFmtId="3" fontId="335" fillId="126" borderId="0" xfId="8" applyNumberFormat="1" applyFont="1" applyFill="1" applyAlignment="1">
      <alignment horizontal="right" vertical="center"/>
    </xf>
    <xf numFmtId="235" fontId="333" fillId="127" borderId="0" xfId="0" applyNumberFormat="1" applyFont="1" applyFill="1" applyAlignment="1">
      <alignment horizontal="right" vertical="center" wrapText="1" readingOrder="1"/>
    </xf>
    <xf numFmtId="0" fontId="300" fillId="0" borderId="0" xfId="0" applyFont="1" applyAlignment="1">
      <alignment horizontal="left" wrapText="1" readingOrder="1"/>
    </xf>
    <xf numFmtId="3" fontId="335" fillId="124" borderId="0" xfId="8" applyNumberFormat="1" applyFont="1" applyFill="1" applyAlignment="1">
      <alignment horizontal="right" vertical="center"/>
    </xf>
    <xf numFmtId="3" fontId="295" fillId="123" borderId="0" xfId="0" applyNumberFormat="1" applyFont="1" applyFill="1" applyAlignment="1">
      <alignment horizontal="center" vertical="center"/>
    </xf>
    <xf numFmtId="0" fontId="332" fillId="3" borderId="0" xfId="0" applyFont="1" applyFill="1" applyAlignment="1">
      <alignment horizontal="left" vertical="center" wrapText="1" indent="1" readingOrder="1"/>
    </xf>
    <xf numFmtId="0" fontId="332" fillId="3" borderId="0" xfId="0" quotePrefix="1" applyFont="1" applyFill="1" applyAlignment="1">
      <alignment horizontal="left" vertical="center" wrapText="1" indent="1" readingOrder="1"/>
    </xf>
    <xf numFmtId="0" fontId="302" fillId="123" borderId="73"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320" fontId="321" fillId="0" borderId="8" xfId="0" applyNumberFormat="1" applyFont="1" applyBorder="1" applyAlignment="1">
      <alignment vertical="center"/>
    </xf>
    <xf numFmtId="3" fontId="297" fillId="0" borderId="0" xfId="0" applyNumberFormat="1" applyFont="1" applyFill="1" applyBorder="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49" fontId="302" fillId="123" borderId="0"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15" fillId="123" borderId="0" xfId="51258" applyFont="1" applyFill="1" applyBorder="1" applyAlignment="1">
      <alignment horizontal="center" vertical="center" wrapText="1" readingOrder="1"/>
    </xf>
    <xf numFmtId="0" fontId="302" fillId="123" borderId="0" xfId="51258" applyFont="1" applyFill="1" applyBorder="1" applyAlignment="1">
      <alignment horizontal="center" vertical="center" wrapText="1" readingOrder="1"/>
    </xf>
    <xf numFmtId="0" fontId="338" fillId="0" borderId="0" xfId="0" applyFont="1" applyBorder="1"/>
    <xf numFmtId="0" fontId="339" fillId="0" borderId="0" xfId="0" applyFont="1" applyBorder="1"/>
    <xf numFmtId="0" fontId="341" fillId="0" borderId="0" xfId="0" applyFont="1" applyBorder="1"/>
    <xf numFmtId="0" fontId="302" fillId="123" borderId="0" xfId="0" applyNumberFormat="1" applyFont="1" applyFill="1" applyBorder="1" applyAlignment="1">
      <alignment horizontal="center" vertical="center"/>
    </xf>
    <xf numFmtId="0" fontId="302" fillId="123" borderId="73" xfId="0" applyNumberFormat="1" applyFont="1" applyFill="1" applyBorder="1" applyAlignment="1">
      <alignment horizontal="center" vertical="center"/>
    </xf>
    <xf numFmtId="0" fontId="302" fillId="123" borderId="73" xfId="0" applyFont="1" applyFill="1" applyBorder="1" applyAlignment="1">
      <alignment horizontal="center" vertical="center"/>
    </xf>
    <xf numFmtId="0" fontId="298" fillId="0" borderId="73" xfId="0" applyFont="1" applyBorder="1" applyAlignment="1">
      <alignment horizontal="center" vertical="center"/>
    </xf>
    <xf numFmtId="49" fontId="302" fillId="123" borderId="73" xfId="0" applyNumberFormat="1" applyFont="1" applyFill="1" applyBorder="1" applyAlignment="1">
      <alignment horizontal="center" vertical="center"/>
    </xf>
    <xf numFmtId="3" fontId="331"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3" xfId="0" applyNumberFormat="1" applyFont="1" applyFill="1" applyBorder="1" applyAlignment="1">
      <alignment horizontal="center" vertical="center" wrapText="1"/>
    </xf>
    <xf numFmtId="0" fontId="298" fillId="0" borderId="73" xfId="0" applyFont="1" applyBorder="1" applyAlignment="1">
      <alignment horizontal="center" vertical="center" wrapText="1"/>
    </xf>
    <xf numFmtId="0" fontId="302" fillId="123" borderId="74" xfId="3" applyFont="1" applyFill="1" applyBorder="1" applyAlignment="1">
      <alignment horizontal="center" vertical="center"/>
    </xf>
    <xf numFmtId="0" fontId="0" fillId="0" borderId="74"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wrapText="1"/>
    </xf>
    <xf numFmtId="0" fontId="302" fillId="123" borderId="0" xfId="0" applyNumberFormat="1" applyFont="1" applyFill="1" applyBorder="1" applyAlignment="1">
      <alignment horizontal="center" vertical="center" wrapText="1"/>
    </xf>
    <xf numFmtId="0" fontId="294" fillId="123" borderId="0" xfId="4" applyFont="1" applyFill="1" applyBorder="1" applyAlignment="1">
      <alignment horizontal="center" vertical="center" wrapText="1" readingOrder="1"/>
    </xf>
    <xf numFmtId="0" fontId="294" fillId="123" borderId="0" xfId="4" applyFont="1" applyFill="1" applyAlignment="1">
      <alignment horizontal="center" vertical="center" wrapText="1" readingOrder="1"/>
    </xf>
    <xf numFmtId="0" fontId="302" fillId="123" borderId="0" xfId="51258" applyFont="1" applyFill="1"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1">
    <dxf>
      <font>
        <color rgb="FF9C0006"/>
      </font>
      <fill>
        <patternFill>
          <bgColor rgb="FFFFC7CE"/>
        </patternFill>
      </fill>
    </dxf>
  </dxfs>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7" tint="0.39997558519241921"/>
  </sheetPr>
  <dimension ref="A1:U31"/>
  <sheetViews>
    <sheetView showGridLines="0" zoomScale="110" zoomScaleNormal="110" workbookViewId="0">
      <selection activeCell="R13" sqref="R13"/>
    </sheetView>
  </sheetViews>
  <sheetFormatPr defaultColWidth="0" defaultRowHeight="14.25" zeroHeight="1"/>
  <cols>
    <col min="1" max="21" width="9" style="158" customWidth="1"/>
    <col min="22" max="16384" width="9" style="158"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48227C"/>
    <pageSetUpPr fitToPage="1"/>
  </sheetPr>
  <dimension ref="A1:AA78"/>
  <sheetViews>
    <sheetView showGridLines="0" view="pageBreakPreview" zoomScaleNormal="100" zoomScaleSheetLayoutView="100" workbookViewId="0">
      <pane xSplit="5" ySplit="4" topLeftCell="J5" activePane="bottomRight" state="frozen"/>
      <selection activeCell="AC30" sqref="AC30"/>
      <selection pane="topRight" activeCell="AC30" sqref="AC30"/>
      <selection pane="bottomLeft" activeCell="AC30" sqref="AC30"/>
      <selection pane="bottomRight" activeCell="K7" sqref="K7"/>
    </sheetView>
  </sheetViews>
  <sheetFormatPr defaultColWidth="9" defaultRowHeight="15"/>
  <cols>
    <col min="1" max="1" width="1.375" style="114" customWidth="1"/>
    <col min="2" max="2" width="34" style="116" customWidth="1"/>
    <col min="3" max="3" width="8.375" style="116" customWidth="1"/>
    <col min="4" max="4" width="0.125" style="114" customWidth="1"/>
    <col min="5" max="5" width="9.875" style="117" customWidth="1"/>
    <col min="6" max="6" width="9.875" style="116" customWidth="1"/>
    <col min="7" max="8" width="9" style="116" customWidth="1"/>
    <col min="9" max="10" width="6.375" style="116" customWidth="1"/>
    <col min="11" max="12" width="9" style="116" customWidth="1"/>
    <col min="13" max="13" width="6.875" style="116" customWidth="1"/>
    <col min="14" max="14" width="7.875" style="116" customWidth="1"/>
    <col min="15" max="22" width="9.375" style="116" customWidth="1"/>
    <col min="23" max="23" width="6.125" style="114" customWidth="1"/>
    <col min="24" max="25" width="9.375" style="116" customWidth="1"/>
    <col min="26" max="16384" width="9" style="116"/>
  </cols>
  <sheetData>
    <row r="1" spans="1:27" s="42" customFormat="1" ht="6.75" customHeight="1">
      <c r="A1" s="50"/>
      <c r="B1" s="37"/>
      <c r="C1" s="38"/>
      <c r="D1" s="41"/>
      <c r="E1" s="38"/>
      <c r="F1" s="38"/>
      <c r="G1" s="38"/>
      <c r="H1" s="38"/>
      <c r="I1" s="38"/>
      <c r="J1" s="38"/>
      <c r="K1" s="38"/>
      <c r="L1" s="38"/>
      <c r="M1" s="38"/>
      <c r="N1" s="38"/>
      <c r="O1" s="38"/>
      <c r="P1" s="38"/>
      <c r="Q1" s="38"/>
      <c r="R1" s="279">
        <v>2019</v>
      </c>
      <c r="S1" s="279"/>
      <c r="T1" s="279"/>
      <c r="U1" s="279"/>
      <c r="V1" s="279">
        <v>2020</v>
      </c>
      <c r="W1" s="41"/>
      <c r="X1" s="38"/>
      <c r="Y1" s="38"/>
      <c r="Z1" s="38"/>
      <c r="AA1" s="38"/>
    </row>
    <row r="2" spans="1:27" s="42" customFormat="1" ht="21" customHeight="1">
      <c r="A2" s="62"/>
      <c r="B2" s="169" t="s">
        <v>118</v>
      </c>
      <c r="C2" s="62"/>
      <c r="D2" s="41"/>
      <c r="E2" s="96"/>
      <c r="F2" s="281">
        <v>2016</v>
      </c>
      <c r="G2" s="282"/>
      <c r="H2" s="282"/>
      <c r="I2" s="282"/>
      <c r="J2" s="281">
        <v>2017</v>
      </c>
      <c r="K2" s="282"/>
      <c r="L2" s="282"/>
      <c r="M2" s="282"/>
      <c r="N2" s="280">
        <v>2018</v>
      </c>
      <c r="O2" s="280"/>
      <c r="P2" s="280"/>
      <c r="Q2" s="280"/>
      <c r="R2" s="280"/>
      <c r="S2" s="280"/>
      <c r="T2" s="280"/>
      <c r="U2" s="280"/>
      <c r="V2" s="280"/>
      <c r="W2" s="45"/>
      <c r="X2" s="163">
        <v>2016</v>
      </c>
      <c r="Y2" s="163">
        <v>2017</v>
      </c>
      <c r="Z2" s="194">
        <v>2018</v>
      </c>
      <c r="AA2" s="266">
        <v>2019</v>
      </c>
    </row>
    <row r="3" spans="1:27" s="42" customFormat="1" ht="15" customHeight="1">
      <c r="A3" s="50"/>
      <c r="B3" s="37"/>
      <c r="C3" s="38"/>
      <c r="D3" s="41"/>
      <c r="E3" s="48" t="s">
        <v>21</v>
      </c>
      <c r="F3" s="48" t="s">
        <v>8</v>
      </c>
      <c r="G3" s="48" t="s">
        <v>7</v>
      </c>
      <c r="H3" s="48" t="s">
        <v>10</v>
      </c>
      <c r="I3" s="48" t="s">
        <v>9</v>
      </c>
      <c r="J3" s="48" t="s">
        <v>8</v>
      </c>
      <c r="K3" s="48" t="s">
        <v>7</v>
      </c>
      <c r="L3" s="48" t="s">
        <v>10</v>
      </c>
      <c r="M3" s="48" t="s">
        <v>9</v>
      </c>
      <c r="N3" s="190" t="s">
        <v>8</v>
      </c>
      <c r="O3" s="190" t="s">
        <v>7</v>
      </c>
      <c r="P3" s="190" t="s">
        <v>10</v>
      </c>
      <c r="Q3" s="195" t="s">
        <v>9</v>
      </c>
      <c r="R3" s="201" t="s">
        <v>8</v>
      </c>
      <c r="S3" s="217" t="s">
        <v>7</v>
      </c>
      <c r="T3" s="239" t="s">
        <v>10</v>
      </c>
      <c r="U3" s="264" t="s">
        <v>9</v>
      </c>
      <c r="V3" s="270" t="s">
        <v>8</v>
      </c>
      <c r="W3" s="49"/>
      <c r="X3" s="48" t="s">
        <v>115</v>
      </c>
      <c r="Y3" s="48" t="s">
        <v>115</v>
      </c>
      <c r="Z3" s="196" t="s">
        <v>115</v>
      </c>
      <c r="AA3" s="265" t="s">
        <v>115</v>
      </c>
    </row>
    <row r="4" spans="1:27" s="42" customFormat="1" ht="13.5">
      <c r="A4" s="50"/>
      <c r="B4" s="37"/>
      <c r="C4" s="50"/>
      <c r="D4" s="60"/>
      <c r="E4" s="48"/>
      <c r="F4" s="51" t="s">
        <v>114</v>
      </c>
      <c r="G4" s="51" t="s">
        <v>114</v>
      </c>
      <c r="H4" s="51" t="s">
        <v>114</v>
      </c>
      <c r="I4" s="48" t="s">
        <v>114</v>
      </c>
      <c r="J4" s="48" t="s">
        <v>114</v>
      </c>
      <c r="K4" s="51" t="s">
        <v>114</v>
      </c>
      <c r="L4" s="51" t="s">
        <v>114</v>
      </c>
      <c r="M4" s="51" t="s">
        <v>114</v>
      </c>
      <c r="N4" s="51" t="s">
        <v>114</v>
      </c>
      <c r="O4" s="51" t="s">
        <v>114</v>
      </c>
      <c r="P4" s="51" t="s">
        <v>114</v>
      </c>
      <c r="Q4" s="51" t="s">
        <v>114</v>
      </c>
      <c r="R4" s="51" t="s">
        <v>114</v>
      </c>
      <c r="S4" s="51" t="s">
        <v>114</v>
      </c>
      <c r="T4" s="51" t="s">
        <v>114</v>
      </c>
      <c r="U4" s="51" t="s">
        <v>114</v>
      </c>
      <c r="V4" s="51" t="s">
        <v>114</v>
      </c>
      <c r="W4" s="164"/>
      <c r="X4" s="51" t="s">
        <v>114</v>
      </c>
      <c r="Y4" s="51" t="s">
        <v>114</v>
      </c>
      <c r="Z4" s="51" t="s">
        <v>114</v>
      </c>
      <c r="AA4" s="51" t="s">
        <v>114</v>
      </c>
    </row>
    <row r="5" spans="1:27" s="114" customFormat="1">
      <c r="E5" s="115"/>
    </row>
    <row r="6" spans="1:27" s="88" customFormat="1" ht="13.5">
      <c r="A6" s="79"/>
      <c r="B6" s="79" t="s">
        <v>30</v>
      </c>
      <c r="C6" s="79"/>
      <c r="D6" s="79"/>
      <c r="E6" s="99" t="s">
        <v>13</v>
      </c>
      <c r="F6" s="149">
        <v>1442.616</v>
      </c>
      <c r="G6" s="149">
        <v>1488.797</v>
      </c>
      <c r="H6" s="149">
        <v>1565.9549999999999</v>
      </c>
      <c r="I6" s="149">
        <v>1620.19</v>
      </c>
      <c r="J6" s="149">
        <v>1580.7660000000001</v>
      </c>
      <c r="K6" s="149">
        <v>1628.7370000000001</v>
      </c>
      <c r="L6" s="149">
        <v>1720.8430000000001</v>
      </c>
      <c r="M6" s="149">
        <v>1739.5129999999999</v>
      </c>
      <c r="N6" s="149">
        <v>1637.2909999999999</v>
      </c>
      <c r="O6" s="149">
        <v>1688.059</v>
      </c>
      <c r="P6" s="149">
        <v>1706.633</v>
      </c>
      <c r="Q6" s="149">
        <v>1807.165</v>
      </c>
      <c r="R6" s="149">
        <v>1685.8689999999999</v>
      </c>
      <c r="S6" s="149">
        <v>1758.9970000000001</v>
      </c>
      <c r="T6" s="149">
        <v>1796.0239999999999</v>
      </c>
      <c r="U6" s="149">
        <v>1799.8630000000001</v>
      </c>
      <c r="V6" s="149">
        <v>1744.5029999999999</v>
      </c>
      <c r="W6" s="155"/>
      <c r="X6" s="149">
        <v>6117.558</v>
      </c>
      <c r="Y6" s="226">
        <v>6669.8590000000004</v>
      </c>
      <c r="Z6" s="149">
        <v>6839.1480000000001</v>
      </c>
      <c r="AA6" s="149">
        <v>7040.7529999999997</v>
      </c>
    </row>
    <row r="7" spans="1:27" s="88" customFormat="1" ht="13.5">
      <c r="A7" s="82"/>
      <c r="B7" s="82" t="s">
        <v>31</v>
      </c>
      <c r="C7" s="82"/>
      <c r="D7" s="82"/>
      <c r="E7" s="97" t="s">
        <v>13</v>
      </c>
      <c r="F7" s="144">
        <v>1067.0909999999999</v>
      </c>
      <c r="G7" s="144">
        <v>1107.2850000000001</v>
      </c>
      <c r="H7" s="144">
        <v>1141.3430000000001</v>
      </c>
      <c r="I7" s="144">
        <v>1177.0989999999999</v>
      </c>
      <c r="J7" s="144">
        <v>1161.3320000000001</v>
      </c>
      <c r="K7" s="144">
        <v>1212.7860000000001</v>
      </c>
      <c r="L7" s="144">
        <v>1257.7739999999999</v>
      </c>
      <c r="M7" s="144">
        <v>1246.336</v>
      </c>
      <c r="N7" s="144">
        <v>1235.845</v>
      </c>
      <c r="O7" s="144">
        <v>1263.5050000000001</v>
      </c>
      <c r="P7" s="144">
        <v>1288.6279999999999</v>
      </c>
      <c r="Q7" s="144">
        <v>1295</v>
      </c>
      <c r="R7" s="144">
        <v>1268.1189999999999</v>
      </c>
      <c r="S7" s="144">
        <v>1322.6489999999999</v>
      </c>
      <c r="T7" s="144">
        <v>1351.1669999999999</v>
      </c>
      <c r="U7" s="144">
        <v>1354.0930000000001</v>
      </c>
      <c r="V7" s="144">
        <v>1367.06</v>
      </c>
      <c r="W7" s="155"/>
      <c r="X7" s="144">
        <v>4492.8180000000002</v>
      </c>
      <c r="Y7" s="144">
        <v>4878.2280000000001</v>
      </c>
      <c r="Z7" s="144">
        <v>5082.9780000000001</v>
      </c>
      <c r="AA7" s="144">
        <v>5296.0280000000002</v>
      </c>
    </row>
    <row r="8" spans="1:27" s="88" customFormat="1" ht="13.5">
      <c r="A8" s="82"/>
      <c r="B8" s="82" t="s">
        <v>32</v>
      </c>
      <c r="C8" s="82"/>
      <c r="D8" s="82"/>
      <c r="E8" s="97" t="s">
        <v>13</v>
      </c>
      <c r="F8" s="144">
        <v>375.52499999999998</v>
      </c>
      <c r="G8" s="144">
        <v>381.512</v>
      </c>
      <c r="H8" s="144">
        <v>424.61200000000002</v>
      </c>
      <c r="I8" s="144">
        <v>443.09100000000001</v>
      </c>
      <c r="J8" s="144">
        <v>419.43400000000003</v>
      </c>
      <c r="K8" s="144">
        <v>415.95100000000002</v>
      </c>
      <c r="L8" s="144">
        <v>463.06900000000002</v>
      </c>
      <c r="M8" s="144">
        <v>493.17700000000002</v>
      </c>
      <c r="N8" s="144">
        <v>401.44600000000003</v>
      </c>
      <c r="O8" s="144">
        <v>424.55399999999997</v>
      </c>
      <c r="P8" s="144">
        <v>418.005</v>
      </c>
      <c r="Q8" s="144">
        <v>512.16499999999996</v>
      </c>
      <c r="R8" s="144">
        <v>417.75</v>
      </c>
      <c r="S8" s="144">
        <v>436.34800000000001</v>
      </c>
      <c r="T8" s="144">
        <v>444.85700000000003</v>
      </c>
      <c r="U8" s="144">
        <v>445.77</v>
      </c>
      <c r="V8" s="144">
        <v>377.44299999999998</v>
      </c>
      <c r="W8" s="155"/>
      <c r="X8" s="144">
        <v>1624.74</v>
      </c>
      <c r="Y8" s="144">
        <v>1791.6310000000001</v>
      </c>
      <c r="Z8" s="144">
        <v>1756.17</v>
      </c>
      <c r="AA8" s="144">
        <v>1744.7249999999999</v>
      </c>
    </row>
    <row r="9" spans="1:27" s="88" customFormat="1" ht="7.5" customHeight="1">
      <c r="A9" s="79"/>
      <c r="B9" s="79"/>
      <c r="C9" s="79"/>
      <c r="D9" s="79"/>
      <c r="E9" s="97"/>
      <c r="F9" s="149"/>
      <c r="G9" s="149"/>
      <c r="H9" s="149"/>
      <c r="I9" s="149"/>
      <c r="J9" s="149"/>
      <c r="K9" s="149"/>
      <c r="L9" s="149"/>
      <c r="M9" s="149"/>
      <c r="N9" s="149"/>
      <c r="O9" s="149"/>
      <c r="P9" s="149"/>
      <c r="Q9" s="149"/>
      <c r="R9" s="149"/>
      <c r="S9" s="149"/>
      <c r="T9" s="149"/>
      <c r="U9" s="149"/>
      <c r="V9" s="149"/>
      <c r="W9" s="155"/>
      <c r="X9" s="149"/>
      <c r="Y9" s="149"/>
      <c r="Z9" s="149"/>
      <c r="AA9" s="149"/>
    </row>
    <row r="10" spans="1:27" s="88" customFormat="1" ht="13.5">
      <c r="A10" s="79"/>
      <c r="B10" s="79" t="s">
        <v>28</v>
      </c>
      <c r="C10" s="79"/>
      <c r="D10" s="79"/>
      <c r="E10" s="99"/>
      <c r="F10" s="149"/>
      <c r="G10" s="149"/>
      <c r="H10" s="149"/>
      <c r="I10" s="149"/>
      <c r="J10" s="149"/>
      <c r="K10" s="149"/>
      <c r="L10" s="149"/>
      <c r="M10" s="149"/>
      <c r="N10" s="149"/>
      <c r="O10" s="149"/>
      <c r="P10" s="149"/>
      <c r="Q10" s="149"/>
      <c r="R10" s="149"/>
      <c r="S10" s="149"/>
      <c r="T10" s="149"/>
      <c r="U10" s="149"/>
      <c r="V10" s="149"/>
      <c r="W10" s="155"/>
      <c r="X10" s="149"/>
      <c r="Y10" s="149"/>
      <c r="Z10" s="149"/>
      <c r="AA10" s="149"/>
    </row>
    <row r="11" spans="1:27" s="88" customFormat="1" ht="15" customHeight="1">
      <c r="A11" s="82"/>
      <c r="B11" s="82" t="s">
        <v>127</v>
      </c>
      <c r="C11" s="82"/>
      <c r="D11" s="82"/>
      <c r="E11" s="97" t="s">
        <v>13</v>
      </c>
      <c r="F11" s="144">
        <v>-348.98599999999999</v>
      </c>
      <c r="G11" s="144">
        <v>-368.09</v>
      </c>
      <c r="H11" s="144">
        <v>-381.27100000000002</v>
      </c>
      <c r="I11" s="144">
        <v>-397.48399999999998</v>
      </c>
      <c r="J11" s="144">
        <v>-389.24799999999999</v>
      </c>
      <c r="K11" s="144">
        <v>-409.46</v>
      </c>
      <c r="L11" s="144">
        <v>-463.61500000000001</v>
      </c>
      <c r="M11" s="144">
        <v>-467.18299999999999</v>
      </c>
      <c r="N11" s="144">
        <v>-479.78500000000003</v>
      </c>
      <c r="O11" s="144">
        <v>-471.36700000000002</v>
      </c>
      <c r="P11" s="144">
        <v>-497.31099999999998</v>
      </c>
      <c r="Q11" s="144">
        <v>-473.762</v>
      </c>
      <c r="R11" s="144">
        <v>-436.8</v>
      </c>
      <c r="S11" s="144">
        <v>-442.113</v>
      </c>
      <c r="T11" s="144">
        <v>-445.60599999999999</v>
      </c>
      <c r="U11" s="144">
        <v>-445.39800000000002</v>
      </c>
      <c r="V11" s="144">
        <v>-448.72199999999998</v>
      </c>
      <c r="W11" s="155"/>
      <c r="X11" s="144">
        <v>-1495.8309999999999</v>
      </c>
      <c r="Y11" s="144">
        <v>-1729.5060000000001</v>
      </c>
      <c r="Z11" s="144">
        <v>-1922.2249999999999</v>
      </c>
      <c r="AA11" s="144">
        <v>-1769.9169999999999</v>
      </c>
    </row>
    <row r="12" spans="1:27" s="88" customFormat="1" ht="13.5">
      <c r="A12" s="82"/>
      <c r="B12" s="82" t="s">
        <v>33</v>
      </c>
      <c r="C12" s="82"/>
      <c r="D12" s="82"/>
      <c r="E12" s="97" t="s">
        <v>13</v>
      </c>
      <c r="F12" s="144">
        <v>-99.453999999999994</v>
      </c>
      <c r="G12" s="144">
        <v>-103.062</v>
      </c>
      <c r="H12" s="144">
        <v>-91.864999999999995</v>
      </c>
      <c r="I12" s="144">
        <v>-104.53100000000001</v>
      </c>
      <c r="J12" s="144">
        <v>-107.902</v>
      </c>
      <c r="K12" s="144">
        <v>-105.827</v>
      </c>
      <c r="L12" s="144">
        <v>-107.90900000000001</v>
      </c>
      <c r="M12" s="144">
        <v>-107.505</v>
      </c>
      <c r="N12" s="144">
        <v>-111.986</v>
      </c>
      <c r="O12" s="144">
        <v>-104.38200000000001</v>
      </c>
      <c r="P12" s="144">
        <v>-102.422</v>
      </c>
      <c r="Q12" s="144">
        <v>-102.169</v>
      </c>
      <c r="R12" s="144">
        <v>-102.666</v>
      </c>
      <c r="S12" s="144">
        <v>-99.075000000000003</v>
      </c>
      <c r="T12" s="144">
        <v>-100.108</v>
      </c>
      <c r="U12" s="144">
        <v>-102.95699999999999</v>
      </c>
      <c r="V12" s="144">
        <v>-103.80200000000001</v>
      </c>
      <c r="W12" s="155"/>
      <c r="X12" s="144">
        <v>-398.91199999999998</v>
      </c>
      <c r="Y12" s="144">
        <v>-429.14299999999997</v>
      </c>
      <c r="Z12" s="144">
        <v>-420.959</v>
      </c>
      <c r="AA12" s="144">
        <v>-404.80599999999998</v>
      </c>
    </row>
    <row r="13" spans="1:27" s="88" customFormat="1" ht="13.5">
      <c r="A13" s="82"/>
      <c r="B13" s="82" t="s">
        <v>34</v>
      </c>
      <c r="C13" s="82"/>
      <c r="D13" s="82"/>
      <c r="E13" s="97" t="s">
        <v>13</v>
      </c>
      <c r="F13" s="144">
        <v>-333.48399999999998</v>
      </c>
      <c r="G13" s="144">
        <v>-330.71800000000002</v>
      </c>
      <c r="H13" s="144">
        <v>-354.88299999999998</v>
      </c>
      <c r="I13" s="144">
        <v>-347.07100000000003</v>
      </c>
      <c r="J13" s="144">
        <v>-327.18400000000003</v>
      </c>
      <c r="K13" s="144">
        <v>-312.21899999999999</v>
      </c>
      <c r="L13" s="144">
        <v>-371.20499999999998</v>
      </c>
      <c r="M13" s="144">
        <v>-399.21</v>
      </c>
      <c r="N13" s="144">
        <v>-318.92500000000001</v>
      </c>
      <c r="O13" s="144">
        <v>-346.45499999999998</v>
      </c>
      <c r="P13" s="144">
        <v>-346.93400000000003</v>
      </c>
      <c r="Q13" s="144">
        <v>-429.81299999999999</v>
      </c>
      <c r="R13" s="144">
        <v>-327.79399999999998</v>
      </c>
      <c r="S13" s="144">
        <v>-348.82299999999998</v>
      </c>
      <c r="T13" s="144">
        <v>-373.05099999999999</v>
      </c>
      <c r="U13" s="144">
        <v>-387.62299999999999</v>
      </c>
      <c r="V13" s="144">
        <v>-306.01400000000001</v>
      </c>
      <c r="W13" s="155"/>
      <c r="X13" s="144">
        <v>-1366.1559999999999</v>
      </c>
      <c r="Y13" s="144">
        <v>-1409.818</v>
      </c>
      <c r="Z13" s="144">
        <v>-1442.127</v>
      </c>
      <c r="AA13" s="144">
        <v>-1437.2909999999999</v>
      </c>
    </row>
    <row r="14" spans="1:27" s="88" customFormat="1" ht="7.5" customHeight="1">
      <c r="A14" s="82"/>
      <c r="B14" s="82"/>
      <c r="C14" s="82"/>
      <c r="D14" s="82"/>
      <c r="E14" s="97"/>
      <c r="F14" s="144"/>
      <c r="G14" s="144"/>
      <c r="H14" s="144"/>
      <c r="I14" s="144"/>
      <c r="J14" s="144"/>
      <c r="K14" s="144"/>
      <c r="L14" s="144"/>
      <c r="M14" s="144"/>
      <c r="N14" s="144"/>
      <c r="O14" s="144"/>
      <c r="P14" s="144"/>
      <c r="Q14" s="144"/>
      <c r="R14" s="144"/>
      <c r="S14" s="144"/>
      <c r="T14" s="144"/>
      <c r="U14" s="144"/>
      <c r="V14" s="144"/>
      <c r="W14" s="155"/>
      <c r="X14" s="144"/>
      <c r="Y14" s="144"/>
      <c r="Z14" s="144"/>
      <c r="AA14" s="144"/>
    </row>
    <row r="15" spans="1:27" s="88" customFormat="1" ht="14.25" thickBot="1">
      <c r="A15" s="79"/>
      <c r="B15" s="98" t="s">
        <v>29</v>
      </c>
      <c r="C15" s="98"/>
      <c r="D15" s="79"/>
      <c r="E15" s="100" t="s">
        <v>13</v>
      </c>
      <c r="F15" s="146">
        <f t="shared" ref="F15:K15" si="0">F6+SUM(F11:F13)</f>
        <v>660.69200000000001</v>
      </c>
      <c r="G15" s="146">
        <f t="shared" si="0"/>
        <v>686.92700000000002</v>
      </c>
      <c r="H15" s="146">
        <f t="shared" si="0"/>
        <v>737.93599999999992</v>
      </c>
      <c r="I15" s="146">
        <f t="shared" si="0"/>
        <v>771.10400000000004</v>
      </c>
      <c r="J15" s="146">
        <f t="shared" si="0"/>
        <v>756.43200000000002</v>
      </c>
      <c r="K15" s="146">
        <f t="shared" si="0"/>
        <v>801.23099999999999</v>
      </c>
      <c r="L15" s="146">
        <f t="shared" ref="L15:S15" si="1">L6+SUM(L11:L13)</f>
        <v>778.11400000000003</v>
      </c>
      <c r="M15" s="146">
        <f t="shared" si="1"/>
        <v>765.61500000000001</v>
      </c>
      <c r="N15" s="146">
        <f t="shared" si="1"/>
        <v>726.5949999999998</v>
      </c>
      <c r="O15" s="146">
        <f t="shared" si="1"/>
        <v>765.85500000000002</v>
      </c>
      <c r="P15" s="146">
        <f t="shared" si="1"/>
        <v>759.96600000000012</v>
      </c>
      <c r="Q15" s="146">
        <f t="shared" si="1"/>
        <v>801.42099999999994</v>
      </c>
      <c r="R15" s="146">
        <f t="shared" si="1"/>
        <v>818.60899999999992</v>
      </c>
      <c r="S15" s="146">
        <f t="shared" si="1"/>
        <v>868.9860000000001</v>
      </c>
      <c r="T15" s="146">
        <f t="shared" ref="T15:U15" si="2">T6+SUM(T11:T13)</f>
        <v>877.25900000000001</v>
      </c>
      <c r="U15" s="146">
        <f t="shared" si="2"/>
        <v>863.88499999999999</v>
      </c>
      <c r="V15" s="146">
        <f t="shared" ref="V15" si="3">V6+SUM(V11:V13)</f>
        <v>885.96499999999992</v>
      </c>
      <c r="W15" s="155"/>
      <c r="X15" s="146">
        <f t="shared" ref="X15" si="4">X6+SUM(X11:X13)</f>
        <v>2856.6590000000001</v>
      </c>
      <c r="Y15" s="146">
        <f t="shared" ref="Y15" si="5">Y6+SUM(Y11:Y13)</f>
        <v>3101.3920000000007</v>
      </c>
      <c r="Z15" s="146">
        <f>Z6+SUM(Z11:Z13)</f>
        <v>3053.8370000000004</v>
      </c>
      <c r="AA15" s="146">
        <f>AA6+SUM(AA11:AA13)</f>
        <v>3428.7389999999996</v>
      </c>
    </row>
    <row r="16" spans="1:27" s="88" customFormat="1" ht="7.5" customHeight="1" thickTop="1">
      <c r="A16" s="82"/>
      <c r="B16" s="82"/>
      <c r="C16" s="82"/>
      <c r="D16" s="82"/>
      <c r="E16" s="97"/>
      <c r="F16" s="144"/>
      <c r="G16" s="144"/>
      <c r="H16" s="144"/>
      <c r="I16" s="144"/>
      <c r="J16" s="144"/>
      <c r="K16" s="144"/>
      <c r="L16" s="144"/>
      <c r="M16" s="144"/>
      <c r="N16" s="144"/>
      <c r="O16" s="144"/>
      <c r="P16" s="144"/>
      <c r="Q16" s="144"/>
      <c r="R16" s="144"/>
      <c r="S16" s="144"/>
      <c r="T16" s="144"/>
      <c r="U16" s="144"/>
      <c r="V16" s="144"/>
      <c r="W16" s="155"/>
      <c r="X16" s="144"/>
      <c r="Y16" s="144"/>
      <c r="Z16" s="144"/>
      <c r="AA16" s="144"/>
    </row>
    <row r="17" spans="1:27" s="88" customFormat="1" ht="13.5">
      <c r="A17" s="82"/>
      <c r="B17" s="82" t="s">
        <v>35</v>
      </c>
      <c r="C17" s="82"/>
      <c r="D17" s="82"/>
      <c r="E17" s="97" t="s">
        <v>13</v>
      </c>
      <c r="F17" s="144">
        <v>-177.02099999999999</v>
      </c>
      <c r="G17" s="144">
        <v>-208.51499999999999</v>
      </c>
      <c r="H17" s="144">
        <v>-230.07599999999999</v>
      </c>
      <c r="I17" s="144">
        <v>-242.92599999999999</v>
      </c>
      <c r="J17" s="144">
        <v>-267.62599999999998</v>
      </c>
      <c r="K17" s="144">
        <v>-458.86599999999999</v>
      </c>
      <c r="L17" s="144">
        <v>-266.05599999999998</v>
      </c>
      <c r="M17" s="144">
        <v>-219.78800000000001</v>
      </c>
      <c r="N17" s="193">
        <v>-210.43799999999999</v>
      </c>
      <c r="O17" s="193">
        <v>-209.749</v>
      </c>
      <c r="P17" s="193">
        <v>-201.584</v>
      </c>
      <c r="Q17" s="193">
        <v>-229.72</v>
      </c>
      <c r="R17" s="193">
        <v>-223.14699999999999</v>
      </c>
      <c r="S17" s="193">
        <v>-217.655</v>
      </c>
      <c r="T17" s="193">
        <v>-233.63300000000001</v>
      </c>
      <c r="U17" s="144">
        <v>-282.28199999999998</v>
      </c>
      <c r="V17" s="144">
        <v>-232.047</v>
      </c>
      <c r="W17" s="155"/>
      <c r="X17" s="144">
        <v>-858.53800000000001</v>
      </c>
      <c r="Y17" s="144">
        <v>-1212.336</v>
      </c>
      <c r="Z17" s="144">
        <v>-851.49099999999999</v>
      </c>
      <c r="AA17" s="144">
        <v>-956.71699999999998</v>
      </c>
    </row>
    <row r="18" spans="1:27" s="88" customFormat="1" ht="13.5">
      <c r="A18" s="84"/>
      <c r="B18" s="82" t="s">
        <v>37</v>
      </c>
      <c r="C18" s="84"/>
      <c r="D18" s="84"/>
      <c r="E18" s="97" t="s">
        <v>13</v>
      </c>
      <c r="F18" s="144">
        <v>18.800999999999998</v>
      </c>
      <c r="G18" s="144">
        <v>18.079000000000001</v>
      </c>
      <c r="H18" s="144">
        <v>16.681000000000001</v>
      </c>
      <c r="I18" s="144">
        <v>17.414000000000001</v>
      </c>
      <c r="J18" s="144">
        <v>27.776</v>
      </c>
      <c r="K18" s="144">
        <v>21.481000000000002</v>
      </c>
      <c r="L18" s="144">
        <v>17.931000000000001</v>
      </c>
      <c r="M18" s="144">
        <v>56.959000000000003</v>
      </c>
      <c r="N18" s="193">
        <v>17.260999999999999</v>
      </c>
      <c r="O18" s="193">
        <v>40.854999999999997</v>
      </c>
      <c r="P18" s="193">
        <v>14.772</v>
      </c>
      <c r="Q18" s="193">
        <v>32.052</v>
      </c>
      <c r="R18" s="193">
        <v>12.362</v>
      </c>
      <c r="S18" s="193">
        <v>19.123999999999999</v>
      </c>
      <c r="T18" s="193">
        <v>21.716999999999999</v>
      </c>
      <c r="U18" s="144">
        <v>23.762</v>
      </c>
      <c r="V18" s="144">
        <v>22.414999999999999</v>
      </c>
      <c r="W18" s="155"/>
      <c r="X18" s="144">
        <v>70.662000000000006</v>
      </c>
      <c r="Y18" s="144">
        <v>109.77800000000001</v>
      </c>
      <c r="Z18" s="144">
        <v>78.239000000000004</v>
      </c>
      <c r="AA18" s="144">
        <v>76.885000000000005</v>
      </c>
    </row>
    <row r="19" spans="1:27" s="88" customFormat="1" ht="13.5">
      <c r="A19" s="84"/>
      <c r="B19" s="82" t="s">
        <v>38</v>
      </c>
      <c r="C19" s="84"/>
      <c r="D19" s="84"/>
      <c r="E19" s="97" t="s">
        <v>13</v>
      </c>
      <c r="F19" s="144">
        <v>-36.048999999999999</v>
      </c>
      <c r="G19" s="144">
        <v>-49.838000000000001</v>
      </c>
      <c r="H19" s="144">
        <v>-36.485999999999997</v>
      </c>
      <c r="I19" s="144">
        <v>-22.388999999999999</v>
      </c>
      <c r="J19" s="144">
        <v>-12.728999999999999</v>
      </c>
      <c r="K19" s="144">
        <v>-23.076000000000001</v>
      </c>
      <c r="L19" s="144">
        <v>-34.348999999999997</v>
      </c>
      <c r="M19" s="144">
        <v>-38.909999999999997</v>
      </c>
      <c r="N19" s="193">
        <v>-23.170999999999999</v>
      </c>
      <c r="O19" s="193">
        <v>-33.478999999999999</v>
      </c>
      <c r="P19" s="193">
        <v>-29.271999999999998</v>
      </c>
      <c r="Q19" s="193">
        <v>-61.414000000000001</v>
      </c>
      <c r="R19" s="193">
        <v>-34.124000000000002</v>
      </c>
      <c r="S19" s="193">
        <v>-30.568000000000001</v>
      </c>
      <c r="T19" s="193">
        <v>-29.256</v>
      </c>
      <c r="U19" s="144">
        <v>-49.128999999999998</v>
      </c>
      <c r="V19" s="144">
        <v>-71.697000000000003</v>
      </c>
      <c r="W19" s="155"/>
      <c r="X19" s="144">
        <v>-144.44900000000001</v>
      </c>
      <c r="Y19" s="144">
        <v>-94.694999999999993</v>
      </c>
      <c r="Z19" s="144">
        <v>-120.63500000000001</v>
      </c>
      <c r="AA19" s="144">
        <v>-142.99700000000001</v>
      </c>
    </row>
    <row r="20" spans="1:27" s="88" customFormat="1" ht="7.5" customHeight="1">
      <c r="A20" s="82"/>
      <c r="B20" s="82"/>
      <c r="C20" s="82"/>
      <c r="D20" s="82"/>
      <c r="E20" s="97"/>
      <c r="F20" s="144"/>
      <c r="G20" s="144"/>
      <c r="H20" s="144"/>
      <c r="I20" s="144"/>
      <c r="J20" s="144"/>
      <c r="K20" s="144"/>
      <c r="L20" s="144"/>
      <c r="M20" s="144"/>
      <c r="N20" s="193"/>
      <c r="O20" s="193"/>
      <c r="P20" s="193"/>
      <c r="Q20" s="193"/>
      <c r="R20" s="193"/>
      <c r="S20" s="193"/>
      <c r="T20" s="193"/>
      <c r="U20" s="193"/>
      <c r="V20" s="193"/>
      <c r="W20" s="155"/>
      <c r="X20" s="144"/>
      <c r="Y20" s="144"/>
      <c r="Z20" s="144"/>
      <c r="AA20" s="144"/>
    </row>
    <row r="21" spans="1:27" s="88" customFormat="1" ht="14.25" thickBot="1">
      <c r="A21" s="79"/>
      <c r="B21" s="98" t="s">
        <v>6</v>
      </c>
      <c r="C21" s="98"/>
      <c r="D21" s="79"/>
      <c r="E21" s="100" t="s">
        <v>13</v>
      </c>
      <c r="F21" s="192">
        <f t="shared" ref="F21:R21" si="6">SUM(F15:F19)</f>
        <v>466.42300000000006</v>
      </c>
      <c r="G21" s="192">
        <f t="shared" si="6"/>
        <v>446.65300000000002</v>
      </c>
      <c r="H21" s="192">
        <f t="shared" si="6"/>
        <v>488.05499999999995</v>
      </c>
      <c r="I21" s="192">
        <f t="shared" si="6"/>
        <v>523.20300000000009</v>
      </c>
      <c r="J21" s="192">
        <f t="shared" si="6"/>
        <v>503.85300000000001</v>
      </c>
      <c r="K21" s="192">
        <f t="shared" si="6"/>
        <v>340.77</v>
      </c>
      <c r="L21" s="192">
        <f t="shared" si="6"/>
        <v>495.64000000000004</v>
      </c>
      <c r="M21" s="192">
        <f t="shared" si="6"/>
        <v>563.87600000000009</v>
      </c>
      <c r="N21" s="192">
        <f t="shared" si="6"/>
        <v>510.24699999999979</v>
      </c>
      <c r="O21" s="192">
        <f t="shared" si="6"/>
        <v>563.48199999999997</v>
      </c>
      <c r="P21" s="192">
        <f t="shared" si="6"/>
        <v>543.88200000000006</v>
      </c>
      <c r="Q21" s="192">
        <f t="shared" si="6"/>
        <v>542.33899999999994</v>
      </c>
      <c r="R21" s="192">
        <f t="shared" si="6"/>
        <v>573.69999999999993</v>
      </c>
      <c r="S21" s="192">
        <f t="shared" ref="S21:T21" si="7">SUM(S15:S19)</f>
        <v>639.88700000000017</v>
      </c>
      <c r="T21" s="192">
        <f t="shared" si="7"/>
        <v>636.08699999999999</v>
      </c>
      <c r="U21" s="192">
        <f t="shared" ref="U21:V21" si="8">SUM(U15:U19)</f>
        <v>556.23599999999999</v>
      </c>
      <c r="V21" s="192">
        <f t="shared" si="8"/>
        <v>604.63599999999985</v>
      </c>
      <c r="W21" s="155"/>
      <c r="X21" s="146">
        <f t="shared" ref="X21" si="9">SUM(X15:X19)</f>
        <v>1924.3339999999998</v>
      </c>
      <c r="Y21" s="146">
        <f t="shared" ref="Y21" si="10">SUM(Y15:Y19)</f>
        <v>1904.1390000000008</v>
      </c>
      <c r="Z21" s="146">
        <f>SUM(Z15:Z19)</f>
        <v>2159.9500000000003</v>
      </c>
      <c r="AA21" s="146">
        <f>SUM(AA15:AA19)</f>
        <v>2405.91</v>
      </c>
    </row>
    <row r="22" spans="1:27" s="88" customFormat="1" ht="7.5" customHeight="1" thickTop="1">
      <c r="A22" s="82"/>
      <c r="B22" s="82"/>
      <c r="C22" s="82"/>
      <c r="D22" s="82"/>
      <c r="E22" s="97"/>
      <c r="F22" s="144"/>
      <c r="G22" s="144"/>
      <c r="H22" s="144"/>
      <c r="I22" s="144"/>
      <c r="J22" s="144"/>
      <c r="K22" s="144"/>
      <c r="L22" s="144"/>
      <c r="M22" s="144"/>
      <c r="N22" s="193"/>
      <c r="O22" s="193"/>
      <c r="P22" s="193"/>
      <c r="Q22" s="193"/>
      <c r="R22" s="193"/>
      <c r="S22" s="193"/>
      <c r="T22" s="193"/>
      <c r="U22" s="193"/>
      <c r="V22" s="193"/>
      <c r="W22" s="155"/>
      <c r="X22" s="144"/>
      <c r="Y22" s="144"/>
      <c r="Z22" s="144"/>
      <c r="AA22" s="144"/>
    </row>
    <row r="23" spans="1:27" s="88" customFormat="1" ht="14.25" thickBot="1">
      <c r="A23" s="79"/>
      <c r="B23" s="98" t="s">
        <v>5</v>
      </c>
      <c r="C23" s="98"/>
      <c r="D23" s="79"/>
      <c r="E23" s="100" t="s">
        <v>13</v>
      </c>
      <c r="F23" s="146">
        <v>466.93400000000003</v>
      </c>
      <c r="G23" s="146">
        <v>490.61399999999998</v>
      </c>
      <c r="H23" s="146">
        <v>517.06899999999996</v>
      </c>
      <c r="I23" s="146">
        <v>560.64499999999998</v>
      </c>
      <c r="J23" s="146">
        <v>564.21400000000006</v>
      </c>
      <c r="K23" s="146">
        <v>598.71900000000005</v>
      </c>
      <c r="L23" s="146">
        <v>565.22699999999998</v>
      </c>
      <c r="M23" s="146">
        <v>569.54399999999998</v>
      </c>
      <c r="N23" s="192">
        <v>518.404</v>
      </c>
      <c r="O23" s="192">
        <v>550.14</v>
      </c>
      <c r="P23" s="192">
        <v>555.49599999999998</v>
      </c>
      <c r="Q23" s="192">
        <v>535.39300000000003</v>
      </c>
      <c r="R23" s="192">
        <v>576.41499999999996</v>
      </c>
      <c r="S23" s="192">
        <v>644.26499999999999</v>
      </c>
      <c r="T23" s="192">
        <v>645.01400000000001</v>
      </c>
      <c r="U23" s="192">
        <v>570.45399999999995</v>
      </c>
      <c r="V23" s="192">
        <v>854.71600000000001</v>
      </c>
      <c r="W23" s="155"/>
      <c r="X23" s="146">
        <v>2035.2619999999999</v>
      </c>
      <c r="Y23" s="146">
        <v>2297.7220000000002</v>
      </c>
      <c r="Z23" s="146">
        <v>2159.433</v>
      </c>
      <c r="AA23" s="146">
        <v>2436.1480000000001</v>
      </c>
    </row>
    <row r="24" spans="1:27" s="88" customFormat="1" ht="5.25" customHeight="1" thickTop="1">
      <c r="A24" s="82"/>
      <c r="B24" s="82"/>
      <c r="C24" s="82"/>
      <c r="D24" s="82"/>
      <c r="E24" s="97"/>
      <c r="F24" s="144"/>
      <c r="G24" s="144"/>
      <c r="H24" s="144"/>
      <c r="I24" s="144"/>
      <c r="J24" s="144"/>
      <c r="K24" s="144"/>
      <c r="L24" s="144"/>
      <c r="M24" s="144"/>
      <c r="N24" s="193"/>
      <c r="O24" s="193"/>
      <c r="P24" s="193"/>
      <c r="Q24" s="193"/>
      <c r="R24" s="193"/>
      <c r="S24" s="193"/>
      <c r="T24" s="193"/>
      <c r="U24" s="193"/>
      <c r="V24" s="193"/>
      <c r="W24" s="155"/>
      <c r="X24" s="144"/>
      <c r="Y24" s="144"/>
      <c r="Z24" s="144"/>
      <c r="AA24" s="144"/>
    </row>
    <row r="25" spans="1:27" s="88" customFormat="1" ht="13.5">
      <c r="A25" s="83"/>
      <c r="B25" s="83" t="s">
        <v>36</v>
      </c>
      <c r="C25" s="83"/>
      <c r="D25" s="83"/>
      <c r="E25" s="97" t="s">
        <v>13</v>
      </c>
      <c r="F25" s="144">
        <v>-141.03800000000001</v>
      </c>
      <c r="G25" s="144">
        <v>-157.00800000000001</v>
      </c>
      <c r="H25" s="144">
        <v>-173.62299999999999</v>
      </c>
      <c r="I25" s="144">
        <v>-162.41399999999999</v>
      </c>
      <c r="J25" s="144">
        <v>-190.51400000000001</v>
      </c>
      <c r="K25" s="144">
        <v>-218.738</v>
      </c>
      <c r="L25" s="144">
        <v>-184.36500000000001</v>
      </c>
      <c r="M25" s="144">
        <v>-203.63900000000001</v>
      </c>
      <c r="N25" s="193">
        <v>-188.52099999999999</v>
      </c>
      <c r="O25" s="193">
        <v>-197.81899999999999</v>
      </c>
      <c r="P25" s="193">
        <v>-198.178</v>
      </c>
      <c r="Q25" s="193">
        <v>-204.77199999999999</v>
      </c>
      <c r="R25" s="193">
        <v>-215.99600000000001</v>
      </c>
      <c r="S25" s="193">
        <v>-221.27699999999999</v>
      </c>
      <c r="T25" s="193">
        <v>-227.17500000000001</v>
      </c>
      <c r="U25" s="144">
        <v>-241.816</v>
      </c>
      <c r="V25" s="144">
        <v>-233.00399999999999</v>
      </c>
      <c r="W25" s="155"/>
      <c r="X25" s="144">
        <v>-634.08299999999997</v>
      </c>
      <c r="Y25" s="144">
        <v>-797.25599999999997</v>
      </c>
      <c r="Z25" s="144">
        <v>-789.29</v>
      </c>
      <c r="AA25" s="144">
        <v>-906.26400000000001</v>
      </c>
    </row>
    <row r="26" spans="1:27" s="88" customFormat="1" ht="5.25" customHeight="1">
      <c r="A26" s="82"/>
      <c r="B26" s="82"/>
      <c r="C26" s="82"/>
      <c r="D26" s="82"/>
      <c r="E26" s="97"/>
      <c r="F26" s="144"/>
      <c r="G26" s="144"/>
      <c r="H26" s="144"/>
      <c r="I26" s="144"/>
      <c r="J26" s="144"/>
      <c r="K26" s="144"/>
      <c r="L26" s="144"/>
      <c r="M26" s="144"/>
      <c r="N26" s="193"/>
      <c r="O26" s="193"/>
      <c r="P26" s="193"/>
      <c r="Q26" s="193"/>
      <c r="R26" s="193"/>
      <c r="S26" s="193"/>
      <c r="T26" s="193"/>
      <c r="U26" s="193"/>
      <c r="V26" s="193"/>
      <c r="W26" s="155"/>
      <c r="X26" s="144"/>
      <c r="Y26" s="144"/>
      <c r="Z26" s="144"/>
      <c r="AA26" s="144"/>
    </row>
    <row r="27" spans="1:27" s="88" customFormat="1" ht="14.25" thickBot="1">
      <c r="A27" s="79"/>
      <c r="B27" s="98" t="s">
        <v>1</v>
      </c>
      <c r="C27" s="98"/>
      <c r="D27" s="79"/>
      <c r="E27" s="100" t="s">
        <v>13</v>
      </c>
      <c r="F27" s="192">
        <f t="shared" ref="F27:R27" si="11">F21+F25</f>
        <v>325.38500000000005</v>
      </c>
      <c r="G27" s="192">
        <f t="shared" si="11"/>
        <v>289.64499999999998</v>
      </c>
      <c r="H27" s="192">
        <f t="shared" si="11"/>
        <v>314.43199999999996</v>
      </c>
      <c r="I27" s="192">
        <f t="shared" si="11"/>
        <v>360.7890000000001</v>
      </c>
      <c r="J27" s="192">
        <f t="shared" si="11"/>
        <v>313.339</v>
      </c>
      <c r="K27" s="192">
        <f t="shared" si="11"/>
        <v>122.03199999999998</v>
      </c>
      <c r="L27" s="192">
        <f t="shared" si="11"/>
        <v>311.27500000000003</v>
      </c>
      <c r="M27" s="192">
        <f t="shared" si="11"/>
        <v>360.23700000000008</v>
      </c>
      <c r="N27" s="192">
        <f t="shared" si="11"/>
        <v>321.72599999999977</v>
      </c>
      <c r="O27" s="192">
        <f t="shared" si="11"/>
        <v>365.66300000000001</v>
      </c>
      <c r="P27" s="192">
        <f t="shared" si="11"/>
        <v>345.70400000000006</v>
      </c>
      <c r="Q27" s="192">
        <f t="shared" si="11"/>
        <v>337.56699999999995</v>
      </c>
      <c r="R27" s="192">
        <f t="shared" si="11"/>
        <v>357.70399999999995</v>
      </c>
      <c r="S27" s="192">
        <f t="shared" ref="S27:T27" si="12">S21+S25</f>
        <v>418.61000000000018</v>
      </c>
      <c r="T27" s="192">
        <f t="shared" si="12"/>
        <v>408.91199999999998</v>
      </c>
      <c r="U27" s="192">
        <f t="shared" ref="U27:V27" si="13">U21+U25</f>
        <v>314.41999999999996</v>
      </c>
      <c r="V27" s="192">
        <f t="shared" si="13"/>
        <v>371.63199999999983</v>
      </c>
      <c r="W27" s="155"/>
      <c r="X27" s="146">
        <f t="shared" ref="X27" si="14">X21+X25</f>
        <v>1290.2509999999997</v>
      </c>
      <c r="Y27" s="146">
        <f t="shared" ref="Y27" si="15">Y21+Y25</f>
        <v>1106.8830000000007</v>
      </c>
      <c r="Z27" s="146">
        <f>Z21+Z25</f>
        <v>1370.6600000000003</v>
      </c>
      <c r="AA27" s="146">
        <f>AA21+AA25</f>
        <v>1499.6459999999997</v>
      </c>
    </row>
    <row r="28" spans="1:27" s="88" customFormat="1" ht="5.25" customHeight="1" thickTop="1">
      <c r="A28" s="85"/>
      <c r="B28" s="85"/>
      <c r="C28" s="85"/>
      <c r="D28" s="85"/>
      <c r="E28" s="97"/>
      <c r="F28" s="144"/>
      <c r="G28" s="144"/>
      <c r="H28" s="144"/>
      <c r="I28" s="144"/>
      <c r="J28" s="144"/>
      <c r="K28" s="144"/>
      <c r="L28" s="144"/>
      <c r="M28" s="144"/>
      <c r="N28" s="193"/>
      <c r="O28" s="193"/>
      <c r="P28" s="193"/>
      <c r="Q28" s="193"/>
      <c r="R28" s="193"/>
      <c r="S28" s="193"/>
      <c r="T28" s="193"/>
      <c r="U28" s="193"/>
      <c r="V28" s="193"/>
      <c r="W28" s="155"/>
      <c r="X28" s="144"/>
      <c r="Y28" s="144"/>
      <c r="Z28" s="144"/>
      <c r="AA28" s="144"/>
    </row>
    <row r="29" spans="1:27" s="88" customFormat="1" ht="13.5">
      <c r="A29" s="86"/>
      <c r="B29" s="82" t="s">
        <v>41</v>
      </c>
      <c r="C29" s="86"/>
      <c r="D29" s="86"/>
      <c r="E29" s="97" t="s">
        <v>13</v>
      </c>
      <c r="F29" s="144">
        <v>3.637</v>
      </c>
      <c r="G29" s="144">
        <v>33.621000000000002</v>
      </c>
      <c r="H29" s="144">
        <v>196.36</v>
      </c>
      <c r="I29" s="144">
        <v>27.891999999999999</v>
      </c>
      <c r="J29" s="144">
        <v>101.286</v>
      </c>
      <c r="K29" s="144">
        <v>34.875999999999998</v>
      </c>
      <c r="L29" s="144">
        <v>72.415999999999997</v>
      </c>
      <c r="M29" s="144">
        <v>6.1280000000000001</v>
      </c>
      <c r="N29" s="193">
        <v>1.2529999999999999</v>
      </c>
      <c r="O29" s="193">
        <v>0.32700000000000001</v>
      </c>
      <c r="P29" s="193">
        <v>4.5369999999999999</v>
      </c>
      <c r="Q29" s="193">
        <v>9.5000000000000001E-2</v>
      </c>
      <c r="R29" s="193">
        <v>0.245</v>
      </c>
      <c r="S29" s="193">
        <v>2.073</v>
      </c>
      <c r="T29" s="193">
        <v>0.63</v>
      </c>
      <c r="U29" s="144">
        <v>5.6639999999999997</v>
      </c>
      <c r="V29" s="144">
        <v>0.318</v>
      </c>
      <c r="W29" s="155"/>
      <c r="X29" s="144">
        <v>134.953</v>
      </c>
      <c r="Y29" s="144">
        <v>178.85</v>
      </c>
      <c r="Z29" s="144">
        <v>1.675</v>
      </c>
      <c r="AA29" s="144">
        <v>1.218</v>
      </c>
    </row>
    <row r="30" spans="1:27" s="88" customFormat="1" ht="13.5">
      <c r="A30" s="86"/>
      <c r="B30" s="82" t="s">
        <v>42</v>
      </c>
      <c r="C30" s="86"/>
      <c r="D30" s="86"/>
      <c r="E30" s="97" t="s">
        <v>13</v>
      </c>
      <c r="F30" s="144">
        <v>-108.114</v>
      </c>
      <c r="G30" s="144">
        <v>-242.40700000000001</v>
      </c>
      <c r="H30" s="144">
        <v>-80.575000000000003</v>
      </c>
      <c r="I30" s="144">
        <v>-194.55699999999999</v>
      </c>
      <c r="J30" s="144">
        <v>-353.33300000000003</v>
      </c>
      <c r="K30" s="144">
        <v>-101.02</v>
      </c>
      <c r="L30" s="144">
        <v>-136.99100000000001</v>
      </c>
      <c r="M30" s="144">
        <v>-100.935</v>
      </c>
      <c r="N30" s="193">
        <v>-96.391000000000005</v>
      </c>
      <c r="O30" s="193">
        <v>-99.236999999999995</v>
      </c>
      <c r="P30" s="193">
        <v>-92.822999999999993</v>
      </c>
      <c r="Q30" s="193">
        <v>-90.765000000000001</v>
      </c>
      <c r="R30" s="193">
        <v>-83.453000000000003</v>
      </c>
      <c r="S30" s="193">
        <v>-85.17</v>
      </c>
      <c r="T30" s="193">
        <v>-94.597999999999999</v>
      </c>
      <c r="U30" s="144">
        <v>-90.290999999999997</v>
      </c>
      <c r="V30" s="144">
        <v>-93.397000000000006</v>
      </c>
      <c r="W30" s="155"/>
      <c r="X30" s="144">
        <v>-499.096</v>
      </c>
      <c r="Y30" s="144">
        <v>-656.423</v>
      </c>
      <c r="Z30" s="144">
        <v>-374.67899999999997</v>
      </c>
      <c r="AA30" s="144">
        <v>-346.11799999999999</v>
      </c>
    </row>
    <row r="31" spans="1:27" s="88" customFormat="1" ht="5.25" customHeight="1">
      <c r="A31" s="82"/>
      <c r="B31" s="82"/>
      <c r="C31" s="82"/>
      <c r="D31" s="82"/>
      <c r="E31" s="97"/>
      <c r="F31" s="144"/>
      <c r="G31" s="144"/>
      <c r="H31" s="144"/>
      <c r="I31" s="144"/>
      <c r="J31" s="144"/>
      <c r="K31" s="144"/>
      <c r="L31" s="144"/>
      <c r="M31" s="144"/>
      <c r="N31" s="193"/>
      <c r="O31" s="193"/>
      <c r="P31" s="193"/>
      <c r="Q31" s="193"/>
      <c r="R31" s="193"/>
      <c r="S31" s="193"/>
      <c r="T31" s="193"/>
      <c r="U31" s="193"/>
      <c r="V31" s="193"/>
      <c r="W31" s="155"/>
      <c r="X31" s="144"/>
      <c r="Y31" s="144"/>
      <c r="Z31" s="144"/>
      <c r="AA31" s="144"/>
    </row>
    <row r="32" spans="1:27" s="88" customFormat="1" ht="14.25" thickBot="1">
      <c r="A32" s="79"/>
      <c r="B32" s="98" t="s">
        <v>43</v>
      </c>
      <c r="C32" s="98"/>
      <c r="D32" s="79"/>
      <c r="E32" s="100" t="s">
        <v>13</v>
      </c>
      <c r="F32" s="192">
        <f t="shared" ref="F32:R32" si="16">SUM(F27:F30)</f>
        <v>220.90800000000004</v>
      </c>
      <c r="G32" s="192">
        <f t="shared" si="16"/>
        <v>80.858999999999952</v>
      </c>
      <c r="H32" s="192">
        <f t="shared" si="16"/>
        <v>430.21699999999998</v>
      </c>
      <c r="I32" s="192">
        <f t="shared" si="16"/>
        <v>194.12400000000011</v>
      </c>
      <c r="J32" s="192">
        <f t="shared" si="16"/>
        <v>61.291999999999973</v>
      </c>
      <c r="K32" s="192">
        <f t="shared" si="16"/>
        <v>55.887999999999991</v>
      </c>
      <c r="L32" s="192">
        <f t="shared" si="16"/>
        <v>246.70000000000002</v>
      </c>
      <c r="M32" s="192">
        <f t="shared" si="16"/>
        <v>265.43000000000006</v>
      </c>
      <c r="N32" s="192">
        <f t="shared" si="16"/>
        <v>226.58799999999974</v>
      </c>
      <c r="O32" s="192">
        <f t="shared" si="16"/>
        <v>266.75300000000004</v>
      </c>
      <c r="P32" s="192">
        <f t="shared" si="16"/>
        <v>257.41800000000006</v>
      </c>
      <c r="Q32" s="192">
        <f t="shared" si="16"/>
        <v>246.89699999999999</v>
      </c>
      <c r="R32" s="192">
        <f t="shared" si="16"/>
        <v>274.49599999999998</v>
      </c>
      <c r="S32" s="192">
        <f t="shared" ref="S32:T32" si="17">SUM(S27:S30)</f>
        <v>335.51300000000015</v>
      </c>
      <c r="T32" s="192">
        <f t="shared" si="17"/>
        <v>314.94399999999996</v>
      </c>
      <c r="U32" s="192">
        <f t="shared" ref="U32:V32" si="18">SUM(U27:U30)</f>
        <v>229.79299999999995</v>
      </c>
      <c r="V32" s="192">
        <f t="shared" si="18"/>
        <v>278.55299999999983</v>
      </c>
      <c r="W32" s="155"/>
      <c r="X32" s="146">
        <f t="shared" ref="X32" si="19">SUM(X27:X30)</f>
        <v>926.10799999999972</v>
      </c>
      <c r="Y32" s="146">
        <f t="shared" ref="Y32" si="20">SUM(Y27:Y30)</f>
        <v>629.31000000000063</v>
      </c>
      <c r="Z32" s="146">
        <f>SUM(Z27:Z30)</f>
        <v>997.65600000000029</v>
      </c>
      <c r="AA32" s="146">
        <f>SUM(AA27:AA30)</f>
        <v>1154.7459999999999</v>
      </c>
    </row>
    <row r="33" spans="1:27" s="88" customFormat="1" ht="5.25" customHeight="1" thickTop="1">
      <c r="A33" s="85"/>
      <c r="B33" s="85"/>
      <c r="C33" s="85"/>
      <c r="D33" s="85"/>
      <c r="E33" s="97"/>
      <c r="F33" s="144"/>
      <c r="G33" s="144"/>
      <c r="H33" s="144"/>
      <c r="I33" s="144"/>
      <c r="J33" s="144"/>
      <c r="K33" s="144"/>
      <c r="L33" s="144"/>
      <c r="M33" s="144"/>
      <c r="N33" s="144"/>
      <c r="O33" s="144"/>
      <c r="P33" s="144"/>
      <c r="Q33" s="144"/>
      <c r="R33" s="144"/>
      <c r="S33" s="144"/>
      <c r="T33" s="144"/>
      <c r="U33" s="144"/>
      <c r="V33" s="144"/>
      <c r="W33" s="155"/>
      <c r="X33" s="144"/>
      <c r="Y33" s="144"/>
      <c r="Z33" s="144"/>
      <c r="AA33" s="144"/>
    </row>
    <row r="34" spans="1:27" s="88" customFormat="1" ht="13.5">
      <c r="A34" s="85"/>
      <c r="B34" s="82" t="s">
        <v>44</v>
      </c>
      <c r="C34" s="85"/>
      <c r="D34" s="85"/>
      <c r="E34" s="97" t="s">
        <v>13</v>
      </c>
      <c r="F34" s="144">
        <v>-84.033000000000001</v>
      </c>
      <c r="G34" s="144">
        <v>-41.634999999999998</v>
      </c>
      <c r="H34" s="144">
        <v>-43.802999999999997</v>
      </c>
      <c r="I34" s="144">
        <v>-44.649000000000001</v>
      </c>
      <c r="J34" s="144">
        <v>-42.801000000000002</v>
      </c>
      <c r="K34" s="144">
        <v>-16.847000000000001</v>
      </c>
      <c r="L34" s="144">
        <v>-59.780999999999999</v>
      </c>
      <c r="M34" s="144">
        <v>-122.535</v>
      </c>
      <c r="N34" s="144">
        <v>-73.680000000000007</v>
      </c>
      <c r="O34" s="144">
        <v>-67.051000000000002</v>
      </c>
      <c r="P34" s="144">
        <v>-67.611000000000004</v>
      </c>
      <c r="Q34" s="144">
        <v>-44.71</v>
      </c>
      <c r="R34" s="144">
        <v>-60.851999999999997</v>
      </c>
      <c r="S34" s="144">
        <v>-81.741</v>
      </c>
      <c r="T34" s="144">
        <v>-81.834000000000003</v>
      </c>
      <c r="U34" s="144">
        <v>-63.381999999999998</v>
      </c>
      <c r="V34" s="144">
        <v>-70.793000000000006</v>
      </c>
      <c r="W34" s="155"/>
      <c r="X34" s="144">
        <v>-214.12</v>
      </c>
      <c r="Y34" s="144">
        <v>-241.964</v>
      </c>
      <c r="Z34" s="144">
        <v>-253.05199999999999</v>
      </c>
      <c r="AA34" s="144">
        <v>-287.80900000000003</v>
      </c>
    </row>
    <row r="35" spans="1:27" s="88" customFormat="1" ht="5.25" customHeight="1">
      <c r="A35" s="85"/>
      <c r="B35" s="85"/>
      <c r="C35" s="85"/>
      <c r="D35" s="85"/>
      <c r="E35" s="97"/>
      <c r="F35" s="144"/>
      <c r="G35" s="144"/>
      <c r="H35" s="144"/>
      <c r="I35" s="144"/>
      <c r="J35" s="144"/>
      <c r="K35" s="144"/>
      <c r="L35" s="144"/>
      <c r="M35" s="144"/>
      <c r="N35" s="144"/>
      <c r="O35" s="144"/>
      <c r="P35" s="144"/>
      <c r="Q35" s="144"/>
      <c r="R35" s="144"/>
      <c r="S35" s="144"/>
      <c r="T35" s="144"/>
      <c r="U35" s="144"/>
      <c r="V35" s="144"/>
      <c r="W35" s="155"/>
      <c r="X35" s="144"/>
      <c r="Y35" s="144"/>
      <c r="Z35" s="144"/>
      <c r="AA35" s="144"/>
    </row>
    <row r="36" spans="1:27" s="88" customFormat="1" ht="14.25" thickBot="1">
      <c r="A36" s="79"/>
      <c r="B36" s="98" t="s">
        <v>39</v>
      </c>
      <c r="C36" s="98"/>
      <c r="D36" s="79"/>
      <c r="E36" s="100" t="s">
        <v>13</v>
      </c>
      <c r="F36" s="146">
        <f t="shared" ref="F36:R36" si="21">SUM(F32:F34)</f>
        <v>136.87500000000006</v>
      </c>
      <c r="G36" s="146">
        <f t="shared" si="21"/>
        <v>39.223999999999954</v>
      </c>
      <c r="H36" s="146">
        <f t="shared" si="21"/>
        <v>386.41399999999999</v>
      </c>
      <c r="I36" s="146">
        <f t="shared" si="21"/>
        <v>149.47500000000011</v>
      </c>
      <c r="J36" s="146">
        <f t="shared" si="21"/>
        <v>18.490999999999971</v>
      </c>
      <c r="K36" s="146">
        <f t="shared" si="21"/>
        <v>39.04099999999999</v>
      </c>
      <c r="L36" s="146">
        <f t="shared" si="21"/>
        <v>186.91900000000001</v>
      </c>
      <c r="M36" s="146">
        <f t="shared" si="21"/>
        <v>142.89500000000007</v>
      </c>
      <c r="N36" s="146">
        <f t="shared" si="21"/>
        <v>152.90799999999973</v>
      </c>
      <c r="O36" s="146">
        <f t="shared" si="21"/>
        <v>199.70200000000006</v>
      </c>
      <c r="P36" s="146">
        <f t="shared" si="21"/>
        <v>189.80700000000007</v>
      </c>
      <c r="Q36" s="146">
        <f t="shared" si="21"/>
        <v>202.18699999999998</v>
      </c>
      <c r="R36" s="146">
        <f t="shared" si="21"/>
        <v>213.64399999999998</v>
      </c>
      <c r="S36" s="146">
        <f t="shared" ref="S36:T36" si="22">SUM(S32:S34)</f>
        <v>253.77200000000016</v>
      </c>
      <c r="T36" s="146">
        <f t="shared" si="22"/>
        <v>233.10999999999996</v>
      </c>
      <c r="U36" s="146">
        <f t="shared" ref="U36:V36" si="23">SUM(U32:U34)</f>
        <v>166.41099999999994</v>
      </c>
      <c r="V36" s="146">
        <f t="shared" si="23"/>
        <v>207.75999999999982</v>
      </c>
      <c r="W36" s="155"/>
      <c r="X36" s="146">
        <f t="shared" ref="X36" si="24">SUM(X32:X34)</f>
        <v>711.98799999999972</v>
      </c>
      <c r="Y36" s="146">
        <f t="shared" ref="Y36" si="25">SUM(Y32:Y34)</f>
        <v>387.34600000000063</v>
      </c>
      <c r="Z36" s="146">
        <f>SUM(Z32:Z34)</f>
        <v>744.60400000000027</v>
      </c>
      <c r="AA36" s="146">
        <f>SUM(AA32:AA34)</f>
        <v>866.9369999999999</v>
      </c>
    </row>
    <row r="37" spans="1:27" s="88" customFormat="1" ht="5.25" customHeight="1" thickTop="1">
      <c r="A37" s="90"/>
      <c r="B37" s="90"/>
      <c r="C37" s="90"/>
      <c r="D37" s="90"/>
      <c r="E37" s="97"/>
      <c r="F37" s="154"/>
      <c r="G37" s="154"/>
      <c r="H37" s="154"/>
      <c r="I37" s="154"/>
      <c r="J37" s="154"/>
      <c r="K37" s="154"/>
      <c r="L37" s="154"/>
      <c r="M37" s="154"/>
      <c r="N37" s="154"/>
      <c r="O37" s="154"/>
      <c r="P37" s="154"/>
      <c r="Q37" s="154"/>
      <c r="R37" s="154"/>
      <c r="S37" s="154"/>
      <c r="T37" s="154"/>
      <c r="U37" s="154"/>
      <c r="V37" s="154"/>
      <c r="W37" s="155"/>
      <c r="X37" s="154"/>
      <c r="Y37" s="154"/>
      <c r="Z37" s="154"/>
      <c r="AA37" s="154"/>
    </row>
    <row r="38" spans="1:27" s="88" customFormat="1" ht="36.75" thickBot="1">
      <c r="A38" s="79"/>
      <c r="B38" s="98" t="s">
        <v>128</v>
      </c>
      <c r="C38" s="98"/>
      <c r="D38" s="79"/>
      <c r="E38" s="100" t="s">
        <v>13</v>
      </c>
      <c r="F38" s="146">
        <v>0</v>
      </c>
      <c r="G38" s="146">
        <v>0</v>
      </c>
      <c r="H38" s="146">
        <v>0</v>
      </c>
      <c r="I38" s="146">
        <v>0</v>
      </c>
      <c r="J38" s="146">
        <v>0</v>
      </c>
      <c r="K38" s="146">
        <v>-4.3460000000000001</v>
      </c>
      <c r="L38" s="146">
        <v>1.45</v>
      </c>
      <c r="M38" s="146">
        <v>3.0139999999999998</v>
      </c>
      <c r="N38" s="146">
        <v>-10.09</v>
      </c>
      <c r="O38" s="146">
        <v>2.2610000000000001</v>
      </c>
      <c r="P38" s="146">
        <v>1.1339999999999999</v>
      </c>
      <c r="Q38" s="146">
        <v>-3.0369999999999999</v>
      </c>
      <c r="R38" s="146">
        <v>1.226</v>
      </c>
      <c r="S38" s="146">
        <v>2.3650000000000002</v>
      </c>
      <c r="T38" s="146">
        <v>2.1230000000000002</v>
      </c>
      <c r="U38" s="268">
        <v>2.113</v>
      </c>
      <c r="V38" s="268">
        <v>-0.52500000000000002</v>
      </c>
      <c r="W38" s="155"/>
      <c r="X38" s="146">
        <v>0</v>
      </c>
      <c r="Y38" s="146">
        <v>0.11799999999999999</v>
      </c>
      <c r="Z38" s="146">
        <v>-9.7319999999999993</v>
      </c>
      <c r="AA38" s="268">
        <v>7.827</v>
      </c>
    </row>
    <row r="39" spans="1:27" s="88" customFormat="1" ht="5.25" customHeight="1" thickTop="1">
      <c r="A39" s="90"/>
      <c r="B39" s="90"/>
      <c r="C39" s="90"/>
      <c r="D39" s="90"/>
      <c r="E39" s="97"/>
      <c r="F39" s="154"/>
      <c r="G39" s="154"/>
      <c r="H39" s="154"/>
      <c r="I39" s="154"/>
      <c r="J39" s="154"/>
      <c r="K39" s="154"/>
      <c r="L39" s="154"/>
      <c r="M39" s="154"/>
      <c r="N39" s="154"/>
      <c r="O39" s="154"/>
      <c r="P39" s="154"/>
      <c r="Q39" s="154"/>
      <c r="R39" s="154"/>
      <c r="S39" s="154"/>
      <c r="T39" s="154"/>
      <c r="U39" s="154"/>
      <c r="V39" s="154"/>
      <c r="W39" s="155"/>
      <c r="X39" s="154"/>
      <c r="Y39" s="154"/>
      <c r="Z39" s="154"/>
      <c r="AA39" s="154"/>
    </row>
    <row r="40" spans="1:27" s="88" customFormat="1" ht="14.25" thickBot="1">
      <c r="A40" s="79"/>
      <c r="B40" s="98" t="s">
        <v>40</v>
      </c>
      <c r="C40" s="98"/>
      <c r="D40" s="79"/>
      <c r="E40" s="100" t="s">
        <v>13</v>
      </c>
      <c r="F40" s="146">
        <f t="shared" ref="F40:R40" si="26">F36+F38</f>
        <v>136.87500000000006</v>
      </c>
      <c r="G40" s="146">
        <f t="shared" si="26"/>
        <v>39.223999999999954</v>
      </c>
      <c r="H40" s="146">
        <f t="shared" si="26"/>
        <v>386.41399999999999</v>
      </c>
      <c r="I40" s="146">
        <f t="shared" si="26"/>
        <v>149.47500000000011</v>
      </c>
      <c r="J40" s="146">
        <f t="shared" si="26"/>
        <v>18.490999999999971</v>
      </c>
      <c r="K40" s="146">
        <f t="shared" si="26"/>
        <v>34.694999999999993</v>
      </c>
      <c r="L40" s="146">
        <f t="shared" si="26"/>
        <v>188.369</v>
      </c>
      <c r="M40" s="146">
        <f t="shared" si="26"/>
        <v>145.90900000000008</v>
      </c>
      <c r="N40" s="146">
        <f t="shared" si="26"/>
        <v>142.81799999999973</v>
      </c>
      <c r="O40" s="146">
        <f t="shared" si="26"/>
        <v>201.96300000000005</v>
      </c>
      <c r="P40" s="146">
        <f t="shared" si="26"/>
        <v>190.94100000000006</v>
      </c>
      <c r="Q40" s="146">
        <f t="shared" si="26"/>
        <v>199.14999999999998</v>
      </c>
      <c r="R40" s="146">
        <f t="shared" si="26"/>
        <v>214.86999999999998</v>
      </c>
      <c r="S40" s="146">
        <f t="shared" ref="S40:T40" si="27">S36+S38</f>
        <v>256.13700000000017</v>
      </c>
      <c r="T40" s="146">
        <f t="shared" si="27"/>
        <v>235.23299999999995</v>
      </c>
      <c r="U40" s="146">
        <f t="shared" ref="U40:V40" si="28">U36+U38</f>
        <v>168.52399999999994</v>
      </c>
      <c r="V40" s="146">
        <f t="shared" si="28"/>
        <v>207.23499999999981</v>
      </c>
      <c r="W40" s="155"/>
      <c r="X40" s="146">
        <f t="shared" ref="X40" si="29">X36+X38</f>
        <v>711.98799999999972</v>
      </c>
      <c r="Y40" s="146">
        <f t="shared" ref="Y40" si="30">Y36+Y38</f>
        <v>387.46400000000062</v>
      </c>
      <c r="Z40" s="146">
        <f>Z36+Z38</f>
        <v>734.8720000000003</v>
      </c>
      <c r="AA40" s="146">
        <f>AA36+AA38</f>
        <v>874.7639999999999</v>
      </c>
    </row>
    <row r="41" spans="1:27" s="88" customFormat="1" ht="12.75" thickTop="1">
      <c r="A41" s="92"/>
      <c r="B41" s="92"/>
      <c r="C41" s="92"/>
      <c r="D41" s="92"/>
      <c r="E41" s="92"/>
      <c r="F41" s="91"/>
      <c r="G41" s="91"/>
      <c r="H41" s="91"/>
      <c r="I41" s="91"/>
      <c r="J41" s="91"/>
      <c r="K41" s="91"/>
      <c r="L41" s="91"/>
      <c r="M41" s="91"/>
      <c r="N41" s="91"/>
      <c r="O41" s="91"/>
      <c r="P41" s="91"/>
      <c r="Q41" s="91"/>
      <c r="R41" s="91"/>
      <c r="S41" s="91"/>
      <c r="T41" s="91"/>
      <c r="U41" s="91"/>
      <c r="V41" s="91"/>
      <c r="W41" s="91"/>
      <c r="X41" s="91"/>
      <c r="Y41" s="91"/>
      <c r="Z41" s="91"/>
      <c r="AA41" s="91"/>
    </row>
    <row r="42" spans="1:27" s="88" customFormat="1" ht="12">
      <c r="A42" s="85"/>
      <c r="B42" s="85"/>
      <c r="C42" s="85"/>
      <c r="D42" s="85"/>
      <c r="E42" s="85"/>
      <c r="F42" s="95"/>
      <c r="G42" s="95"/>
      <c r="H42" s="95"/>
      <c r="I42" s="95"/>
      <c r="J42" s="95"/>
      <c r="K42" s="95"/>
      <c r="L42" s="95"/>
      <c r="M42" s="95"/>
      <c r="N42" s="95"/>
      <c r="O42" s="95"/>
      <c r="P42" s="95"/>
      <c r="Q42" s="95"/>
      <c r="R42" s="95"/>
      <c r="S42" s="220"/>
      <c r="T42" s="220"/>
      <c r="U42" s="220"/>
      <c r="V42" s="220">
        <v>0</v>
      </c>
      <c r="W42" s="95"/>
      <c r="X42" s="95"/>
      <c r="Y42" s="95"/>
      <c r="Z42" s="95"/>
      <c r="AA42" s="95"/>
    </row>
    <row r="43" spans="1:27">
      <c r="F43" s="95"/>
      <c r="G43" s="95"/>
      <c r="H43" s="95"/>
      <c r="I43" s="95"/>
      <c r="J43" s="95"/>
      <c r="K43" s="95"/>
      <c r="L43" s="95"/>
      <c r="M43" s="95"/>
      <c r="N43" s="95"/>
      <c r="O43" s="95"/>
      <c r="P43" s="95"/>
      <c r="Q43" s="95"/>
      <c r="R43" s="95"/>
      <c r="U43" s="220">
        <f>SUM(R40:U40)-AA40</f>
        <v>0</v>
      </c>
      <c r="V43" s="220"/>
      <c r="X43" s="95"/>
      <c r="Y43" s="95"/>
      <c r="Z43" s="95"/>
      <c r="AA43" s="95"/>
    </row>
    <row r="44" spans="1:27">
      <c r="F44" s="95"/>
      <c r="G44" s="95"/>
      <c r="H44" s="95"/>
      <c r="I44" s="95"/>
      <c r="J44" s="95"/>
      <c r="K44" s="95"/>
      <c r="L44" s="95"/>
      <c r="M44" s="95"/>
      <c r="N44" s="95"/>
      <c r="O44" s="95"/>
      <c r="P44" s="95"/>
      <c r="Q44" s="95"/>
      <c r="R44" s="95"/>
      <c r="S44" s="162"/>
      <c r="T44" s="162"/>
      <c r="U44" s="162"/>
      <c r="V44" s="162"/>
      <c r="W44" s="162"/>
      <c r="X44" s="95"/>
      <c r="Y44" s="95"/>
      <c r="Z44" s="95"/>
      <c r="AA44" s="95"/>
    </row>
    <row r="45" spans="1:27">
      <c r="F45" s="95"/>
      <c r="G45" s="95"/>
      <c r="H45" s="95"/>
      <c r="I45" s="95"/>
      <c r="J45" s="95"/>
      <c r="K45" s="95"/>
      <c r="L45" s="95"/>
      <c r="M45" s="95"/>
      <c r="N45" s="95"/>
      <c r="O45" s="95"/>
      <c r="P45" s="95"/>
      <c r="Q45" s="95"/>
      <c r="R45" s="95"/>
      <c r="S45" s="162"/>
      <c r="T45" s="162"/>
      <c r="U45" s="162"/>
      <c r="V45" s="162"/>
      <c r="W45" s="162"/>
      <c r="X45" s="95"/>
      <c r="Y45" s="95"/>
      <c r="Z45" s="95"/>
      <c r="AA45" s="95"/>
    </row>
    <row r="46" spans="1:27">
      <c r="F46" s="95"/>
      <c r="G46" s="95"/>
      <c r="H46" s="95"/>
      <c r="I46" s="95"/>
      <c r="J46" s="95"/>
      <c r="K46" s="95"/>
      <c r="L46" s="95"/>
      <c r="M46" s="95"/>
      <c r="N46" s="95"/>
      <c r="O46" s="95"/>
      <c r="P46" s="95"/>
      <c r="Q46" s="95"/>
      <c r="R46" s="95"/>
      <c r="X46" s="95"/>
      <c r="Y46" s="95"/>
      <c r="Z46" s="95"/>
      <c r="AA46" s="95"/>
    </row>
    <row r="47" spans="1:27">
      <c r="F47" s="95"/>
      <c r="G47" s="95"/>
      <c r="H47" s="95"/>
      <c r="I47" s="95"/>
      <c r="J47" s="95"/>
      <c r="K47" s="95"/>
      <c r="L47" s="95"/>
      <c r="M47" s="95"/>
      <c r="N47" s="95"/>
      <c r="O47" s="95"/>
      <c r="P47" s="95"/>
      <c r="Q47" s="95"/>
      <c r="R47" s="95"/>
      <c r="X47" s="95"/>
      <c r="Y47" s="95"/>
      <c r="Z47" s="95"/>
      <c r="AA47" s="95"/>
    </row>
    <row r="48" spans="1:27">
      <c r="F48" s="95"/>
      <c r="G48" s="95"/>
      <c r="H48" s="95"/>
      <c r="I48" s="95"/>
      <c r="J48" s="95"/>
      <c r="K48" s="95"/>
      <c r="L48" s="95"/>
      <c r="M48" s="95"/>
      <c r="N48" s="95"/>
      <c r="O48" s="95"/>
      <c r="P48" s="95"/>
      <c r="Q48" s="95"/>
      <c r="R48" s="95"/>
      <c r="X48" s="95"/>
      <c r="Y48" s="95"/>
      <c r="Z48" s="95"/>
      <c r="AA48" s="95"/>
    </row>
    <row r="49" spans="6:27">
      <c r="F49" s="95"/>
      <c r="G49" s="95"/>
      <c r="H49" s="95"/>
      <c r="I49" s="95"/>
      <c r="J49" s="95"/>
      <c r="K49" s="95"/>
      <c r="L49" s="95"/>
      <c r="M49" s="95"/>
      <c r="N49" s="95"/>
      <c r="O49" s="95"/>
      <c r="P49" s="95"/>
      <c r="Q49" s="95"/>
      <c r="R49" s="95"/>
      <c r="X49" s="95"/>
      <c r="Y49" s="95"/>
      <c r="Z49" s="95"/>
      <c r="AA49" s="95"/>
    </row>
    <row r="50" spans="6:27">
      <c r="F50" s="95"/>
      <c r="G50" s="95"/>
      <c r="H50" s="95"/>
      <c r="I50" s="95"/>
      <c r="J50" s="95"/>
      <c r="K50" s="95"/>
      <c r="L50" s="95"/>
      <c r="M50" s="95"/>
      <c r="N50" s="95"/>
      <c r="O50" s="95"/>
      <c r="P50" s="95"/>
      <c r="Q50" s="95"/>
      <c r="R50" s="95"/>
      <c r="X50" s="95"/>
      <c r="Y50" s="95"/>
      <c r="Z50" s="95"/>
      <c r="AA50" s="95"/>
    </row>
    <row r="51" spans="6:27">
      <c r="F51" s="95"/>
      <c r="G51" s="95"/>
      <c r="H51" s="95"/>
      <c r="I51" s="95"/>
      <c r="J51" s="95"/>
      <c r="K51" s="95"/>
      <c r="L51" s="95"/>
      <c r="M51" s="95"/>
      <c r="N51" s="95"/>
      <c r="O51" s="95"/>
      <c r="P51" s="95"/>
      <c r="Q51" s="95"/>
      <c r="R51" s="95"/>
      <c r="X51" s="95"/>
      <c r="Y51" s="95"/>
      <c r="Z51" s="95"/>
      <c r="AA51" s="95"/>
    </row>
    <row r="52" spans="6:27">
      <c r="F52" s="95"/>
      <c r="G52" s="95"/>
      <c r="H52" s="95"/>
      <c r="I52" s="95"/>
      <c r="J52" s="95"/>
      <c r="K52" s="95"/>
      <c r="L52" s="95"/>
      <c r="M52" s="95"/>
      <c r="N52" s="95"/>
      <c r="O52" s="95"/>
      <c r="P52" s="95"/>
      <c r="Q52" s="95"/>
      <c r="R52" s="95"/>
      <c r="X52" s="95"/>
      <c r="Y52" s="95"/>
      <c r="Z52" s="95"/>
      <c r="AA52" s="95"/>
    </row>
    <row r="53" spans="6:27">
      <c r="F53" s="95"/>
      <c r="G53" s="95"/>
      <c r="H53" s="95"/>
      <c r="I53" s="95"/>
      <c r="J53" s="95"/>
      <c r="K53" s="95"/>
      <c r="L53" s="95"/>
      <c r="M53" s="95"/>
      <c r="N53" s="95"/>
      <c r="O53" s="95"/>
      <c r="P53" s="95"/>
      <c r="Q53" s="95"/>
      <c r="R53" s="95"/>
      <c r="X53" s="95"/>
      <c r="Y53" s="95"/>
      <c r="Z53" s="95"/>
      <c r="AA53" s="95"/>
    </row>
    <row r="54" spans="6:27">
      <c r="F54" s="95"/>
      <c r="G54" s="95"/>
      <c r="H54" s="95"/>
      <c r="I54" s="95"/>
      <c r="J54" s="95"/>
      <c r="K54" s="95"/>
      <c r="L54" s="95"/>
      <c r="M54" s="95"/>
      <c r="N54" s="95"/>
      <c r="O54" s="95"/>
      <c r="P54" s="95"/>
      <c r="Q54" s="95"/>
      <c r="R54" s="95"/>
      <c r="X54" s="95"/>
      <c r="Y54" s="95"/>
      <c r="Z54" s="95"/>
      <c r="AA54" s="95"/>
    </row>
    <row r="55" spans="6:27">
      <c r="F55" s="95"/>
      <c r="G55" s="95"/>
      <c r="H55" s="95"/>
      <c r="I55" s="95"/>
      <c r="J55" s="95"/>
      <c r="K55" s="95"/>
      <c r="L55" s="95"/>
      <c r="M55" s="95"/>
      <c r="N55" s="95"/>
      <c r="O55" s="95"/>
      <c r="P55" s="95"/>
      <c r="Q55" s="95"/>
      <c r="R55" s="95"/>
      <c r="X55" s="95"/>
      <c r="Y55" s="95"/>
      <c r="Z55" s="95"/>
      <c r="AA55" s="95"/>
    </row>
    <row r="56" spans="6:27">
      <c r="F56" s="95"/>
      <c r="G56" s="95"/>
      <c r="H56" s="95"/>
      <c r="I56" s="95"/>
      <c r="J56" s="95"/>
      <c r="K56" s="95"/>
      <c r="L56" s="95"/>
      <c r="M56" s="95"/>
      <c r="N56" s="95"/>
      <c r="O56" s="95"/>
      <c r="P56" s="95"/>
      <c r="Q56" s="95"/>
      <c r="R56" s="95"/>
      <c r="X56" s="95"/>
      <c r="Y56" s="95"/>
      <c r="Z56" s="95"/>
      <c r="AA56" s="95"/>
    </row>
    <row r="57" spans="6:27">
      <c r="F57" s="95"/>
      <c r="G57" s="95"/>
      <c r="H57" s="95"/>
      <c r="I57" s="95"/>
      <c r="J57" s="95"/>
      <c r="K57" s="95"/>
      <c r="L57" s="95"/>
      <c r="M57" s="95"/>
      <c r="N57" s="95"/>
      <c r="O57" s="95"/>
      <c r="P57" s="95"/>
      <c r="Q57" s="95"/>
      <c r="R57" s="95"/>
      <c r="X57" s="95"/>
      <c r="Y57" s="95"/>
      <c r="Z57" s="95"/>
      <c r="AA57" s="95"/>
    </row>
    <row r="58" spans="6:27">
      <c r="F58" s="95"/>
      <c r="G58" s="95"/>
      <c r="H58" s="95"/>
      <c r="I58" s="95"/>
      <c r="J58" s="95"/>
      <c r="K58" s="95"/>
      <c r="L58" s="95"/>
      <c r="M58" s="95"/>
      <c r="N58" s="95"/>
      <c r="O58" s="95"/>
      <c r="P58" s="95"/>
      <c r="Q58" s="95"/>
      <c r="R58" s="95"/>
      <c r="X58" s="95"/>
      <c r="Y58" s="95"/>
      <c r="Z58" s="95"/>
      <c r="AA58" s="95"/>
    </row>
    <row r="59" spans="6:27">
      <c r="F59" s="95"/>
      <c r="G59" s="95"/>
      <c r="H59" s="95"/>
      <c r="I59" s="95"/>
      <c r="J59" s="95"/>
      <c r="K59" s="95"/>
      <c r="L59" s="95"/>
      <c r="M59" s="95"/>
      <c r="N59" s="95"/>
      <c r="O59" s="95"/>
      <c r="P59" s="95"/>
      <c r="Q59" s="95"/>
      <c r="R59" s="95"/>
      <c r="X59" s="95"/>
      <c r="Y59" s="95"/>
      <c r="Z59" s="95"/>
      <c r="AA59" s="95"/>
    </row>
    <row r="60" spans="6:27">
      <c r="F60" s="95"/>
      <c r="G60" s="95"/>
      <c r="H60" s="95"/>
      <c r="I60" s="95"/>
      <c r="J60" s="95"/>
      <c r="K60" s="95"/>
      <c r="L60" s="95"/>
      <c r="M60" s="95"/>
      <c r="N60" s="95"/>
      <c r="O60" s="95"/>
      <c r="P60" s="95"/>
      <c r="Q60" s="95"/>
      <c r="R60" s="95"/>
      <c r="X60" s="95"/>
      <c r="Y60" s="95"/>
      <c r="Z60" s="95"/>
      <c r="AA60" s="95"/>
    </row>
    <row r="61" spans="6:27">
      <c r="F61" s="95"/>
      <c r="G61" s="95"/>
      <c r="H61" s="95"/>
      <c r="I61" s="95"/>
      <c r="J61" s="95"/>
      <c r="K61" s="95"/>
      <c r="L61" s="95"/>
      <c r="M61" s="95"/>
      <c r="N61" s="95"/>
      <c r="O61" s="95"/>
      <c r="P61" s="95"/>
      <c r="Q61" s="95"/>
      <c r="R61" s="95"/>
      <c r="X61" s="95"/>
      <c r="Y61" s="95"/>
      <c r="Z61" s="95"/>
      <c r="AA61" s="95"/>
    </row>
    <row r="62" spans="6:27">
      <c r="F62" s="95"/>
      <c r="G62" s="95"/>
      <c r="H62" s="95"/>
      <c r="I62" s="95"/>
      <c r="J62" s="95"/>
      <c r="K62" s="95"/>
      <c r="L62" s="95"/>
      <c r="M62" s="95"/>
      <c r="N62" s="95"/>
      <c r="O62" s="95"/>
      <c r="P62" s="95"/>
      <c r="Q62" s="95"/>
      <c r="R62" s="95"/>
      <c r="X62" s="95"/>
      <c r="Y62" s="95"/>
      <c r="Z62" s="95"/>
      <c r="AA62" s="95"/>
    </row>
    <row r="63" spans="6:27">
      <c r="F63" s="95"/>
      <c r="G63" s="95"/>
      <c r="H63" s="95"/>
      <c r="I63" s="95"/>
      <c r="J63" s="95"/>
      <c r="K63" s="95"/>
      <c r="L63" s="95"/>
      <c r="M63" s="95"/>
      <c r="N63" s="95"/>
      <c r="O63" s="95"/>
      <c r="P63" s="95"/>
      <c r="Q63" s="95"/>
      <c r="R63" s="95"/>
      <c r="X63" s="95"/>
      <c r="Y63" s="95"/>
      <c r="Z63" s="95"/>
      <c r="AA63" s="95"/>
    </row>
    <row r="64" spans="6:27">
      <c r="F64" s="95"/>
      <c r="G64" s="95"/>
      <c r="H64" s="95"/>
      <c r="I64" s="95"/>
      <c r="J64" s="95"/>
      <c r="K64" s="95"/>
      <c r="L64" s="95"/>
      <c r="M64" s="95"/>
      <c r="N64" s="95"/>
      <c r="O64" s="95"/>
      <c r="P64" s="95"/>
      <c r="Q64" s="95"/>
      <c r="R64" s="95"/>
      <c r="X64" s="95"/>
      <c r="Y64" s="95"/>
      <c r="Z64" s="95"/>
      <c r="AA64" s="95"/>
    </row>
    <row r="65" spans="6:27">
      <c r="F65" s="95"/>
      <c r="G65" s="95"/>
      <c r="H65" s="95"/>
      <c r="I65" s="95"/>
      <c r="J65" s="95"/>
      <c r="K65" s="95"/>
      <c r="L65" s="95"/>
      <c r="M65" s="95"/>
      <c r="N65" s="95"/>
      <c r="O65" s="95"/>
      <c r="P65" s="95"/>
      <c r="Q65" s="95"/>
      <c r="R65" s="95"/>
      <c r="X65" s="95"/>
      <c r="Y65" s="95"/>
      <c r="Z65" s="95"/>
      <c r="AA65" s="95"/>
    </row>
    <row r="66" spans="6:27">
      <c r="F66" s="95"/>
      <c r="G66" s="95"/>
      <c r="H66" s="95"/>
      <c r="I66" s="95"/>
      <c r="J66" s="95"/>
      <c r="K66" s="95"/>
      <c r="L66" s="95"/>
      <c r="M66" s="95"/>
      <c r="N66" s="95"/>
      <c r="O66" s="95"/>
      <c r="P66" s="95"/>
      <c r="Q66" s="95"/>
      <c r="R66" s="95"/>
      <c r="X66" s="95"/>
      <c r="Y66" s="95"/>
      <c r="Z66" s="95"/>
      <c r="AA66" s="95"/>
    </row>
    <row r="67" spans="6:27">
      <c r="F67" s="95"/>
      <c r="G67" s="95"/>
      <c r="H67" s="95"/>
      <c r="I67" s="95"/>
      <c r="J67" s="95"/>
      <c r="K67" s="95"/>
      <c r="L67" s="95"/>
      <c r="M67" s="95"/>
      <c r="N67" s="95"/>
      <c r="O67" s="95"/>
      <c r="P67" s="95"/>
      <c r="Q67" s="95"/>
      <c r="R67" s="95"/>
      <c r="X67" s="95"/>
      <c r="Y67" s="95"/>
      <c r="Z67" s="95"/>
      <c r="AA67" s="95"/>
    </row>
    <row r="68" spans="6:27">
      <c r="F68" s="95"/>
      <c r="G68" s="95"/>
      <c r="H68" s="95"/>
      <c r="I68" s="95"/>
      <c r="J68" s="95"/>
      <c r="K68" s="95"/>
      <c r="L68" s="95"/>
      <c r="M68" s="95"/>
      <c r="N68" s="95"/>
      <c r="O68" s="95"/>
      <c r="P68" s="95"/>
      <c r="Q68" s="95"/>
      <c r="R68" s="95"/>
      <c r="X68" s="95"/>
      <c r="Y68" s="95"/>
      <c r="Z68" s="95"/>
      <c r="AA68" s="95"/>
    </row>
    <row r="69" spans="6:27">
      <c r="F69" s="95"/>
      <c r="G69" s="95"/>
      <c r="H69" s="95"/>
      <c r="I69" s="95"/>
      <c r="J69" s="95"/>
      <c r="K69" s="95"/>
      <c r="L69" s="95"/>
      <c r="M69" s="95"/>
      <c r="N69" s="95"/>
      <c r="O69" s="95"/>
      <c r="P69" s="95"/>
      <c r="Q69" s="95"/>
      <c r="R69" s="95"/>
      <c r="X69" s="95"/>
      <c r="Y69" s="95"/>
      <c r="Z69" s="95"/>
      <c r="AA69" s="95"/>
    </row>
    <row r="70" spans="6:27">
      <c r="F70" s="95"/>
      <c r="G70" s="95"/>
      <c r="H70" s="95"/>
      <c r="I70" s="95"/>
      <c r="J70" s="95"/>
      <c r="K70" s="95"/>
      <c r="L70" s="95"/>
      <c r="M70" s="95"/>
      <c r="N70" s="95"/>
      <c r="O70" s="95"/>
      <c r="P70" s="95"/>
      <c r="Q70" s="95"/>
      <c r="R70" s="95"/>
      <c r="X70" s="95"/>
      <c r="Y70" s="95"/>
      <c r="Z70" s="95"/>
      <c r="AA70" s="95"/>
    </row>
    <row r="71" spans="6:27">
      <c r="F71" s="95"/>
      <c r="G71" s="95"/>
      <c r="H71" s="95"/>
      <c r="I71" s="95"/>
      <c r="J71" s="95"/>
      <c r="K71" s="95"/>
      <c r="L71" s="95"/>
      <c r="M71" s="95"/>
      <c r="N71" s="95"/>
      <c r="O71" s="95"/>
      <c r="P71" s="95"/>
      <c r="Q71" s="95"/>
      <c r="R71" s="95"/>
      <c r="X71" s="95"/>
      <c r="Y71" s="95"/>
      <c r="Z71" s="95"/>
      <c r="AA71" s="95"/>
    </row>
    <row r="72" spans="6:27">
      <c r="F72" s="95"/>
      <c r="G72" s="95"/>
      <c r="H72" s="95"/>
      <c r="I72" s="95"/>
      <c r="J72" s="95"/>
      <c r="K72" s="95"/>
      <c r="L72" s="95"/>
      <c r="M72" s="95"/>
      <c r="N72" s="95"/>
      <c r="O72" s="95"/>
      <c r="P72" s="95"/>
      <c r="Q72" s="95"/>
      <c r="R72" s="95"/>
      <c r="X72" s="95"/>
      <c r="Y72" s="95"/>
      <c r="Z72" s="95"/>
      <c r="AA72" s="95"/>
    </row>
    <row r="73" spans="6:27">
      <c r="F73" s="95"/>
      <c r="G73" s="95"/>
      <c r="H73" s="95"/>
      <c r="I73" s="95"/>
      <c r="J73" s="95"/>
      <c r="K73" s="95"/>
      <c r="L73" s="95"/>
      <c r="M73" s="95"/>
      <c r="N73" s="95"/>
      <c r="O73" s="95"/>
      <c r="P73" s="95"/>
      <c r="Q73" s="95"/>
      <c r="R73" s="95"/>
      <c r="X73" s="95"/>
      <c r="Y73" s="95"/>
      <c r="Z73" s="95"/>
      <c r="AA73" s="95"/>
    </row>
    <row r="74" spans="6:27">
      <c r="F74" s="95"/>
      <c r="G74" s="95"/>
      <c r="H74" s="95"/>
      <c r="I74" s="95"/>
      <c r="J74" s="95"/>
      <c r="K74" s="95"/>
      <c r="L74" s="95"/>
      <c r="M74" s="95"/>
      <c r="N74" s="95"/>
      <c r="O74" s="95"/>
      <c r="P74" s="95"/>
      <c r="Q74" s="95"/>
      <c r="R74" s="95"/>
      <c r="X74" s="95"/>
      <c r="Y74" s="95"/>
      <c r="Z74" s="95"/>
      <c r="AA74" s="95"/>
    </row>
    <row r="75" spans="6:27">
      <c r="F75" s="95"/>
      <c r="G75" s="95"/>
      <c r="H75" s="95"/>
      <c r="I75" s="95"/>
      <c r="J75" s="95"/>
      <c r="K75" s="95"/>
      <c r="L75" s="95"/>
      <c r="M75" s="95"/>
      <c r="N75" s="95"/>
      <c r="O75" s="95"/>
      <c r="P75" s="95"/>
      <c r="Q75" s="95"/>
      <c r="R75" s="95"/>
      <c r="X75" s="95"/>
      <c r="Y75" s="95"/>
      <c r="Z75" s="95"/>
      <c r="AA75" s="95"/>
    </row>
    <row r="76" spans="6:27">
      <c r="F76" s="95"/>
      <c r="G76" s="95"/>
      <c r="H76" s="95"/>
      <c r="I76" s="95"/>
      <c r="J76" s="95"/>
      <c r="K76" s="95"/>
      <c r="L76" s="95"/>
      <c r="M76" s="95"/>
      <c r="N76" s="95"/>
      <c r="O76" s="95"/>
      <c r="P76" s="95"/>
      <c r="Q76" s="95"/>
      <c r="R76" s="95"/>
      <c r="X76" s="95"/>
      <c r="Y76" s="95"/>
      <c r="Z76" s="95"/>
      <c r="AA76" s="95"/>
    </row>
    <row r="77" spans="6:27">
      <c r="F77" s="95"/>
    </row>
    <row r="78" spans="6:27">
      <c r="F78" s="95"/>
    </row>
  </sheetData>
  <mergeCells count="5">
    <mergeCell ref="R1:U2"/>
    <mergeCell ref="F2:I2"/>
    <mergeCell ref="J2:M2"/>
    <mergeCell ref="N2:Q2"/>
    <mergeCell ref="V1:V2"/>
  </mergeCells>
  <pageMargins left="0.70866141732283472" right="0.70866141732283472" top="0.59055118110236227" bottom="0.59055118110236227"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48227C"/>
    <pageSetUpPr fitToPage="1"/>
  </sheetPr>
  <dimension ref="A1:AG184"/>
  <sheetViews>
    <sheetView showGridLines="0" view="pageBreakPreview" zoomScale="85" zoomScaleNormal="70" zoomScaleSheetLayoutView="85" workbookViewId="0">
      <pane xSplit="4" ySplit="4" topLeftCell="E29" activePane="bottomRight" state="frozen"/>
      <selection activeCell="AC30" sqref="AC30"/>
      <selection pane="topRight" activeCell="AC30" sqref="AC30"/>
      <selection pane="bottomLeft" activeCell="AC30" sqref="AC30"/>
      <selection pane="bottomRight" activeCell="AG9" sqref="AG9"/>
    </sheetView>
  </sheetViews>
  <sheetFormatPr defaultColWidth="9" defaultRowHeight="13.5"/>
  <cols>
    <col min="1" max="1" width="1.375" style="21" customWidth="1"/>
    <col min="2" max="2" width="36.375" style="53" customWidth="1"/>
    <col min="3" max="3" width="0.375" style="53" customWidth="1"/>
    <col min="4" max="4" width="10.375" style="125" customWidth="1"/>
    <col min="5" max="5" width="0.125" style="52" customWidth="1"/>
    <col min="6" max="11" width="8.375" style="54" customWidth="1"/>
    <col min="12" max="12" width="8.375" style="21" customWidth="1"/>
    <col min="13" max="13" width="8.375" style="53" customWidth="1"/>
    <col min="14" max="14" width="0.875" style="53" customWidth="1"/>
    <col min="15" max="16" width="8.125" style="53" customWidth="1"/>
    <col min="17" max="21" width="8.125" style="21" customWidth="1"/>
    <col min="22" max="22" width="0.875" style="53" customWidth="1"/>
    <col min="23" max="23" width="8.125" style="21" customWidth="1"/>
    <col min="24" max="26" width="8" style="21" customWidth="1"/>
    <col min="27" max="27" width="0.875" style="53" customWidth="1"/>
    <col min="28" max="31" width="8.125" style="21" customWidth="1"/>
    <col min="32" max="32" width="0.875" style="53" customWidth="1"/>
    <col min="33" max="33" width="8.125" style="21" customWidth="1"/>
    <col min="34" max="16384" width="9" style="54"/>
  </cols>
  <sheetData>
    <row r="1" spans="1:33" s="42" customFormat="1" ht="12.95" customHeight="1">
      <c r="A1" s="37"/>
      <c r="B1" s="50"/>
      <c r="C1" s="60"/>
      <c r="D1" s="38"/>
      <c r="E1" s="40"/>
      <c r="F1" s="38"/>
      <c r="G1" s="38"/>
      <c r="H1" s="38"/>
      <c r="I1" s="38"/>
      <c r="J1" s="38"/>
      <c r="K1" s="38"/>
      <c r="L1" s="38"/>
      <c r="M1" s="38"/>
      <c r="N1" s="41"/>
      <c r="O1" s="38"/>
      <c r="P1" s="38"/>
      <c r="Q1" s="38"/>
      <c r="R1" s="38"/>
      <c r="S1" s="38"/>
      <c r="T1" s="38"/>
      <c r="U1" s="38"/>
      <c r="V1" s="41"/>
      <c r="W1" s="38"/>
      <c r="X1" s="38"/>
      <c r="Y1" s="38"/>
      <c r="Z1" s="38"/>
      <c r="AA1" s="41"/>
      <c r="AB1" s="216"/>
      <c r="AC1" s="216"/>
      <c r="AD1" s="216"/>
      <c r="AE1" s="216"/>
      <c r="AF1" s="41"/>
      <c r="AG1" s="216"/>
    </row>
    <row r="2" spans="1:33" s="42" customFormat="1" ht="18.75">
      <c r="A2" s="37"/>
      <c r="B2" s="62" t="s">
        <v>120</v>
      </c>
      <c r="C2" s="41"/>
      <c r="D2" s="96"/>
      <c r="E2" s="44"/>
      <c r="F2" s="287">
        <v>2016</v>
      </c>
      <c r="G2" s="287"/>
      <c r="H2" s="287"/>
      <c r="I2" s="287"/>
      <c r="J2" s="287"/>
      <c r="K2" s="287"/>
      <c r="L2" s="287"/>
      <c r="M2" s="293"/>
      <c r="N2" s="143"/>
      <c r="O2" s="287">
        <v>2017</v>
      </c>
      <c r="P2" s="287"/>
      <c r="Q2" s="288"/>
      <c r="R2" s="288"/>
      <c r="S2" s="288"/>
      <c r="T2" s="288"/>
      <c r="U2" s="288"/>
      <c r="V2" s="143"/>
      <c r="W2" s="280">
        <v>2018</v>
      </c>
      <c r="X2" s="280"/>
      <c r="Y2" s="280"/>
      <c r="Z2" s="280"/>
      <c r="AA2" s="143"/>
      <c r="AB2" s="283" t="s">
        <v>126</v>
      </c>
      <c r="AC2" s="283"/>
      <c r="AD2" s="283"/>
      <c r="AE2" s="283"/>
      <c r="AF2" s="143"/>
      <c r="AG2" s="272" t="s">
        <v>146</v>
      </c>
    </row>
    <row r="3" spans="1:33" s="42" customFormat="1" ht="15" customHeight="1">
      <c r="A3" s="37"/>
      <c r="B3" s="38"/>
      <c r="C3" s="41"/>
      <c r="D3" s="48" t="s">
        <v>21</v>
      </c>
      <c r="E3" s="47"/>
      <c r="F3" s="291" t="s">
        <v>8</v>
      </c>
      <c r="G3" s="292"/>
      <c r="H3" s="291" t="s">
        <v>7</v>
      </c>
      <c r="I3" s="292"/>
      <c r="J3" s="291" t="s">
        <v>10</v>
      </c>
      <c r="K3" s="292"/>
      <c r="L3" s="291" t="s">
        <v>9</v>
      </c>
      <c r="M3" s="292"/>
      <c r="N3" s="49"/>
      <c r="O3" s="289" t="s">
        <v>8</v>
      </c>
      <c r="P3" s="290"/>
      <c r="Q3" s="289" t="s">
        <v>7</v>
      </c>
      <c r="R3" s="290"/>
      <c r="S3" s="289" t="s">
        <v>10</v>
      </c>
      <c r="T3" s="290"/>
      <c r="U3" s="48" t="s">
        <v>9</v>
      </c>
      <c r="V3" s="49"/>
      <c r="W3" s="190" t="s">
        <v>8</v>
      </c>
      <c r="X3" s="190" t="s">
        <v>7</v>
      </c>
      <c r="Y3" s="190" t="s">
        <v>10</v>
      </c>
      <c r="Z3" s="195" t="s">
        <v>9</v>
      </c>
      <c r="AA3" s="49"/>
      <c r="AB3" s="201" t="s">
        <v>8</v>
      </c>
      <c r="AC3" s="218" t="s">
        <v>7</v>
      </c>
      <c r="AD3" s="239" t="s">
        <v>10</v>
      </c>
      <c r="AE3" s="264" t="s">
        <v>9</v>
      </c>
      <c r="AF3" s="49"/>
      <c r="AG3" s="270" t="s">
        <v>8</v>
      </c>
    </row>
    <row r="4" spans="1:33" s="69" customFormat="1">
      <c r="A4" s="65"/>
      <c r="B4" s="66"/>
      <c r="C4" s="67"/>
      <c r="D4" s="128"/>
      <c r="E4" s="68"/>
      <c r="F4" s="48" t="s">
        <v>114</v>
      </c>
      <c r="G4" s="48" t="s">
        <v>116</v>
      </c>
      <c r="H4" s="48" t="s">
        <v>114</v>
      </c>
      <c r="I4" s="48" t="s">
        <v>116</v>
      </c>
      <c r="J4" s="48" t="s">
        <v>114</v>
      </c>
      <c r="K4" s="48" t="s">
        <v>116</v>
      </c>
      <c r="L4" s="48" t="s">
        <v>114</v>
      </c>
      <c r="M4" s="48" t="s">
        <v>116</v>
      </c>
      <c r="N4" s="49"/>
      <c r="O4" s="48" t="s">
        <v>114</v>
      </c>
      <c r="P4" s="48" t="s">
        <v>116</v>
      </c>
      <c r="Q4" s="48" t="s">
        <v>114</v>
      </c>
      <c r="R4" s="48" t="s">
        <v>116</v>
      </c>
      <c r="S4" s="48" t="s">
        <v>114</v>
      </c>
      <c r="T4" s="48" t="s">
        <v>116</v>
      </c>
      <c r="U4" s="48" t="s">
        <v>114</v>
      </c>
      <c r="V4" s="49"/>
      <c r="W4" s="176" t="s">
        <v>114</v>
      </c>
      <c r="X4" s="189" t="s">
        <v>114</v>
      </c>
      <c r="Y4" s="191" t="s">
        <v>114</v>
      </c>
      <c r="Z4" s="196" t="s">
        <v>114</v>
      </c>
      <c r="AA4" s="49"/>
      <c r="AB4" s="202" t="s">
        <v>114</v>
      </c>
      <c r="AC4" s="219" t="s">
        <v>114</v>
      </c>
      <c r="AD4" s="240" t="s">
        <v>114</v>
      </c>
      <c r="AE4" s="265" t="s">
        <v>114</v>
      </c>
      <c r="AF4" s="49"/>
      <c r="AG4" s="271" t="s">
        <v>114</v>
      </c>
    </row>
    <row r="5" spans="1:33">
      <c r="B5" s="70"/>
      <c r="C5" s="15"/>
      <c r="D5" s="124"/>
      <c r="F5" s="21"/>
      <c r="G5" s="21"/>
      <c r="H5" s="21"/>
      <c r="I5" s="21"/>
      <c r="J5" s="21"/>
      <c r="K5" s="21"/>
      <c r="O5" s="21"/>
      <c r="P5" s="21"/>
    </row>
    <row r="6" spans="1:33" s="126" customFormat="1" ht="18" customHeight="1">
      <c r="A6" s="121"/>
      <c r="B6" s="122" t="s">
        <v>45</v>
      </c>
      <c r="C6" s="123"/>
      <c r="D6" s="124"/>
      <c r="E6" s="125"/>
      <c r="F6" s="121"/>
      <c r="G6" s="121"/>
      <c r="H6" s="121"/>
      <c r="I6" s="121"/>
      <c r="J6" s="121"/>
      <c r="K6" s="121"/>
      <c r="L6" s="121"/>
      <c r="M6" s="127"/>
      <c r="N6" s="127"/>
      <c r="O6" s="121"/>
      <c r="P6" s="121"/>
      <c r="Q6" s="121"/>
      <c r="R6" s="121"/>
      <c r="S6" s="121"/>
      <c r="T6" s="121"/>
      <c r="U6" s="121"/>
      <c r="V6" s="127"/>
      <c r="W6" s="121"/>
      <c r="X6" s="121"/>
      <c r="Y6" s="121"/>
      <c r="Z6" s="121"/>
      <c r="AA6" s="127"/>
      <c r="AB6" s="121"/>
      <c r="AC6" s="121"/>
      <c r="AD6" s="121"/>
      <c r="AE6" s="121"/>
      <c r="AF6" s="127"/>
      <c r="AG6" s="121"/>
    </row>
    <row r="7" spans="1:33" s="77" customFormat="1" ht="12" collapsed="1">
      <c r="B7" s="101" t="s">
        <v>47</v>
      </c>
      <c r="C7" s="78"/>
      <c r="D7" s="81"/>
      <c r="E7" s="101"/>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row>
    <row r="8" spans="1:33" s="77" customFormat="1" ht="12">
      <c r="B8" s="101" t="s">
        <v>46</v>
      </c>
      <c r="C8" s="101"/>
      <c r="D8" s="129"/>
      <c r="E8" s="103"/>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row>
    <row r="9" spans="1:33" s="77" customFormat="1">
      <c r="B9" s="131" t="s">
        <v>49</v>
      </c>
      <c r="C9" s="103">
        <v>4</v>
      </c>
      <c r="D9" s="97" t="s">
        <v>13</v>
      </c>
      <c r="E9" s="97"/>
      <c r="F9" s="144">
        <v>2792.2280000000001</v>
      </c>
      <c r="G9" s="144">
        <v>2792.2280000000001</v>
      </c>
      <c r="H9" s="144">
        <v>2730.5129999999999</v>
      </c>
      <c r="I9" s="144">
        <v>2730.5129999999999</v>
      </c>
      <c r="J9" s="144">
        <v>2697.364</v>
      </c>
      <c r="K9" s="144">
        <v>2697.364</v>
      </c>
      <c r="L9" s="144">
        <v>2628.7860000000001</v>
      </c>
      <c r="M9" s="144">
        <v>2628.7860000000001</v>
      </c>
      <c r="N9" s="145"/>
      <c r="O9" s="144">
        <v>2628.252</v>
      </c>
      <c r="P9" s="144">
        <v>2628.252</v>
      </c>
      <c r="Q9" s="144">
        <v>2683.288</v>
      </c>
      <c r="R9" s="144">
        <v>2683.288</v>
      </c>
      <c r="S9" s="144">
        <v>2632.9749999999999</v>
      </c>
      <c r="T9" s="144">
        <v>2632.9749999999999</v>
      </c>
      <c r="U9" s="144">
        <v>2683.857</v>
      </c>
      <c r="V9" s="145"/>
      <c r="W9" s="144">
        <v>2635.3429999999998</v>
      </c>
      <c r="X9" s="144">
        <v>2582.2739999999999</v>
      </c>
      <c r="Y9" s="144">
        <v>2539.3490000000002</v>
      </c>
      <c r="Z9" s="144">
        <v>2513.4290000000001</v>
      </c>
      <c r="AA9" s="145"/>
      <c r="AB9" s="144">
        <v>2443.4299999999998</v>
      </c>
      <c r="AC9" s="144">
        <v>2381.415</v>
      </c>
      <c r="AD9" s="144">
        <v>2618.413</v>
      </c>
      <c r="AE9" s="144">
        <v>2598.1379999999999</v>
      </c>
      <c r="AF9" s="145"/>
      <c r="AG9" s="144">
        <v>2536.3719999999998</v>
      </c>
    </row>
    <row r="10" spans="1:33" s="77" customFormat="1">
      <c r="B10" s="131" t="s">
        <v>47</v>
      </c>
      <c r="C10" s="102"/>
      <c r="D10" s="97" t="s">
        <v>13</v>
      </c>
      <c r="E10" s="97"/>
      <c r="F10" s="144">
        <v>925.15800000000002</v>
      </c>
      <c r="G10" s="144">
        <v>925.15800000000002</v>
      </c>
      <c r="H10" s="144">
        <v>991.23900000000003</v>
      </c>
      <c r="I10" s="144">
        <v>991.23900000000003</v>
      </c>
      <c r="J10" s="144">
        <v>1049.8399999999999</v>
      </c>
      <c r="K10" s="144">
        <v>1049.8399999999999</v>
      </c>
      <c r="L10" s="144">
        <v>1089.4369999999999</v>
      </c>
      <c r="M10" s="144">
        <v>1089.4369999999999</v>
      </c>
      <c r="N10" s="145"/>
      <c r="O10" s="144">
        <v>1178.711</v>
      </c>
      <c r="P10" s="144">
        <v>1178.711</v>
      </c>
      <c r="Q10" s="144">
        <v>1215.587</v>
      </c>
      <c r="R10" s="144">
        <v>1215.587</v>
      </c>
      <c r="S10" s="144">
        <v>1253.5350000000001</v>
      </c>
      <c r="T10" s="144">
        <f>S10</f>
        <v>1253.5350000000001</v>
      </c>
      <c r="U10" s="144">
        <v>1282.347</v>
      </c>
      <c r="V10" s="145"/>
      <c r="W10" s="144">
        <v>1325.3779999999999</v>
      </c>
      <c r="X10" s="144">
        <v>1348.568</v>
      </c>
      <c r="Y10" s="144">
        <v>1405.011</v>
      </c>
      <c r="Z10" s="144">
        <v>1511.0909999999999</v>
      </c>
      <c r="AA10" s="145"/>
      <c r="AB10" s="144">
        <v>1675.912</v>
      </c>
      <c r="AC10" s="144">
        <v>1745.328</v>
      </c>
      <c r="AD10" s="144">
        <v>1928.9739999999999</v>
      </c>
      <c r="AE10" s="144">
        <v>2028.828</v>
      </c>
      <c r="AF10" s="145"/>
      <c r="AG10" s="144">
        <v>2054.3629999999998</v>
      </c>
    </row>
    <row r="11" spans="1:33" s="77" customFormat="1">
      <c r="B11" s="131" t="s">
        <v>48</v>
      </c>
      <c r="C11" s="103">
        <v>3</v>
      </c>
      <c r="D11" s="97" t="s">
        <v>13</v>
      </c>
      <c r="E11" s="97"/>
      <c r="F11" s="144">
        <v>750.22400000000005</v>
      </c>
      <c r="G11" s="144">
        <v>750.22400000000005</v>
      </c>
      <c r="H11" s="144">
        <v>719.16</v>
      </c>
      <c r="I11" s="144">
        <v>719.16</v>
      </c>
      <c r="J11" s="144">
        <v>740.21</v>
      </c>
      <c r="K11" s="144">
        <v>740.21</v>
      </c>
      <c r="L11" s="144">
        <v>745.50900000000001</v>
      </c>
      <c r="M11" s="144">
        <v>745.50900000000001</v>
      </c>
      <c r="N11" s="145"/>
      <c r="O11" s="144">
        <v>769.80100000000004</v>
      </c>
      <c r="P11" s="144">
        <v>769.80100000000004</v>
      </c>
      <c r="Q11" s="144">
        <v>776.75400000000002</v>
      </c>
      <c r="R11" s="144">
        <v>776.75400000000002</v>
      </c>
      <c r="S11" s="144">
        <v>796.83</v>
      </c>
      <c r="T11" s="144">
        <f>S11</f>
        <v>796.83</v>
      </c>
      <c r="U11" s="144">
        <v>855.86699999999996</v>
      </c>
      <c r="V11" s="145"/>
      <c r="W11" s="144">
        <v>812.32399999999996</v>
      </c>
      <c r="X11" s="144">
        <v>814.77200000000005</v>
      </c>
      <c r="Y11" s="144">
        <v>839.99</v>
      </c>
      <c r="Z11" s="144">
        <v>868.125</v>
      </c>
      <c r="AA11" s="145"/>
      <c r="AB11" s="144">
        <v>879.14800000000002</v>
      </c>
      <c r="AC11" s="144">
        <v>873.33199999999999</v>
      </c>
      <c r="AD11" s="144">
        <v>893.93299999999999</v>
      </c>
      <c r="AE11" s="144">
        <v>885.279</v>
      </c>
      <c r="AF11" s="145"/>
      <c r="AG11" s="144">
        <v>887.70100000000002</v>
      </c>
    </row>
    <row r="12" spans="1:33" s="77" customFormat="1">
      <c r="B12" s="131" t="s">
        <v>50</v>
      </c>
      <c r="C12" s="80">
        <v>5</v>
      </c>
      <c r="D12" s="97" t="s">
        <v>13</v>
      </c>
      <c r="E12" s="97"/>
      <c r="F12" s="144">
        <v>397.47399999999999</v>
      </c>
      <c r="G12" s="144">
        <v>397.47399999999999</v>
      </c>
      <c r="H12" s="144">
        <v>498.07799999999997</v>
      </c>
      <c r="I12" s="144">
        <v>498.07799999999997</v>
      </c>
      <c r="J12" s="144">
        <v>443.92700000000002</v>
      </c>
      <c r="K12" s="144">
        <v>443.92700000000002</v>
      </c>
      <c r="L12" s="144">
        <v>540.41600000000005</v>
      </c>
      <c r="M12" s="144">
        <v>540.41600000000005</v>
      </c>
      <c r="N12" s="145"/>
      <c r="O12" s="144">
        <v>382.995</v>
      </c>
      <c r="P12" s="144">
        <v>382.995</v>
      </c>
      <c r="Q12" s="144">
        <v>291.20100000000002</v>
      </c>
      <c r="R12" s="144">
        <v>291.20100000000002</v>
      </c>
      <c r="S12" s="144">
        <v>324.76299999999998</v>
      </c>
      <c r="T12" s="144">
        <f t="shared" ref="T12:T63" si="0">S12</f>
        <v>324.76299999999998</v>
      </c>
      <c r="U12" s="144">
        <v>303.351</v>
      </c>
      <c r="V12" s="145"/>
      <c r="W12" s="144">
        <v>260.78899999999999</v>
      </c>
      <c r="X12" s="144">
        <v>351.59699999999998</v>
      </c>
      <c r="Y12" s="144">
        <v>407.84800000000001</v>
      </c>
      <c r="Z12" s="144">
        <v>438.34199999999998</v>
      </c>
      <c r="AA12" s="145"/>
      <c r="AB12" s="144">
        <v>338.15</v>
      </c>
      <c r="AC12" s="144">
        <v>393.38299999999998</v>
      </c>
      <c r="AD12" s="144">
        <v>318.50299999999999</v>
      </c>
      <c r="AE12" s="144">
        <v>285.90600000000001</v>
      </c>
      <c r="AF12" s="145"/>
      <c r="AG12" s="144">
        <v>262.31799999999998</v>
      </c>
    </row>
    <row r="13" spans="1:33" s="77" customFormat="1">
      <c r="B13" s="131" t="s">
        <v>74</v>
      </c>
      <c r="C13" s="80"/>
      <c r="D13" s="97" t="s">
        <v>13</v>
      </c>
      <c r="E13" s="97"/>
      <c r="F13" s="144">
        <v>308.54199999999997</v>
      </c>
      <c r="G13" s="144">
        <v>308.54199999999997</v>
      </c>
      <c r="H13" s="144">
        <v>310.65600000000001</v>
      </c>
      <c r="I13" s="144">
        <v>310.65600000000001</v>
      </c>
      <c r="J13" s="144">
        <v>342.61500000000001</v>
      </c>
      <c r="K13" s="144">
        <v>342.61500000000001</v>
      </c>
      <c r="L13" s="144">
        <v>350.68099999999998</v>
      </c>
      <c r="M13" s="144">
        <v>350.68099999999998</v>
      </c>
      <c r="N13" s="145"/>
      <c r="O13" s="144">
        <v>353.43</v>
      </c>
      <c r="P13" s="144">
        <v>353.43</v>
      </c>
      <c r="Q13" s="144">
        <v>351.57299999999998</v>
      </c>
      <c r="R13" s="144">
        <v>351.57299999999998</v>
      </c>
      <c r="S13" s="144">
        <v>352.21100000000001</v>
      </c>
      <c r="T13" s="144">
        <f t="shared" si="0"/>
        <v>352.21100000000001</v>
      </c>
      <c r="U13" s="144">
        <v>361.00200000000001</v>
      </c>
      <c r="V13" s="145"/>
      <c r="W13" s="144">
        <v>347.01499999999999</v>
      </c>
      <c r="X13" s="144">
        <v>354.89800000000002</v>
      </c>
      <c r="Y13" s="144">
        <v>357.54500000000002</v>
      </c>
      <c r="Z13" s="144">
        <v>372.65300000000002</v>
      </c>
      <c r="AA13" s="145"/>
      <c r="AB13" s="144">
        <v>369.18700000000001</v>
      </c>
      <c r="AC13" s="144">
        <v>359.22699999999998</v>
      </c>
      <c r="AD13" s="144">
        <v>361.78300000000002</v>
      </c>
      <c r="AE13" s="144">
        <v>374.08</v>
      </c>
      <c r="AF13" s="145"/>
      <c r="AG13" s="144">
        <v>373.58199999999999</v>
      </c>
    </row>
    <row r="14" spans="1:33" s="77" customFormat="1">
      <c r="B14" s="131" t="s">
        <v>133</v>
      </c>
      <c r="C14" s="80"/>
      <c r="D14" s="97" t="s">
        <v>13</v>
      </c>
      <c r="E14" s="97"/>
      <c r="F14" s="144">
        <v>0</v>
      </c>
      <c r="G14" s="144">
        <v>0</v>
      </c>
      <c r="H14" s="144">
        <v>0</v>
      </c>
      <c r="I14" s="144">
        <v>0</v>
      </c>
      <c r="J14" s="144">
        <v>0</v>
      </c>
      <c r="K14" s="144">
        <v>0</v>
      </c>
      <c r="L14" s="144">
        <v>0</v>
      </c>
      <c r="M14" s="144">
        <v>0</v>
      </c>
      <c r="N14" s="145"/>
      <c r="O14" s="144">
        <v>0</v>
      </c>
      <c r="P14" s="144">
        <v>0</v>
      </c>
      <c r="Q14" s="144">
        <v>0</v>
      </c>
      <c r="R14" s="144">
        <v>0</v>
      </c>
      <c r="S14" s="144">
        <v>0</v>
      </c>
      <c r="T14" s="144">
        <v>0</v>
      </c>
      <c r="U14" s="144">
        <v>0</v>
      </c>
      <c r="V14" s="145"/>
      <c r="W14" s="144">
        <v>0</v>
      </c>
      <c r="X14" s="144">
        <v>0</v>
      </c>
      <c r="Y14" s="144">
        <v>0</v>
      </c>
      <c r="Z14" s="144">
        <v>0</v>
      </c>
      <c r="AA14" s="145"/>
      <c r="AB14" s="144">
        <v>0</v>
      </c>
      <c r="AC14" s="144">
        <v>0</v>
      </c>
      <c r="AD14" s="144">
        <v>0.23899999999999999</v>
      </c>
      <c r="AE14" s="144">
        <v>0.23899999999999999</v>
      </c>
      <c r="AF14" s="145"/>
      <c r="AG14" s="144">
        <v>0.23899999999999999</v>
      </c>
    </row>
    <row r="15" spans="1:33" s="77" customFormat="1">
      <c r="B15" s="131" t="s">
        <v>75</v>
      </c>
      <c r="C15" s="80"/>
      <c r="D15" s="97" t="s">
        <v>13</v>
      </c>
      <c r="E15" s="97"/>
      <c r="F15" s="144">
        <v>225.34899999999999</v>
      </c>
      <c r="G15" s="144">
        <v>225.34899999999999</v>
      </c>
      <c r="H15" s="144">
        <v>238.292</v>
      </c>
      <c r="I15" s="144">
        <v>238.292</v>
      </c>
      <c r="J15" s="144">
        <v>326.52</v>
      </c>
      <c r="K15" s="144">
        <v>326.52</v>
      </c>
      <c r="L15" s="144">
        <v>341.00100000000003</v>
      </c>
      <c r="M15" s="144">
        <v>341.00100000000003</v>
      </c>
      <c r="N15" s="145"/>
      <c r="O15" s="144">
        <v>2113.1309999999999</v>
      </c>
      <c r="P15" s="144">
        <v>2113.1309999999999</v>
      </c>
      <c r="Q15" s="144">
        <v>0</v>
      </c>
      <c r="R15" s="144">
        <v>0</v>
      </c>
      <c r="S15" s="144">
        <v>0</v>
      </c>
      <c r="T15" s="144">
        <f t="shared" si="0"/>
        <v>0</v>
      </c>
      <c r="U15" s="144">
        <v>0</v>
      </c>
      <c r="V15" s="145"/>
      <c r="W15" s="144">
        <v>0</v>
      </c>
      <c r="X15" s="144">
        <v>0</v>
      </c>
      <c r="Y15" s="144">
        <v>0</v>
      </c>
      <c r="Z15" s="144">
        <v>0</v>
      </c>
      <c r="AA15" s="145"/>
      <c r="AB15" s="144">
        <v>0</v>
      </c>
      <c r="AC15" s="144">
        <v>0</v>
      </c>
      <c r="AD15" s="241">
        <v>0</v>
      </c>
      <c r="AE15" s="241">
        <v>0</v>
      </c>
      <c r="AF15" s="145"/>
      <c r="AG15" s="144">
        <v>0</v>
      </c>
    </row>
    <row r="16" spans="1:33" s="165" customFormat="1">
      <c r="B16" s="131" t="s">
        <v>145</v>
      </c>
      <c r="C16" s="80">
        <v>8</v>
      </c>
      <c r="D16" s="166" t="s">
        <v>13</v>
      </c>
      <c r="E16" s="166"/>
      <c r="F16" s="144">
        <v>11.154999999999999</v>
      </c>
      <c r="G16" s="144">
        <v>11.154999999999999</v>
      </c>
      <c r="H16" s="144">
        <v>11.327</v>
      </c>
      <c r="I16" s="144">
        <v>11.327</v>
      </c>
      <c r="J16" s="144">
        <v>11.768000000000001</v>
      </c>
      <c r="K16" s="144">
        <v>11.768000000000001</v>
      </c>
      <c r="L16" s="144">
        <v>12.164</v>
      </c>
      <c r="M16" s="144">
        <v>12.164</v>
      </c>
      <c r="N16" s="167"/>
      <c r="O16" s="144">
        <v>12.481</v>
      </c>
      <c r="P16" s="144">
        <v>12.481</v>
      </c>
      <c r="Q16" s="144">
        <v>12.526</v>
      </c>
      <c r="R16" s="144">
        <v>12.526</v>
      </c>
      <c r="S16" s="144">
        <v>13.484999999999999</v>
      </c>
      <c r="T16" s="144">
        <f t="shared" si="0"/>
        <v>13.484999999999999</v>
      </c>
      <c r="U16" s="144">
        <v>13.835000000000001</v>
      </c>
      <c r="V16" s="167"/>
      <c r="W16" s="144">
        <v>13.976000000000001</v>
      </c>
      <c r="X16" s="144">
        <v>14.23</v>
      </c>
      <c r="Y16" s="144">
        <v>14.365</v>
      </c>
      <c r="Z16" s="144">
        <v>14.362</v>
      </c>
      <c r="AA16" s="167"/>
      <c r="AB16" s="144">
        <v>14.534000000000001</v>
      </c>
      <c r="AC16" s="144">
        <v>14.683999999999999</v>
      </c>
      <c r="AD16" s="144">
        <v>15.387</v>
      </c>
      <c r="AE16" s="144">
        <v>15.391</v>
      </c>
      <c r="AF16" s="167"/>
      <c r="AG16" s="144">
        <v>15.619</v>
      </c>
    </row>
    <row r="17" spans="1:33" s="77" customFormat="1">
      <c r="B17" s="131" t="s">
        <v>51</v>
      </c>
      <c r="C17" s="80">
        <v>9</v>
      </c>
      <c r="D17" s="97" t="s">
        <v>13</v>
      </c>
      <c r="E17" s="97"/>
      <c r="F17" s="144">
        <v>7.78</v>
      </c>
      <c r="G17" s="144">
        <v>7.78</v>
      </c>
      <c r="H17" s="144">
        <v>36.323999999999998</v>
      </c>
      <c r="I17" s="144">
        <v>36.323999999999998</v>
      </c>
      <c r="J17" s="144">
        <v>112.874</v>
      </c>
      <c r="K17" s="144">
        <v>112.874</v>
      </c>
      <c r="L17" s="144">
        <v>134.24600000000001</v>
      </c>
      <c r="M17" s="144">
        <v>134.24600000000001</v>
      </c>
      <c r="N17" s="145"/>
      <c r="O17" s="144">
        <v>0</v>
      </c>
      <c r="P17" s="144">
        <v>0</v>
      </c>
      <c r="Q17" s="144">
        <v>0.95199999999999996</v>
      </c>
      <c r="R17" s="144">
        <v>0.95199999999999996</v>
      </c>
      <c r="S17" s="144">
        <v>1.5920000000000001</v>
      </c>
      <c r="T17" s="144">
        <f t="shared" si="0"/>
        <v>1.5920000000000001</v>
      </c>
      <c r="U17" s="144">
        <v>4.2679999999999998</v>
      </c>
      <c r="V17" s="145"/>
      <c r="W17" s="144">
        <v>0</v>
      </c>
      <c r="X17" s="144">
        <v>0</v>
      </c>
      <c r="Y17" s="144">
        <v>0</v>
      </c>
      <c r="Z17" s="144">
        <v>0</v>
      </c>
      <c r="AA17" s="145"/>
      <c r="AB17" s="144">
        <v>0</v>
      </c>
      <c r="AC17" s="144">
        <v>0</v>
      </c>
      <c r="AD17" s="144">
        <v>14.358000000000001</v>
      </c>
      <c r="AE17" s="144">
        <v>11.348000000000001</v>
      </c>
      <c r="AF17" s="145"/>
      <c r="AG17" s="144">
        <v>13.311999999999999</v>
      </c>
    </row>
    <row r="18" spans="1:33" s="77" customFormat="1">
      <c r="B18" s="131" t="s">
        <v>52</v>
      </c>
      <c r="C18" s="80"/>
      <c r="D18" s="97" t="s">
        <v>13</v>
      </c>
      <c r="E18" s="97"/>
      <c r="F18" s="144">
        <v>104.456</v>
      </c>
      <c r="G18" s="144">
        <v>104.456</v>
      </c>
      <c r="H18" s="144">
        <v>128.60400000000001</v>
      </c>
      <c r="I18" s="144">
        <v>128.60400000000001</v>
      </c>
      <c r="J18" s="144">
        <v>101.17100000000001</v>
      </c>
      <c r="K18" s="144">
        <v>101.17100000000001</v>
      </c>
      <c r="L18" s="144">
        <v>134.446</v>
      </c>
      <c r="M18" s="144">
        <v>134.446</v>
      </c>
      <c r="N18" s="145"/>
      <c r="O18" s="144">
        <v>85.248000000000005</v>
      </c>
      <c r="P18" s="144">
        <v>85.248000000000005</v>
      </c>
      <c r="Q18" s="144">
        <v>68.317999999999998</v>
      </c>
      <c r="R18" s="144">
        <v>68.317999999999998</v>
      </c>
      <c r="S18" s="144">
        <v>8.3989999999999991</v>
      </c>
      <c r="T18" s="144">
        <f t="shared" si="0"/>
        <v>8.3989999999999991</v>
      </c>
      <c r="U18" s="144">
        <v>0</v>
      </c>
      <c r="V18" s="145"/>
      <c r="W18" s="144">
        <v>0</v>
      </c>
      <c r="X18" s="144">
        <v>0</v>
      </c>
      <c r="Y18" s="144">
        <v>0</v>
      </c>
      <c r="Z18" s="144">
        <v>0</v>
      </c>
      <c r="AA18" s="145"/>
      <c r="AB18" s="144">
        <v>0</v>
      </c>
      <c r="AC18" s="144">
        <v>0</v>
      </c>
      <c r="AD18" s="144">
        <v>0.41399999999999998</v>
      </c>
      <c r="AE18" s="144">
        <v>0</v>
      </c>
      <c r="AF18" s="145"/>
      <c r="AG18" s="144">
        <v>0</v>
      </c>
    </row>
    <row r="19" spans="1:33" s="88" customFormat="1" ht="14.25" thickBot="1">
      <c r="A19" s="79"/>
      <c r="B19" s="98" t="s">
        <v>53</v>
      </c>
      <c r="C19" s="98"/>
      <c r="D19" s="130" t="s">
        <v>13</v>
      </c>
      <c r="E19" s="100"/>
      <c r="F19" s="146">
        <v>5522.366</v>
      </c>
      <c r="G19" s="146">
        <f t="shared" ref="G19:G63" si="1">F19</f>
        <v>5522.366</v>
      </c>
      <c r="H19" s="146">
        <v>5664.1930000000002</v>
      </c>
      <c r="I19" s="146">
        <v>5664.1930000000002</v>
      </c>
      <c r="J19" s="146">
        <v>5826.2889999999989</v>
      </c>
      <c r="K19" s="146">
        <v>5826.2889999999998</v>
      </c>
      <c r="L19" s="146">
        <v>5976.6859999999997</v>
      </c>
      <c r="M19" s="146">
        <v>5976.6859999999997</v>
      </c>
      <c r="N19" s="145"/>
      <c r="O19" s="146">
        <v>7524.049</v>
      </c>
      <c r="P19" s="146">
        <v>7524.049</v>
      </c>
      <c r="Q19" s="146">
        <v>5400.1989999999996</v>
      </c>
      <c r="R19" s="146">
        <v>5400.1989999999996</v>
      </c>
      <c r="S19" s="146">
        <v>5383.79</v>
      </c>
      <c r="T19" s="146">
        <f t="shared" si="0"/>
        <v>5383.79</v>
      </c>
      <c r="U19" s="146">
        <v>5504.527</v>
      </c>
      <c r="V19" s="145"/>
      <c r="W19" s="146">
        <v>5394.8249999999998</v>
      </c>
      <c r="X19" s="146">
        <v>5466.3389999999999</v>
      </c>
      <c r="Y19" s="146">
        <v>5564.1080000000002</v>
      </c>
      <c r="Z19" s="146">
        <v>5718.0020000000004</v>
      </c>
      <c r="AA19" s="145"/>
      <c r="AB19" s="146">
        <v>5720.3609999999999</v>
      </c>
      <c r="AC19" s="146">
        <v>5767.3689999999997</v>
      </c>
      <c r="AD19" s="146">
        <v>6152.0039999999999</v>
      </c>
      <c r="AE19" s="146">
        <v>6199.2089999999998</v>
      </c>
      <c r="AF19" s="145"/>
      <c r="AG19" s="146">
        <v>6143.5060000000003</v>
      </c>
    </row>
    <row r="20" spans="1:33" s="77" customFormat="1" ht="14.25" thickTop="1">
      <c r="B20" s="104"/>
      <c r="C20" s="104"/>
      <c r="D20" s="97"/>
      <c r="E20" s="97"/>
      <c r="F20" s="147"/>
      <c r="G20" s="147"/>
      <c r="H20" s="147"/>
      <c r="I20" s="147"/>
      <c r="J20" s="147"/>
      <c r="K20" s="147"/>
      <c r="L20" s="147"/>
      <c r="M20" s="147"/>
      <c r="N20" s="145"/>
      <c r="O20" s="147"/>
      <c r="P20" s="147"/>
      <c r="Q20" s="147"/>
      <c r="R20" s="147"/>
      <c r="S20" s="147"/>
      <c r="T20" s="147"/>
      <c r="U20" s="147"/>
      <c r="V20" s="145"/>
      <c r="W20" s="147"/>
      <c r="X20" s="147"/>
      <c r="Y20" s="147"/>
      <c r="Z20" s="147"/>
      <c r="AA20" s="145"/>
      <c r="AB20" s="147"/>
      <c r="AC20" s="147"/>
      <c r="AD20" s="147"/>
      <c r="AE20" s="147"/>
      <c r="AF20" s="145"/>
      <c r="AG20" s="147"/>
    </row>
    <row r="21" spans="1:33" s="77" customFormat="1">
      <c r="B21" s="94" t="s">
        <v>54</v>
      </c>
      <c r="C21" s="105"/>
      <c r="D21" s="97"/>
      <c r="E21" s="97"/>
      <c r="F21" s="148"/>
      <c r="G21" s="148"/>
      <c r="H21" s="148"/>
      <c r="I21" s="148"/>
      <c r="J21" s="148"/>
      <c r="K21" s="148"/>
      <c r="L21" s="148"/>
      <c r="M21" s="148"/>
      <c r="N21" s="145"/>
      <c r="O21" s="148"/>
      <c r="P21" s="148"/>
      <c r="Q21" s="148"/>
      <c r="R21" s="148"/>
      <c r="S21" s="148"/>
      <c r="T21" s="148"/>
      <c r="U21" s="148"/>
      <c r="V21" s="145"/>
      <c r="W21" s="148"/>
      <c r="X21" s="148"/>
      <c r="Y21" s="148"/>
      <c r="Z21" s="148"/>
      <c r="AA21" s="145"/>
      <c r="AB21" s="148"/>
      <c r="AC21" s="148"/>
      <c r="AD21" s="148"/>
      <c r="AE21" s="148"/>
      <c r="AF21" s="145"/>
      <c r="AG21" s="148"/>
    </row>
    <row r="22" spans="1:33" s="77" customFormat="1">
      <c r="B22" s="131" t="s">
        <v>4</v>
      </c>
      <c r="C22" s="106"/>
      <c r="D22" s="97" t="s">
        <v>13</v>
      </c>
      <c r="E22" s="97"/>
      <c r="F22" s="144">
        <v>263.28399999999999</v>
      </c>
      <c r="G22" s="144">
        <v>263.28399999999999</v>
      </c>
      <c r="H22" s="144">
        <v>270.78899999999999</v>
      </c>
      <c r="I22" s="144">
        <v>270.78899999999999</v>
      </c>
      <c r="J22" s="144">
        <v>198.72800000000001</v>
      </c>
      <c r="K22" s="144">
        <v>198.72800000000001</v>
      </c>
      <c r="L22" s="144">
        <v>149.685</v>
      </c>
      <c r="M22" s="223">
        <v>149.685</v>
      </c>
      <c r="N22" s="145"/>
      <c r="O22" s="144">
        <v>175.84899999999999</v>
      </c>
      <c r="P22" s="144">
        <v>175.84899999999999</v>
      </c>
      <c r="Q22" s="144">
        <v>188.01499999999999</v>
      </c>
      <c r="R22" s="144">
        <v>188.01499999999999</v>
      </c>
      <c r="S22" s="144">
        <v>187.166</v>
      </c>
      <c r="T22" s="144">
        <f t="shared" si="0"/>
        <v>187.166</v>
      </c>
      <c r="U22" s="144">
        <v>159.279</v>
      </c>
      <c r="V22" s="145"/>
      <c r="W22" s="144">
        <v>217.745</v>
      </c>
      <c r="X22" s="144">
        <v>243.22300000000001</v>
      </c>
      <c r="Y22" s="144">
        <v>200.339</v>
      </c>
      <c r="Z22" s="144">
        <v>169.494</v>
      </c>
      <c r="AA22" s="145"/>
      <c r="AB22" s="144">
        <v>185.62</v>
      </c>
      <c r="AC22" s="144">
        <v>251.02500000000001</v>
      </c>
      <c r="AD22" s="144">
        <v>187.77099999999999</v>
      </c>
      <c r="AE22" s="144">
        <v>169.14699999999999</v>
      </c>
      <c r="AF22" s="145"/>
      <c r="AG22" s="144">
        <v>207.17</v>
      </c>
    </row>
    <row r="23" spans="1:33" s="77" customFormat="1">
      <c r="B23" s="131" t="s">
        <v>76</v>
      </c>
      <c r="C23" s="80"/>
      <c r="D23" s="97" t="s">
        <v>13</v>
      </c>
      <c r="E23" s="97"/>
      <c r="F23" s="144">
        <v>0</v>
      </c>
      <c r="G23" s="144">
        <v>0</v>
      </c>
      <c r="H23" s="144">
        <v>0</v>
      </c>
      <c r="I23" s="144">
        <v>0</v>
      </c>
      <c r="J23" s="144">
        <v>0</v>
      </c>
      <c r="K23" s="144">
        <v>0</v>
      </c>
      <c r="L23" s="223">
        <v>0.27400000000000002</v>
      </c>
      <c r="M23" s="223">
        <v>0.27400000000000002</v>
      </c>
      <c r="N23" s="145"/>
      <c r="O23" s="144">
        <v>66.89</v>
      </c>
      <c r="P23" s="144">
        <v>66.89</v>
      </c>
      <c r="Q23" s="144">
        <v>2216.951</v>
      </c>
      <c r="R23" s="144">
        <v>2216.951</v>
      </c>
      <c r="S23" s="144">
        <v>0</v>
      </c>
      <c r="T23" s="144">
        <f t="shared" si="0"/>
        <v>0</v>
      </c>
      <c r="U23" s="144">
        <v>0</v>
      </c>
      <c r="V23" s="145"/>
      <c r="W23" s="144">
        <v>0</v>
      </c>
      <c r="X23" s="144">
        <v>0</v>
      </c>
      <c r="Y23" s="144">
        <v>0</v>
      </c>
      <c r="Z23" s="144">
        <v>0</v>
      </c>
      <c r="AA23" s="145"/>
      <c r="AB23" s="144">
        <v>0</v>
      </c>
      <c r="AC23" s="144">
        <v>0</v>
      </c>
      <c r="AD23" s="144">
        <v>0</v>
      </c>
      <c r="AE23" s="144">
        <v>0</v>
      </c>
      <c r="AF23" s="145"/>
      <c r="AG23" s="144">
        <v>0</v>
      </c>
    </row>
    <row r="24" spans="1:33" s="77" customFormat="1">
      <c r="B24" s="131" t="s">
        <v>55</v>
      </c>
      <c r="C24" s="80"/>
      <c r="D24" s="97" t="s">
        <v>13</v>
      </c>
      <c r="E24" s="97"/>
      <c r="F24" s="144">
        <v>974.19899999999996</v>
      </c>
      <c r="G24" s="144">
        <v>974.19899999999996</v>
      </c>
      <c r="H24" s="144">
        <v>1050.25</v>
      </c>
      <c r="I24" s="144">
        <v>1050.25</v>
      </c>
      <c r="J24" s="144">
        <v>1207.242</v>
      </c>
      <c r="K24" s="144">
        <v>1207.242</v>
      </c>
      <c r="L24" s="223">
        <v>1259.9390000000001</v>
      </c>
      <c r="M24" s="223">
        <v>1259.9390000000001</v>
      </c>
      <c r="N24" s="145"/>
      <c r="O24" s="144">
        <v>1162.194</v>
      </c>
      <c r="P24" s="144">
        <v>1162.194</v>
      </c>
      <c r="Q24" s="144">
        <v>1100.413</v>
      </c>
      <c r="R24" s="144">
        <v>1100.413</v>
      </c>
      <c r="S24" s="144">
        <v>1106.585</v>
      </c>
      <c r="T24" s="144">
        <f t="shared" si="0"/>
        <v>1106.585</v>
      </c>
      <c r="U24" s="144">
        <v>1100.4659999999999</v>
      </c>
      <c r="V24" s="145"/>
      <c r="W24" s="144">
        <v>1026.2</v>
      </c>
      <c r="X24" s="144">
        <v>944.53</v>
      </c>
      <c r="Y24" s="144">
        <v>930.245</v>
      </c>
      <c r="Z24" s="144">
        <v>863.91300000000001</v>
      </c>
      <c r="AA24" s="145"/>
      <c r="AB24" s="144">
        <v>845.41300000000001</v>
      </c>
      <c r="AC24" s="144">
        <v>843.99099999999999</v>
      </c>
      <c r="AD24" s="144">
        <v>798.52200000000005</v>
      </c>
      <c r="AE24" s="144">
        <v>731.55600000000004</v>
      </c>
      <c r="AF24" s="145"/>
      <c r="AG24" s="144">
        <v>737.66300000000001</v>
      </c>
    </row>
    <row r="25" spans="1:33" s="77" customFormat="1">
      <c r="B25" s="131" t="s">
        <v>56</v>
      </c>
      <c r="C25" s="109"/>
      <c r="D25" s="97" t="s">
        <v>13</v>
      </c>
      <c r="E25" s="97"/>
      <c r="F25" s="144">
        <v>1002.396</v>
      </c>
      <c r="G25" s="144">
        <v>1002.396</v>
      </c>
      <c r="H25" s="144">
        <v>999.86300000000006</v>
      </c>
      <c r="I25" s="144">
        <v>999.86300000000006</v>
      </c>
      <c r="J25" s="144">
        <v>934.274</v>
      </c>
      <c r="K25" s="144">
        <v>934.274</v>
      </c>
      <c r="L25" s="144">
        <v>997.78</v>
      </c>
      <c r="M25" s="223">
        <v>997.78</v>
      </c>
      <c r="N25" s="145"/>
      <c r="O25" s="144">
        <v>1079.2670000000001</v>
      </c>
      <c r="P25" s="144">
        <v>1079.2670000000001</v>
      </c>
      <c r="Q25" s="144">
        <v>1159.473</v>
      </c>
      <c r="R25" s="144">
        <v>1159.473</v>
      </c>
      <c r="S25" s="144">
        <v>1267.5060000000001</v>
      </c>
      <c r="T25" s="144">
        <f t="shared" si="0"/>
        <v>1267.5060000000001</v>
      </c>
      <c r="U25" s="144">
        <v>1366.913</v>
      </c>
      <c r="V25" s="145"/>
      <c r="W25" s="144">
        <v>1326.104</v>
      </c>
      <c r="X25" s="144">
        <v>1334.83</v>
      </c>
      <c r="Y25" s="144">
        <v>1347.646</v>
      </c>
      <c r="Z25" s="144">
        <v>1392.63</v>
      </c>
      <c r="AA25" s="145"/>
      <c r="AB25" s="144">
        <v>1407.864</v>
      </c>
      <c r="AC25" s="144">
        <v>1458.2809999999999</v>
      </c>
      <c r="AD25" s="144">
        <v>1466.623</v>
      </c>
      <c r="AE25" s="144">
        <v>1455.922</v>
      </c>
      <c r="AF25" s="145"/>
      <c r="AG25" s="144">
        <v>1406.04</v>
      </c>
    </row>
    <row r="26" spans="1:33" s="77" customFormat="1">
      <c r="B26" s="131" t="s">
        <v>57</v>
      </c>
      <c r="C26" s="109"/>
      <c r="D26" s="97" t="s">
        <v>13</v>
      </c>
      <c r="E26" s="97"/>
      <c r="F26" s="144">
        <v>0.439</v>
      </c>
      <c r="G26" s="144">
        <v>0.439</v>
      </c>
      <c r="H26" s="144">
        <v>0</v>
      </c>
      <c r="I26" s="144">
        <v>0</v>
      </c>
      <c r="J26" s="144">
        <v>0</v>
      </c>
      <c r="K26" s="144">
        <v>0</v>
      </c>
      <c r="L26" s="144">
        <v>0</v>
      </c>
      <c r="M26" s="223">
        <v>0</v>
      </c>
      <c r="N26" s="145"/>
      <c r="O26" s="144">
        <v>9.1519999999999992</v>
      </c>
      <c r="P26" s="144">
        <v>9.1519999999999992</v>
      </c>
      <c r="Q26" s="144">
        <v>21.943999999999999</v>
      </c>
      <c r="R26" s="144">
        <v>21.943999999999999</v>
      </c>
      <c r="S26" s="144">
        <v>34.735999999999997</v>
      </c>
      <c r="T26" s="144">
        <f t="shared" si="0"/>
        <v>34.735999999999997</v>
      </c>
      <c r="U26" s="144">
        <v>47.529000000000003</v>
      </c>
      <c r="V26" s="145"/>
      <c r="W26" s="144">
        <v>36.238999999999997</v>
      </c>
      <c r="X26" s="144">
        <v>0</v>
      </c>
      <c r="Y26" s="144">
        <v>0</v>
      </c>
      <c r="Z26" s="144">
        <v>0.65400000000000003</v>
      </c>
      <c r="AA26" s="145"/>
      <c r="AB26" s="144">
        <v>0.114</v>
      </c>
      <c r="AC26" s="144">
        <v>0.113</v>
      </c>
      <c r="AD26" s="144">
        <v>0.38800000000000001</v>
      </c>
      <c r="AE26" s="144">
        <v>0.38200000000000001</v>
      </c>
      <c r="AF26" s="145"/>
      <c r="AG26" s="144">
        <v>0.40799999999999997</v>
      </c>
    </row>
    <row r="27" spans="1:33" s="77" customFormat="1">
      <c r="B27" s="131" t="s">
        <v>0</v>
      </c>
      <c r="C27" s="109"/>
      <c r="D27" s="97" t="s">
        <v>13</v>
      </c>
      <c r="E27" s="97"/>
      <c r="F27" s="144">
        <v>30.207999999999998</v>
      </c>
      <c r="G27" s="144">
        <v>30.207999999999998</v>
      </c>
      <c r="H27" s="144">
        <v>23.593</v>
      </c>
      <c r="I27" s="144">
        <v>23.593</v>
      </c>
      <c r="J27" s="144">
        <v>20.56</v>
      </c>
      <c r="K27" s="144">
        <v>20.56</v>
      </c>
      <c r="L27" s="144">
        <v>21.239000000000001</v>
      </c>
      <c r="M27" s="223">
        <v>21.239000000000001</v>
      </c>
      <c r="N27" s="145"/>
      <c r="O27" s="144">
        <v>20.137</v>
      </c>
      <c r="P27" s="144">
        <v>20.137</v>
      </c>
      <c r="Q27" s="144">
        <v>22.378</v>
      </c>
      <c r="R27" s="144">
        <v>22.378</v>
      </c>
      <c r="S27" s="144">
        <v>30.091999999999999</v>
      </c>
      <c r="T27" s="144">
        <f t="shared" si="0"/>
        <v>30.091999999999999</v>
      </c>
      <c r="U27" s="144">
        <v>23.53</v>
      </c>
      <c r="V27" s="145"/>
      <c r="W27" s="144">
        <v>27.678000000000001</v>
      </c>
      <c r="X27" s="144">
        <v>22.777999999999999</v>
      </c>
      <c r="Y27" s="144">
        <v>20.669</v>
      </c>
      <c r="Z27" s="144">
        <v>22.155000000000001</v>
      </c>
      <c r="AA27" s="145"/>
      <c r="AB27" s="144">
        <v>20.187999999999999</v>
      </c>
      <c r="AC27" s="144">
        <v>21.972000000000001</v>
      </c>
      <c r="AD27" s="144">
        <v>34.15</v>
      </c>
      <c r="AE27" s="144">
        <v>28.847999999999999</v>
      </c>
      <c r="AF27" s="145"/>
      <c r="AG27" s="144">
        <v>35.918999999999997</v>
      </c>
    </row>
    <row r="28" spans="1:33" s="77" customFormat="1">
      <c r="B28" s="131" t="s">
        <v>77</v>
      </c>
      <c r="C28" s="109"/>
      <c r="D28" s="97" t="s">
        <v>13</v>
      </c>
      <c r="E28" s="97"/>
      <c r="F28" s="144">
        <v>46.636000000000003</v>
      </c>
      <c r="G28" s="144">
        <v>46.636000000000003</v>
      </c>
      <c r="H28" s="144">
        <v>29.869</v>
      </c>
      <c r="I28" s="144">
        <v>29.869</v>
      </c>
      <c r="J28" s="144">
        <v>55.798999999999999</v>
      </c>
      <c r="K28" s="144">
        <v>55.798999999999999</v>
      </c>
      <c r="L28" s="144">
        <v>340.99400000000003</v>
      </c>
      <c r="M28" s="223">
        <v>340.99400000000003</v>
      </c>
      <c r="N28" s="145"/>
      <c r="O28" s="144">
        <v>116.28100000000001</v>
      </c>
      <c r="P28" s="144">
        <v>116.28100000000001</v>
      </c>
      <c r="Q28" s="144">
        <v>270.839</v>
      </c>
      <c r="R28" s="144">
        <v>270.839</v>
      </c>
      <c r="S28" s="144">
        <v>331.71800000000002</v>
      </c>
      <c r="T28" s="144">
        <f t="shared" si="0"/>
        <v>331.71800000000002</v>
      </c>
      <c r="U28" s="144">
        <v>628.72500000000002</v>
      </c>
      <c r="V28" s="145"/>
      <c r="W28" s="144">
        <v>537.89400000000001</v>
      </c>
      <c r="X28" s="144">
        <v>179.95099999999999</v>
      </c>
      <c r="Y28" s="144">
        <v>153.77500000000001</v>
      </c>
      <c r="Z28" s="144">
        <v>353.69</v>
      </c>
      <c r="AA28" s="145"/>
      <c r="AB28" s="144">
        <v>334.16899999999998</v>
      </c>
      <c r="AC28" s="144">
        <v>127.042</v>
      </c>
      <c r="AD28" s="144">
        <v>45.848999999999997</v>
      </c>
      <c r="AE28" s="144">
        <v>294.31700000000001</v>
      </c>
      <c r="AF28" s="145"/>
      <c r="AG28" s="144">
        <v>625.87099999999998</v>
      </c>
    </row>
    <row r="29" spans="1:33" s="77" customFormat="1">
      <c r="B29" s="131" t="s">
        <v>134</v>
      </c>
      <c r="C29" s="109"/>
      <c r="D29" s="97" t="s">
        <v>13</v>
      </c>
      <c r="E29" s="97"/>
      <c r="F29" s="144">
        <v>0</v>
      </c>
      <c r="G29" s="144">
        <v>0</v>
      </c>
      <c r="H29" s="144">
        <v>0</v>
      </c>
      <c r="I29" s="144">
        <v>0</v>
      </c>
      <c r="J29" s="144">
        <v>0</v>
      </c>
      <c r="K29" s="144">
        <v>0</v>
      </c>
      <c r="L29" s="144">
        <v>0</v>
      </c>
      <c r="M29" s="223">
        <v>0</v>
      </c>
      <c r="N29" s="145"/>
      <c r="O29" s="144">
        <v>0</v>
      </c>
      <c r="P29" s="144">
        <v>0</v>
      </c>
      <c r="Q29" s="144">
        <v>0</v>
      </c>
      <c r="R29" s="144">
        <v>0</v>
      </c>
      <c r="S29" s="144">
        <v>0</v>
      </c>
      <c r="T29" s="144">
        <v>0</v>
      </c>
      <c r="U29" s="144">
        <v>0</v>
      </c>
      <c r="V29" s="145"/>
      <c r="W29" s="144">
        <v>0</v>
      </c>
      <c r="X29" s="144">
        <v>0</v>
      </c>
      <c r="Y29" s="144">
        <v>0</v>
      </c>
      <c r="Z29" s="144">
        <v>0</v>
      </c>
      <c r="AA29" s="145"/>
      <c r="AB29" s="144">
        <v>0</v>
      </c>
      <c r="AC29" s="144">
        <v>0</v>
      </c>
      <c r="AD29" s="144">
        <v>6.399</v>
      </c>
      <c r="AE29" s="144">
        <v>6.26</v>
      </c>
      <c r="AF29" s="145"/>
      <c r="AG29" s="144">
        <v>6.8490000000000002</v>
      </c>
    </row>
    <row r="30" spans="1:33" s="88" customFormat="1" ht="14.25" thickBot="1">
      <c r="A30" s="79"/>
      <c r="B30" s="98" t="s">
        <v>58</v>
      </c>
      <c r="C30" s="98"/>
      <c r="D30" s="130" t="s">
        <v>13</v>
      </c>
      <c r="E30" s="100"/>
      <c r="F30" s="146">
        <v>2317.1619999999998</v>
      </c>
      <c r="G30" s="146">
        <f t="shared" si="1"/>
        <v>2317.1619999999998</v>
      </c>
      <c r="H30" s="146">
        <v>2374.364</v>
      </c>
      <c r="I30" s="146">
        <v>2374.364</v>
      </c>
      <c r="J30" s="146">
        <v>2416.6030000000001</v>
      </c>
      <c r="K30" s="146">
        <v>2416.6030000000001</v>
      </c>
      <c r="L30" s="146">
        <v>2769.9110000000001</v>
      </c>
      <c r="M30" s="146">
        <v>2769.9110000000001</v>
      </c>
      <c r="N30" s="145"/>
      <c r="O30" s="146">
        <v>2629.77</v>
      </c>
      <c r="P30" s="146">
        <v>2629.77</v>
      </c>
      <c r="Q30" s="146">
        <v>4980.0129999999999</v>
      </c>
      <c r="R30" s="146">
        <v>4980.0129999999999</v>
      </c>
      <c r="S30" s="146">
        <v>2957.8029999999999</v>
      </c>
      <c r="T30" s="146">
        <f t="shared" si="0"/>
        <v>2957.8029999999999</v>
      </c>
      <c r="U30" s="146">
        <v>3326.442</v>
      </c>
      <c r="V30" s="145"/>
      <c r="W30" s="146">
        <v>3171.86</v>
      </c>
      <c r="X30" s="146">
        <v>2725.3119999999999</v>
      </c>
      <c r="Y30" s="146">
        <v>2652.674</v>
      </c>
      <c r="Z30" s="146">
        <v>2802.5360000000001</v>
      </c>
      <c r="AA30" s="145"/>
      <c r="AB30" s="146">
        <v>2793.3679999999999</v>
      </c>
      <c r="AC30" s="146">
        <v>2702.424</v>
      </c>
      <c r="AD30" s="146">
        <v>2539.7020000000002</v>
      </c>
      <c r="AE30" s="146">
        <v>2686.4319999999998</v>
      </c>
      <c r="AF30" s="145"/>
      <c r="AG30" s="146">
        <v>3019.92</v>
      </c>
    </row>
    <row r="31" spans="1:33" s="88" customFormat="1" ht="15" thickTop="1" thickBot="1">
      <c r="A31" s="79"/>
      <c r="B31" s="98"/>
      <c r="C31" s="98"/>
      <c r="D31" s="130"/>
      <c r="E31" s="100"/>
      <c r="F31" s="146"/>
      <c r="G31" s="146"/>
      <c r="H31" s="146"/>
      <c r="I31" s="146"/>
      <c r="J31" s="146"/>
      <c r="K31" s="146"/>
      <c r="L31" s="146"/>
      <c r="M31" s="146"/>
      <c r="N31" s="145"/>
      <c r="O31" s="146"/>
      <c r="P31" s="146"/>
      <c r="Q31" s="146"/>
      <c r="R31" s="146"/>
      <c r="S31" s="146"/>
      <c r="T31" s="146"/>
      <c r="U31" s="146"/>
      <c r="V31" s="145"/>
      <c r="W31" s="146"/>
      <c r="X31" s="146"/>
      <c r="Y31" s="146"/>
      <c r="Z31" s="146"/>
      <c r="AA31" s="145"/>
      <c r="AB31" s="146"/>
      <c r="AC31" s="146"/>
      <c r="AD31" s="146"/>
      <c r="AE31" s="146"/>
      <c r="AF31" s="145"/>
      <c r="AG31" s="146"/>
    </row>
    <row r="32" spans="1:33" s="88" customFormat="1" ht="15" thickTop="1" thickBot="1">
      <c r="A32" s="79"/>
      <c r="B32" s="98" t="s">
        <v>3</v>
      </c>
      <c r="C32" s="98"/>
      <c r="D32" s="130" t="s">
        <v>13</v>
      </c>
      <c r="E32" s="100"/>
      <c r="F32" s="146">
        <v>7839.5280000000002</v>
      </c>
      <c r="G32" s="146">
        <f t="shared" si="1"/>
        <v>7839.5280000000002</v>
      </c>
      <c r="H32" s="146">
        <v>8038.5569999999998</v>
      </c>
      <c r="I32" s="146">
        <v>8038.5569999999998</v>
      </c>
      <c r="J32" s="146">
        <v>8242.8919999999998</v>
      </c>
      <c r="K32" s="146">
        <v>8242.8919999999998</v>
      </c>
      <c r="L32" s="146">
        <v>8746.5969999999998</v>
      </c>
      <c r="M32" s="146">
        <v>8746.5969999999998</v>
      </c>
      <c r="N32" s="145"/>
      <c r="O32" s="146">
        <v>10153.819</v>
      </c>
      <c r="P32" s="146">
        <v>10153.819</v>
      </c>
      <c r="Q32" s="146">
        <v>10380.212</v>
      </c>
      <c r="R32" s="146">
        <v>10380.212</v>
      </c>
      <c r="S32" s="146">
        <v>8341.5930000000008</v>
      </c>
      <c r="T32" s="146">
        <f t="shared" si="0"/>
        <v>8341.5930000000008</v>
      </c>
      <c r="U32" s="146">
        <v>8830.9689999999991</v>
      </c>
      <c r="V32" s="145"/>
      <c r="W32" s="146">
        <v>8566.6849999999995</v>
      </c>
      <c r="X32" s="146">
        <v>8191.6509999999998</v>
      </c>
      <c r="Y32" s="146">
        <v>8216.7819999999992</v>
      </c>
      <c r="Z32" s="146">
        <v>8520.5380000000005</v>
      </c>
      <c r="AA32" s="145"/>
      <c r="AB32" s="146">
        <v>8513.7289999999994</v>
      </c>
      <c r="AC32" s="146">
        <v>8469.7929999999997</v>
      </c>
      <c r="AD32" s="146">
        <v>8691.7060000000001</v>
      </c>
      <c r="AE32" s="146">
        <v>8885.6409999999996</v>
      </c>
      <c r="AF32" s="145"/>
      <c r="AG32" s="146">
        <v>9163.4259999999995</v>
      </c>
    </row>
    <row r="33" spans="2:33" s="77" customFormat="1" ht="14.25" thickTop="1">
      <c r="B33" s="108"/>
      <c r="C33" s="109"/>
      <c r="D33" s="97"/>
      <c r="E33" s="97"/>
      <c r="F33" s="144"/>
      <c r="G33" s="144"/>
      <c r="H33" s="144"/>
      <c r="I33" s="144"/>
      <c r="J33" s="144"/>
      <c r="K33" s="144"/>
      <c r="L33" s="144"/>
      <c r="M33" s="144"/>
      <c r="N33" s="145"/>
      <c r="O33" s="144"/>
      <c r="P33" s="144"/>
      <c r="Q33" s="144"/>
      <c r="R33" s="144"/>
      <c r="S33" s="144"/>
      <c r="T33" s="144"/>
      <c r="U33" s="144"/>
      <c r="V33" s="145"/>
      <c r="W33" s="144"/>
      <c r="X33" s="144"/>
      <c r="Y33" s="144"/>
      <c r="Z33" s="144"/>
      <c r="AA33" s="145"/>
      <c r="AB33" s="144"/>
      <c r="AC33" s="144"/>
      <c r="AD33" s="144"/>
      <c r="AE33" s="144"/>
      <c r="AF33" s="145"/>
      <c r="AG33" s="144"/>
    </row>
    <row r="34" spans="2:33" s="77" customFormat="1" ht="23.25" customHeight="1">
      <c r="B34" s="118" t="s">
        <v>59</v>
      </c>
      <c r="C34" s="110">
        <v>0</v>
      </c>
      <c r="D34" s="97"/>
      <c r="E34" s="97"/>
      <c r="F34" s="144"/>
      <c r="G34" s="144"/>
      <c r="H34" s="144"/>
      <c r="I34" s="144"/>
      <c r="J34" s="144"/>
      <c r="K34" s="144"/>
      <c r="L34" s="144"/>
      <c r="M34" s="144"/>
      <c r="N34" s="145"/>
      <c r="O34" s="144"/>
      <c r="P34" s="144"/>
      <c r="Q34" s="144"/>
      <c r="R34" s="144"/>
      <c r="S34" s="144"/>
      <c r="T34" s="144"/>
      <c r="U34" s="144"/>
      <c r="V34" s="145"/>
      <c r="W34" s="144"/>
      <c r="X34" s="144"/>
      <c r="Y34" s="144"/>
      <c r="Z34" s="144"/>
      <c r="AA34" s="145"/>
      <c r="AB34" s="144"/>
      <c r="AC34" s="144"/>
      <c r="AD34" s="144"/>
      <c r="AE34" s="144"/>
      <c r="AF34" s="145"/>
      <c r="AG34" s="144"/>
    </row>
    <row r="35" spans="2:33" s="77" customFormat="1" ht="24">
      <c r="B35" s="118" t="s">
        <v>78</v>
      </c>
      <c r="C35" s="110">
        <v>0</v>
      </c>
      <c r="D35" s="97"/>
      <c r="E35" s="97"/>
      <c r="F35" s="144"/>
      <c r="G35" s="144"/>
      <c r="H35" s="144"/>
      <c r="I35" s="144"/>
      <c r="J35" s="144"/>
      <c r="K35" s="144"/>
      <c r="L35" s="144"/>
      <c r="M35" s="144"/>
      <c r="N35" s="145"/>
      <c r="O35" s="144"/>
      <c r="P35" s="144"/>
      <c r="Q35" s="144"/>
      <c r="R35" s="144"/>
      <c r="S35" s="144"/>
      <c r="T35" s="144"/>
      <c r="U35" s="144"/>
      <c r="V35" s="145"/>
      <c r="W35" s="144"/>
      <c r="X35" s="144"/>
      <c r="Y35" s="144"/>
      <c r="Z35" s="144"/>
      <c r="AA35" s="145"/>
      <c r="AB35" s="144"/>
      <c r="AC35" s="144"/>
      <c r="AD35" s="144"/>
      <c r="AE35" s="144"/>
      <c r="AF35" s="145"/>
      <c r="AG35" s="144"/>
    </row>
    <row r="36" spans="2:33" s="77" customFormat="1">
      <c r="B36" s="131" t="s">
        <v>79</v>
      </c>
      <c r="C36" s="110">
        <v>16</v>
      </c>
      <c r="D36" s="97" t="s">
        <v>13</v>
      </c>
      <c r="E36" s="97"/>
      <c r="F36" s="144">
        <v>5.1999999999999998E-2</v>
      </c>
      <c r="G36" s="144">
        <v>5.1999999999999998E-2</v>
      </c>
      <c r="H36" s="144">
        <v>5.1999999999999998E-2</v>
      </c>
      <c r="I36" s="144">
        <v>5.1999999999999998E-2</v>
      </c>
      <c r="J36" s="144">
        <v>5.1999999999999998E-2</v>
      </c>
      <c r="K36" s="144">
        <v>5.1999999999999998E-2</v>
      </c>
      <c r="L36" s="144">
        <v>5.1999999999999998E-2</v>
      </c>
      <c r="M36" s="144">
        <v>5.1999999999999998E-2</v>
      </c>
      <c r="N36" s="145"/>
      <c r="O36" s="144">
        <v>5.1999999999999998E-2</v>
      </c>
      <c r="P36" s="144">
        <v>5.1999999999999998E-2</v>
      </c>
      <c r="Q36" s="144">
        <v>0.126</v>
      </c>
      <c r="R36" s="144">
        <v>0.126</v>
      </c>
      <c r="S36" s="144">
        <v>0.128</v>
      </c>
      <c r="T36" s="144">
        <f t="shared" si="0"/>
        <v>0.128</v>
      </c>
      <c r="U36" s="144">
        <v>0.128</v>
      </c>
      <c r="V36" s="145"/>
      <c r="W36" s="144">
        <v>0.128</v>
      </c>
      <c r="X36" s="144">
        <v>0.128</v>
      </c>
      <c r="Y36" s="144">
        <v>0.128</v>
      </c>
      <c r="Z36" s="144">
        <v>0.128</v>
      </c>
      <c r="AA36" s="145"/>
      <c r="AB36" s="144">
        <v>0.128</v>
      </c>
      <c r="AC36" s="144">
        <v>0.128</v>
      </c>
      <c r="AD36" s="144">
        <v>0.128</v>
      </c>
      <c r="AE36" s="144">
        <v>0.128</v>
      </c>
      <c r="AF36" s="145"/>
      <c r="AG36" s="144">
        <v>0.128</v>
      </c>
    </row>
    <row r="37" spans="2:33" s="77" customFormat="1">
      <c r="B37" s="131" t="s">
        <v>60</v>
      </c>
      <c r="C37" s="109"/>
      <c r="D37" s="97" t="s">
        <v>13</v>
      </c>
      <c r="E37" s="97"/>
      <c r="F37" s="144">
        <v>5644.1909999999998</v>
      </c>
      <c r="G37" s="144">
        <v>5644.1909999999998</v>
      </c>
      <c r="H37" s="144">
        <v>5644.1909999999998</v>
      </c>
      <c r="I37" s="144">
        <v>5644.1909999999998</v>
      </c>
      <c r="J37" s="144">
        <v>5644.1909999999998</v>
      </c>
      <c r="K37" s="144">
        <v>5644.1909999999998</v>
      </c>
      <c r="L37" s="144">
        <v>5644.1909999999998</v>
      </c>
      <c r="M37" s="144">
        <v>5644.1909999999998</v>
      </c>
      <c r="N37" s="145"/>
      <c r="O37" s="144">
        <v>5644.1909999999998</v>
      </c>
      <c r="P37" s="144">
        <v>5644.1909999999998</v>
      </c>
      <c r="Q37" s="144">
        <v>5644.1909999999998</v>
      </c>
      <c r="R37" s="144">
        <v>5644.1909999999998</v>
      </c>
      <c r="S37" s="144">
        <v>3673.35</v>
      </c>
      <c r="T37" s="144">
        <f t="shared" si="0"/>
        <v>3673.35</v>
      </c>
      <c r="U37" s="144">
        <v>3673.35</v>
      </c>
      <c r="V37" s="145"/>
      <c r="W37" s="144">
        <v>3673.35</v>
      </c>
      <c r="X37" s="144">
        <v>3673.35</v>
      </c>
      <c r="Y37" s="144">
        <v>3673.35</v>
      </c>
      <c r="Z37" s="144">
        <v>3673.35</v>
      </c>
      <c r="AA37" s="145"/>
      <c r="AB37" s="144">
        <v>3673.35</v>
      </c>
      <c r="AC37" s="144">
        <v>3673.35</v>
      </c>
      <c r="AD37" s="144">
        <v>3673.35</v>
      </c>
      <c r="AE37" s="144">
        <v>3673.35</v>
      </c>
      <c r="AF37" s="145"/>
      <c r="AG37" s="144">
        <v>3673.35</v>
      </c>
    </row>
    <row r="38" spans="2:33" s="77" customFormat="1">
      <c r="B38" s="131" t="s">
        <v>61</v>
      </c>
      <c r="C38" s="109">
        <v>10</v>
      </c>
      <c r="D38" s="97" t="s">
        <v>13</v>
      </c>
      <c r="E38" s="97"/>
      <c r="F38" s="144">
        <v>0</v>
      </c>
      <c r="G38" s="144">
        <v>0</v>
      </c>
      <c r="H38" s="144">
        <v>0</v>
      </c>
      <c r="I38" s="144">
        <v>0</v>
      </c>
      <c r="J38" s="144">
        <v>0</v>
      </c>
      <c r="K38" s="144">
        <v>0</v>
      </c>
      <c r="L38" s="144">
        <v>0</v>
      </c>
      <c r="M38" s="144">
        <v>0</v>
      </c>
      <c r="N38" s="145"/>
      <c r="O38" s="144">
        <v>0</v>
      </c>
      <c r="P38" s="144">
        <v>0</v>
      </c>
      <c r="Q38" s="144">
        <v>-4.3460000000000001</v>
      </c>
      <c r="R38" s="144">
        <v>-4.3460000000000001</v>
      </c>
      <c r="S38" s="144">
        <v>20.277999999999999</v>
      </c>
      <c r="T38" s="144">
        <f t="shared" si="0"/>
        <v>20.277999999999999</v>
      </c>
      <c r="U38" s="144">
        <v>28.228000000000002</v>
      </c>
      <c r="V38" s="145"/>
      <c r="W38" s="144">
        <v>23.774999999999999</v>
      </c>
      <c r="X38" s="144">
        <v>25.902000000000001</v>
      </c>
      <c r="Y38" s="144">
        <v>36.674999999999997</v>
      </c>
      <c r="Z38" s="144">
        <v>29.509</v>
      </c>
      <c r="AA38" s="145"/>
      <c r="AB38" s="144">
        <v>33.360999999999997</v>
      </c>
      <c r="AC38" s="144">
        <v>38.414999999999999</v>
      </c>
      <c r="AD38" s="144">
        <v>42.710999999999999</v>
      </c>
      <c r="AE38" s="144">
        <v>52.95</v>
      </c>
      <c r="AF38" s="145"/>
      <c r="AG38" s="144">
        <v>54.283999999999999</v>
      </c>
    </row>
    <row r="39" spans="2:33" s="77" customFormat="1">
      <c r="B39" s="131" t="s">
        <v>80</v>
      </c>
      <c r="C39" s="109"/>
      <c r="D39" s="97" t="s">
        <v>13</v>
      </c>
      <c r="E39" s="97"/>
      <c r="F39" s="144">
        <v>-4876.7439999999997</v>
      </c>
      <c r="G39" s="144">
        <v>-4876.7439999999997</v>
      </c>
      <c r="H39" s="144">
        <v>-4837.5200000000004</v>
      </c>
      <c r="I39" s="144">
        <v>-4837.5200000000004</v>
      </c>
      <c r="J39" s="144">
        <v>-4451.1059999999998</v>
      </c>
      <c r="K39" s="144">
        <v>-4451.1059999999998</v>
      </c>
      <c r="L39" s="144">
        <v>-4301.6310000000003</v>
      </c>
      <c r="M39" s="144">
        <v>-4301.6310000000003</v>
      </c>
      <c r="N39" s="145"/>
      <c r="O39" s="144">
        <v>-4283.1400000000003</v>
      </c>
      <c r="P39" s="144">
        <v>-4283.1400000000003</v>
      </c>
      <c r="Q39" s="144">
        <v>-4244.0990000000002</v>
      </c>
      <c r="R39" s="144">
        <v>-4244.0990000000002</v>
      </c>
      <c r="S39" s="144">
        <v>-4057.18</v>
      </c>
      <c r="T39" s="144">
        <f t="shared" si="0"/>
        <v>-4057.18</v>
      </c>
      <c r="U39" s="144">
        <v>-3914.2849999999999</v>
      </c>
      <c r="V39" s="145"/>
      <c r="W39" s="144">
        <v>-3816.3490000000002</v>
      </c>
      <c r="X39" s="144">
        <v>-4295.5190000000002</v>
      </c>
      <c r="Y39" s="144">
        <v>-4105.7120000000004</v>
      </c>
      <c r="Z39" s="144">
        <v>-3903.5250000000001</v>
      </c>
      <c r="AA39" s="145"/>
      <c r="AB39" s="144">
        <v>-3689.8809999999999</v>
      </c>
      <c r="AC39" s="144">
        <v>-3804.2959999999998</v>
      </c>
      <c r="AD39" s="144">
        <v>-3571.1860000000001</v>
      </c>
      <c r="AE39" s="144">
        <v>-3404.7750000000001</v>
      </c>
      <c r="AF39" s="145"/>
      <c r="AG39" s="144">
        <v>-3197.0149999999999</v>
      </c>
    </row>
    <row r="40" spans="2:33" s="120" customFormat="1">
      <c r="B40" s="118" t="s">
        <v>81</v>
      </c>
      <c r="C40" s="119"/>
      <c r="D40" s="99" t="s">
        <v>13</v>
      </c>
      <c r="E40" s="99"/>
      <c r="F40" s="149">
        <v>767.49900000000002</v>
      </c>
      <c r="G40" s="149">
        <f t="shared" si="1"/>
        <v>767.49900000000002</v>
      </c>
      <c r="H40" s="149">
        <v>806.72299999999996</v>
      </c>
      <c r="I40" s="149">
        <v>806.72299999999996</v>
      </c>
      <c r="J40" s="149">
        <v>1193.1369999999997</v>
      </c>
      <c r="K40" s="149">
        <v>1193.1369999999999</v>
      </c>
      <c r="L40" s="149">
        <v>1342.6119999999992</v>
      </c>
      <c r="M40" s="149">
        <v>1342.6119999999992</v>
      </c>
      <c r="N40" s="145"/>
      <c r="O40" s="149">
        <v>1361.1030000000001</v>
      </c>
      <c r="P40" s="149">
        <v>1361.1030000000001</v>
      </c>
      <c r="Q40" s="149">
        <v>1395.8720000000001</v>
      </c>
      <c r="R40" s="149">
        <v>1395.8720000000001</v>
      </c>
      <c r="S40" s="149">
        <v>-363.42399999999998</v>
      </c>
      <c r="T40" s="149">
        <f t="shared" si="0"/>
        <v>-363.42399999999998</v>
      </c>
      <c r="U40" s="149">
        <v>-212.57900000000001</v>
      </c>
      <c r="V40" s="145"/>
      <c r="W40" s="149">
        <v>-119.096</v>
      </c>
      <c r="X40" s="149">
        <v>-596.13900000000001</v>
      </c>
      <c r="Y40" s="149">
        <v>-395.55900000000003</v>
      </c>
      <c r="Z40" s="149">
        <v>-200.53800000000001</v>
      </c>
      <c r="AA40" s="145"/>
      <c r="AB40" s="149">
        <v>16.957999999999998</v>
      </c>
      <c r="AC40" s="149">
        <v>-92.403000000000006</v>
      </c>
      <c r="AD40" s="149">
        <v>145.00299999999999</v>
      </c>
      <c r="AE40" s="149">
        <v>321.65300000000002</v>
      </c>
      <c r="AF40" s="145"/>
      <c r="AG40" s="149">
        <v>530.74699999999996</v>
      </c>
    </row>
    <row r="41" spans="2:33" s="77" customFormat="1">
      <c r="B41" s="110"/>
      <c r="C41" s="111"/>
      <c r="D41" s="97"/>
      <c r="E41" s="97"/>
      <c r="F41" s="147"/>
      <c r="G41" s="147"/>
      <c r="H41" s="147"/>
      <c r="I41" s="147"/>
      <c r="J41" s="147"/>
      <c r="K41" s="147"/>
      <c r="L41" s="147"/>
      <c r="M41" s="147"/>
      <c r="N41" s="145"/>
      <c r="O41" s="147"/>
      <c r="P41" s="147"/>
      <c r="Q41" s="147"/>
      <c r="R41" s="147"/>
      <c r="S41" s="147"/>
      <c r="T41" s="147"/>
      <c r="U41" s="147"/>
      <c r="V41" s="145"/>
      <c r="W41" s="147"/>
      <c r="X41" s="147"/>
      <c r="Y41" s="147"/>
      <c r="Z41" s="147"/>
      <c r="AA41" s="145"/>
      <c r="AB41" s="147"/>
      <c r="AC41" s="147"/>
      <c r="AD41" s="147"/>
      <c r="AE41" s="147"/>
      <c r="AF41" s="145"/>
      <c r="AG41" s="147"/>
    </row>
    <row r="42" spans="2:33" s="77" customFormat="1">
      <c r="B42" s="118" t="s">
        <v>62</v>
      </c>
      <c r="C42" s="109"/>
      <c r="D42" s="97"/>
      <c r="E42" s="97"/>
      <c r="F42" s="144"/>
      <c r="G42" s="144"/>
      <c r="H42" s="144"/>
      <c r="I42" s="144"/>
      <c r="J42" s="144"/>
      <c r="K42" s="144"/>
      <c r="L42" s="144"/>
      <c r="M42" s="144"/>
      <c r="N42" s="145"/>
      <c r="O42" s="144"/>
      <c r="P42" s="144"/>
      <c r="Q42" s="144"/>
      <c r="R42" s="144"/>
      <c r="S42" s="144"/>
      <c r="T42" s="144"/>
      <c r="U42" s="144"/>
      <c r="V42" s="145"/>
      <c r="W42" s="144"/>
      <c r="X42" s="144"/>
      <c r="Y42" s="144"/>
      <c r="Z42" s="144"/>
      <c r="AA42" s="145"/>
      <c r="AB42" s="144"/>
      <c r="AC42" s="144"/>
      <c r="AD42" s="144"/>
      <c r="AE42" s="144"/>
      <c r="AF42" s="145"/>
      <c r="AG42" s="144"/>
    </row>
    <row r="43" spans="2:33" s="77" customFormat="1">
      <c r="B43" s="131" t="s">
        <v>82</v>
      </c>
      <c r="C43" s="109">
        <v>17</v>
      </c>
      <c r="D43" s="97" t="s">
        <v>13</v>
      </c>
      <c r="E43" s="97"/>
      <c r="F43" s="144">
        <v>4990.1660000000002</v>
      </c>
      <c r="G43" s="144">
        <v>4990.1660000000002</v>
      </c>
      <c r="H43" s="144">
        <v>5140.5209999999997</v>
      </c>
      <c r="I43" s="144">
        <v>5140.5209999999997</v>
      </c>
      <c r="J43" s="144">
        <v>5043.6229999999996</v>
      </c>
      <c r="K43" s="144">
        <v>5043.6229999999996</v>
      </c>
      <c r="L43" s="144">
        <v>5176.4170000000004</v>
      </c>
      <c r="M43" s="144">
        <v>5176.4170000000004</v>
      </c>
      <c r="N43" s="145"/>
      <c r="O43" s="144">
        <v>6855.5050000000001</v>
      </c>
      <c r="P43" s="144">
        <v>6855.5050000000001</v>
      </c>
      <c r="Q43" s="144">
        <v>6870.1040000000003</v>
      </c>
      <c r="R43" s="144">
        <v>6870.1040000000003</v>
      </c>
      <c r="S43" s="144">
        <v>6697.08</v>
      </c>
      <c r="T43" s="144">
        <f t="shared" si="0"/>
        <v>6697.08</v>
      </c>
      <c r="U43" s="144">
        <v>6752.8670000000002</v>
      </c>
      <c r="V43" s="145"/>
      <c r="W43" s="144">
        <v>6434.5069999999996</v>
      </c>
      <c r="X43" s="144">
        <v>6452.2389999999996</v>
      </c>
      <c r="Y43" s="144">
        <v>6178.1589999999997</v>
      </c>
      <c r="Z43" s="144">
        <v>6250.5540000000001</v>
      </c>
      <c r="AA43" s="145"/>
      <c r="AB43" s="144">
        <v>6303.5129999999999</v>
      </c>
      <c r="AC43" s="144">
        <v>6308.31</v>
      </c>
      <c r="AD43" s="144">
        <v>6203.5460000000003</v>
      </c>
      <c r="AE43" s="144">
        <v>6505.0209999999997</v>
      </c>
      <c r="AF43" s="145"/>
      <c r="AG43" s="144">
        <v>6339.0460000000003</v>
      </c>
    </row>
    <row r="44" spans="2:33" s="77" customFormat="1">
      <c r="B44" s="131" t="s">
        <v>121</v>
      </c>
      <c r="C44" s="109"/>
      <c r="D44" s="97" t="s">
        <v>13</v>
      </c>
      <c r="E44" s="97"/>
      <c r="F44" s="144">
        <v>0</v>
      </c>
      <c r="G44" s="144">
        <v>0</v>
      </c>
      <c r="H44" s="144">
        <v>0</v>
      </c>
      <c r="I44" s="144">
        <v>0</v>
      </c>
      <c r="J44" s="144">
        <v>0</v>
      </c>
      <c r="K44" s="144">
        <f t="shared" ref="K44" si="2">J44</f>
        <v>0</v>
      </c>
      <c r="L44" s="144">
        <v>0</v>
      </c>
      <c r="M44" s="144">
        <f t="shared" ref="M44" si="3">L44</f>
        <v>0</v>
      </c>
      <c r="N44" s="145"/>
      <c r="O44" s="144">
        <v>0</v>
      </c>
      <c r="P44" s="144">
        <v>0</v>
      </c>
      <c r="Q44" s="144">
        <v>0</v>
      </c>
      <c r="R44" s="144">
        <v>0</v>
      </c>
      <c r="S44" s="144">
        <v>0</v>
      </c>
      <c r="T44" s="144">
        <f t="shared" si="0"/>
        <v>0</v>
      </c>
      <c r="U44" s="144">
        <v>0</v>
      </c>
      <c r="V44" s="145"/>
      <c r="W44" s="144">
        <v>4.0819999999999999</v>
      </c>
      <c r="X44" s="144">
        <v>2.4740000000000002</v>
      </c>
      <c r="Y44" s="144">
        <v>1.593</v>
      </c>
      <c r="Z44" s="144">
        <v>3.8580000000000001</v>
      </c>
      <c r="AA44" s="145"/>
      <c r="AB44" s="144">
        <v>2.2610000000000001</v>
      </c>
      <c r="AC44" s="144">
        <v>0</v>
      </c>
      <c r="AD44" s="144">
        <v>3.5000000000000003E-2</v>
      </c>
      <c r="AE44" s="144">
        <v>0</v>
      </c>
      <c r="AF44" s="145"/>
      <c r="AG44" s="144">
        <v>0</v>
      </c>
    </row>
    <row r="45" spans="2:33" s="77" customFormat="1">
      <c r="B45" s="131" t="s">
        <v>63</v>
      </c>
      <c r="C45" s="109">
        <v>18</v>
      </c>
      <c r="D45" s="97" t="s">
        <v>13</v>
      </c>
      <c r="E45" s="97"/>
      <c r="F45" s="144">
        <v>49.023000000000003</v>
      </c>
      <c r="G45" s="144">
        <v>49.023000000000003</v>
      </c>
      <c r="H45" s="144">
        <v>50.332000000000001</v>
      </c>
      <c r="I45" s="144">
        <v>50.332000000000001</v>
      </c>
      <c r="J45" s="144">
        <v>51.98</v>
      </c>
      <c r="K45" s="144">
        <v>51.98</v>
      </c>
      <c r="L45" s="144">
        <v>47.52</v>
      </c>
      <c r="M45" s="144">
        <v>47.52</v>
      </c>
      <c r="N45" s="145"/>
      <c r="O45" s="144">
        <v>50.387</v>
      </c>
      <c r="P45" s="144">
        <v>50.387</v>
      </c>
      <c r="Q45" s="144">
        <v>53.27</v>
      </c>
      <c r="R45" s="144">
        <v>53.27</v>
      </c>
      <c r="S45" s="144">
        <v>54.668999999999997</v>
      </c>
      <c r="T45" s="144">
        <f t="shared" si="0"/>
        <v>54.668999999999997</v>
      </c>
      <c r="U45" s="144">
        <v>58.335000000000001</v>
      </c>
      <c r="V45" s="145"/>
      <c r="W45" s="144">
        <v>35.515999999999998</v>
      </c>
      <c r="X45" s="144">
        <v>36.939</v>
      </c>
      <c r="Y45" s="144">
        <v>40.982999999999997</v>
      </c>
      <c r="Z45" s="144">
        <v>49.079000000000001</v>
      </c>
      <c r="AA45" s="145"/>
      <c r="AB45" s="144">
        <v>51.326999999999998</v>
      </c>
      <c r="AC45" s="144">
        <v>54.307000000000002</v>
      </c>
      <c r="AD45" s="144">
        <v>57.470999999999997</v>
      </c>
      <c r="AE45" s="144">
        <v>70.364000000000004</v>
      </c>
      <c r="AF45" s="145"/>
      <c r="AG45" s="144">
        <v>76.244</v>
      </c>
    </row>
    <row r="46" spans="2:33" s="77" customFormat="1">
      <c r="B46" s="131" t="s">
        <v>129</v>
      </c>
      <c r="C46" s="109">
        <v>19</v>
      </c>
      <c r="D46" s="97" t="s">
        <v>13</v>
      </c>
      <c r="E46" s="97"/>
      <c r="F46" s="144">
        <v>137.27199999999999</v>
      </c>
      <c r="G46" s="144">
        <v>137.27199999999999</v>
      </c>
      <c r="H46" s="144">
        <v>137.49199999999999</v>
      </c>
      <c r="I46" s="144">
        <v>137.49199999999999</v>
      </c>
      <c r="J46" s="144">
        <v>149.965</v>
      </c>
      <c r="K46" s="144">
        <v>149.965</v>
      </c>
      <c r="L46" s="144">
        <v>150.06399999999999</v>
      </c>
      <c r="M46" s="144">
        <v>150.06399999999999</v>
      </c>
      <c r="N46" s="145"/>
      <c r="O46" s="144">
        <v>87.46</v>
      </c>
      <c r="P46" s="144">
        <v>87.46</v>
      </c>
      <c r="Q46" s="144">
        <v>8.5589999999999993</v>
      </c>
      <c r="R46" s="144">
        <v>8.5589999999999993</v>
      </c>
      <c r="S46" s="144">
        <v>7.7119999999999997</v>
      </c>
      <c r="T46" s="144">
        <f t="shared" si="0"/>
        <v>7.7119999999999997</v>
      </c>
      <c r="U46" s="144">
        <v>0</v>
      </c>
      <c r="V46" s="145"/>
      <c r="W46" s="144">
        <v>0</v>
      </c>
      <c r="X46" s="144">
        <v>0</v>
      </c>
      <c r="Y46" s="144">
        <v>0</v>
      </c>
      <c r="Z46" s="144">
        <v>0</v>
      </c>
      <c r="AA46" s="145"/>
      <c r="AB46" s="144">
        <v>0</v>
      </c>
      <c r="AC46" s="144">
        <v>0</v>
      </c>
      <c r="AD46" s="144">
        <v>0</v>
      </c>
      <c r="AE46" s="144">
        <v>0</v>
      </c>
      <c r="AF46" s="145"/>
      <c r="AG46" s="144">
        <v>0</v>
      </c>
    </row>
    <row r="47" spans="2:33" s="77" customFormat="1">
      <c r="B47" s="131" t="s">
        <v>83</v>
      </c>
      <c r="C47" s="109">
        <v>30</v>
      </c>
      <c r="D47" s="97" t="s">
        <v>13</v>
      </c>
      <c r="E47" s="97"/>
      <c r="F47" s="144">
        <v>9.2999999999999999E-2</v>
      </c>
      <c r="G47" s="144">
        <v>9.2999999999999999E-2</v>
      </c>
      <c r="H47" s="144">
        <v>0.32500000000000001</v>
      </c>
      <c r="I47" s="144">
        <v>0.32500000000000001</v>
      </c>
      <c r="J47" s="144">
        <v>0.13700000000000001</v>
      </c>
      <c r="K47" s="144">
        <v>0.13700000000000001</v>
      </c>
      <c r="L47" s="144">
        <v>0.314</v>
      </c>
      <c r="M47" s="144">
        <v>0.314</v>
      </c>
      <c r="N47" s="145"/>
      <c r="O47" s="144">
        <v>0.53900000000000003</v>
      </c>
      <c r="P47" s="144">
        <v>0.53900000000000003</v>
      </c>
      <c r="Q47" s="144">
        <v>0.45600000000000002</v>
      </c>
      <c r="R47" s="144">
        <v>0.45600000000000002</v>
      </c>
      <c r="S47" s="144">
        <v>0.318</v>
      </c>
      <c r="T47" s="144">
        <f t="shared" si="0"/>
        <v>0.318</v>
      </c>
      <c r="U47" s="144">
        <v>117.101</v>
      </c>
      <c r="V47" s="145"/>
      <c r="W47" s="144">
        <v>137.06</v>
      </c>
      <c r="X47" s="144">
        <v>145.535</v>
      </c>
      <c r="Y47" s="144">
        <v>157.14099999999999</v>
      </c>
      <c r="Z47" s="144">
        <v>130.45500000000001</v>
      </c>
      <c r="AA47" s="145"/>
      <c r="AB47" s="144">
        <v>142.52000000000001</v>
      </c>
      <c r="AC47" s="144">
        <v>143.321</v>
      </c>
      <c r="AD47" s="144">
        <v>158.297</v>
      </c>
      <c r="AE47" s="144">
        <v>168.40600000000001</v>
      </c>
      <c r="AF47" s="145"/>
      <c r="AG47" s="144">
        <v>172.24600000000001</v>
      </c>
    </row>
    <row r="48" spans="2:33" s="87" customFormat="1">
      <c r="B48" s="131" t="s">
        <v>64</v>
      </c>
      <c r="C48" s="109"/>
      <c r="D48" s="97" t="s">
        <v>13</v>
      </c>
      <c r="E48" s="97"/>
      <c r="F48" s="144">
        <v>10.395</v>
      </c>
      <c r="G48" s="144">
        <v>10.395</v>
      </c>
      <c r="H48" s="144">
        <v>10.99</v>
      </c>
      <c r="I48" s="144">
        <v>10.99</v>
      </c>
      <c r="J48" s="144">
        <v>10.917</v>
      </c>
      <c r="K48" s="144">
        <v>10.917</v>
      </c>
      <c r="L48" s="144">
        <v>10.872999999999999</v>
      </c>
      <c r="M48" s="144">
        <v>10.872999999999999</v>
      </c>
      <c r="N48" s="145"/>
      <c r="O48" s="144">
        <v>10.407</v>
      </c>
      <c r="P48" s="144">
        <v>10.407</v>
      </c>
      <c r="Q48" s="144">
        <v>10.401</v>
      </c>
      <c r="R48" s="144">
        <v>10.401</v>
      </c>
      <c r="S48" s="144">
        <v>10.026</v>
      </c>
      <c r="T48" s="144">
        <f t="shared" si="0"/>
        <v>10.026</v>
      </c>
      <c r="U48" s="144">
        <v>10.125</v>
      </c>
      <c r="V48" s="145"/>
      <c r="W48" s="144">
        <v>9.7330000000000005</v>
      </c>
      <c r="X48" s="144">
        <v>9.7989999999999995</v>
      </c>
      <c r="Y48" s="144">
        <v>9.8569999999999993</v>
      </c>
      <c r="Z48" s="144">
        <v>9.7739999999999991</v>
      </c>
      <c r="AA48" s="145"/>
      <c r="AB48" s="144">
        <v>10.045999999999999</v>
      </c>
      <c r="AC48" s="144">
        <v>10.271000000000001</v>
      </c>
      <c r="AD48" s="144">
        <v>9.9819999999999993</v>
      </c>
      <c r="AE48" s="144">
        <v>10.388</v>
      </c>
      <c r="AF48" s="145"/>
      <c r="AG48" s="144">
        <v>10.608000000000001</v>
      </c>
    </row>
    <row r="49" spans="1:33" s="88" customFormat="1" ht="14.25" thickBot="1">
      <c r="A49" s="79"/>
      <c r="B49" s="98" t="s">
        <v>65</v>
      </c>
      <c r="C49" s="98"/>
      <c r="D49" s="130" t="s">
        <v>13</v>
      </c>
      <c r="E49" s="100"/>
      <c r="F49" s="146">
        <v>5186.9489999999996</v>
      </c>
      <c r="G49" s="146">
        <f t="shared" si="1"/>
        <v>5186.9489999999996</v>
      </c>
      <c r="H49" s="146">
        <v>5339.66</v>
      </c>
      <c r="I49" s="146">
        <v>5339.66</v>
      </c>
      <c r="J49" s="146">
        <v>5256.6219999999994</v>
      </c>
      <c r="K49" s="146">
        <v>5256.6220000000003</v>
      </c>
      <c r="L49" s="146">
        <v>5385.188000000001</v>
      </c>
      <c r="M49" s="146">
        <v>5385.188000000001</v>
      </c>
      <c r="N49" s="145"/>
      <c r="O49" s="146">
        <v>7004.2979999999998</v>
      </c>
      <c r="P49" s="146">
        <v>7004.2979999999998</v>
      </c>
      <c r="Q49" s="146">
        <v>6942.79</v>
      </c>
      <c r="R49" s="146">
        <v>6942.79</v>
      </c>
      <c r="S49" s="146">
        <v>6769.8050000000003</v>
      </c>
      <c r="T49" s="146">
        <f t="shared" si="0"/>
        <v>6769.8050000000003</v>
      </c>
      <c r="U49" s="146">
        <v>6938.4279999999999</v>
      </c>
      <c r="V49" s="145"/>
      <c r="W49" s="146">
        <v>6620.8980000000001</v>
      </c>
      <c r="X49" s="146">
        <v>6646.9859999999999</v>
      </c>
      <c r="Y49" s="146">
        <v>6387.7330000000002</v>
      </c>
      <c r="Z49" s="146">
        <v>6443.72</v>
      </c>
      <c r="AA49" s="145"/>
      <c r="AB49" s="146">
        <v>6509.6670000000004</v>
      </c>
      <c r="AC49" s="146">
        <v>6516.2089999999998</v>
      </c>
      <c r="AD49" s="146">
        <v>6429.3310000000001</v>
      </c>
      <c r="AE49" s="146">
        <v>6754.1790000000001</v>
      </c>
      <c r="AF49" s="145"/>
      <c r="AG49" s="146">
        <v>6598.1440000000002</v>
      </c>
    </row>
    <row r="50" spans="1:33" s="77" customFormat="1" ht="14.25" thickTop="1">
      <c r="B50" s="110"/>
      <c r="C50" s="111"/>
      <c r="D50" s="97"/>
      <c r="E50" s="97"/>
      <c r="F50" s="147"/>
      <c r="G50" s="147"/>
      <c r="H50" s="147"/>
      <c r="I50" s="147"/>
      <c r="J50" s="147"/>
      <c r="K50" s="147"/>
      <c r="L50" s="147"/>
      <c r="M50" s="147"/>
      <c r="N50" s="145"/>
      <c r="O50" s="147"/>
      <c r="P50" s="147"/>
      <c r="Q50" s="147"/>
      <c r="R50" s="147"/>
      <c r="S50" s="147"/>
      <c r="T50" s="147"/>
      <c r="U50" s="147"/>
      <c r="V50" s="145"/>
      <c r="W50" s="147"/>
      <c r="X50" s="147"/>
      <c r="Y50" s="147"/>
      <c r="Z50" s="147"/>
      <c r="AA50" s="145"/>
      <c r="AB50" s="147"/>
      <c r="AC50" s="147"/>
      <c r="AD50" s="147"/>
      <c r="AE50" s="147"/>
      <c r="AF50" s="145"/>
      <c r="AG50" s="147"/>
    </row>
    <row r="51" spans="1:33" s="77" customFormat="1">
      <c r="B51" s="118" t="s">
        <v>66</v>
      </c>
      <c r="C51" s="109"/>
      <c r="D51" s="97"/>
      <c r="E51" s="97"/>
      <c r="F51" s="144"/>
      <c r="G51" s="144"/>
      <c r="H51" s="144"/>
      <c r="I51" s="144"/>
      <c r="J51" s="144"/>
      <c r="K51" s="144"/>
      <c r="L51" s="144"/>
      <c r="M51" s="144"/>
      <c r="N51" s="145"/>
      <c r="O51" s="144"/>
      <c r="P51" s="144"/>
      <c r="Q51" s="144"/>
      <c r="R51" s="144"/>
      <c r="S51" s="144"/>
      <c r="T51" s="144"/>
      <c r="U51" s="144"/>
      <c r="V51" s="145"/>
      <c r="W51" s="144"/>
      <c r="X51" s="144"/>
      <c r="Y51" s="144"/>
      <c r="Z51" s="144"/>
      <c r="AA51" s="145"/>
      <c r="AB51" s="144"/>
      <c r="AC51" s="144"/>
      <c r="AD51" s="144"/>
      <c r="AE51" s="144"/>
      <c r="AF51" s="145"/>
      <c r="AG51" s="144"/>
    </row>
    <row r="52" spans="1:33" s="77" customFormat="1">
      <c r="B52" s="131" t="s">
        <v>84</v>
      </c>
      <c r="C52" s="109">
        <v>17</v>
      </c>
      <c r="D52" s="97" t="s">
        <v>13</v>
      </c>
      <c r="E52" s="97"/>
      <c r="F52" s="144">
        <v>580.072</v>
      </c>
      <c r="G52" s="144">
        <v>580.072</v>
      </c>
      <c r="H52" s="144">
        <v>443.16800000000001</v>
      </c>
      <c r="I52" s="144">
        <v>443.16800000000001</v>
      </c>
      <c r="J52" s="144">
        <v>305.81799999999998</v>
      </c>
      <c r="K52" s="144">
        <v>305.81799999999998</v>
      </c>
      <c r="L52" s="144">
        <v>277.14999999999998</v>
      </c>
      <c r="M52" s="144">
        <v>277.14999999999998</v>
      </c>
      <c r="N52" s="145"/>
      <c r="O52" s="144">
        <v>371.58800000000002</v>
      </c>
      <c r="P52" s="144">
        <v>371.58800000000002</v>
      </c>
      <c r="Q52" s="144">
        <v>375.52300000000002</v>
      </c>
      <c r="R52" s="144">
        <v>375.52300000000002</v>
      </c>
      <c r="S52" s="144">
        <v>573.75599999999997</v>
      </c>
      <c r="T52" s="144">
        <f t="shared" si="0"/>
        <v>573.75599999999997</v>
      </c>
      <c r="U52" s="144">
        <v>585.95500000000004</v>
      </c>
      <c r="V52" s="145"/>
      <c r="W52" s="144">
        <v>687.81799999999998</v>
      </c>
      <c r="X52" s="144">
        <v>704.09100000000001</v>
      </c>
      <c r="Y52" s="144">
        <v>797.86</v>
      </c>
      <c r="Z52" s="144">
        <v>755.77599999999995</v>
      </c>
      <c r="AA52" s="145"/>
      <c r="AB52" s="144">
        <v>519.83199999999999</v>
      </c>
      <c r="AC52" s="144">
        <v>522.42899999999997</v>
      </c>
      <c r="AD52" s="144">
        <v>574.995</v>
      </c>
      <c r="AE52" s="144">
        <v>361.72</v>
      </c>
      <c r="AF52" s="145"/>
      <c r="AG52" s="144">
        <v>539.18100000000004</v>
      </c>
    </row>
    <row r="53" spans="1:33" s="77" customFormat="1">
      <c r="B53" s="131" t="s">
        <v>85</v>
      </c>
      <c r="C53" s="109">
        <v>10</v>
      </c>
      <c r="D53" s="97" t="s">
        <v>13</v>
      </c>
      <c r="E53" s="97"/>
      <c r="F53" s="144">
        <v>0</v>
      </c>
      <c r="G53" s="144">
        <v>0</v>
      </c>
      <c r="H53" s="144">
        <v>0</v>
      </c>
      <c r="I53" s="144">
        <v>0</v>
      </c>
      <c r="J53" s="144">
        <v>0</v>
      </c>
      <c r="K53" s="144">
        <v>0</v>
      </c>
      <c r="L53" s="144">
        <v>0</v>
      </c>
      <c r="M53" s="144">
        <v>0</v>
      </c>
      <c r="N53" s="145"/>
      <c r="O53" s="144">
        <v>0</v>
      </c>
      <c r="P53" s="144">
        <v>0</v>
      </c>
      <c r="Q53" s="144">
        <v>8.2070000000000007</v>
      </c>
      <c r="R53" s="144">
        <v>8.2070000000000007</v>
      </c>
      <c r="S53" s="144">
        <v>7.3860000000000001</v>
      </c>
      <c r="T53" s="144">
        <f t="shared" si="0"/>
        <v>7.3860000000000001</v>
      </c>
      <c r="U53" s="144">
        <v>6.8710000000000004</v>
      </c>
      <c r="V53" s="145"/>
      <c r="W53" s="144">
        <v>8.7880000000000003</v>
      </c>
      <c r="X53" s="144">
        <v>8.1349999999999998</v>
      </c>
      <c r="Y53" s="144">
        <v>7.8819999999999997</v>
      </c>
      <c r="Z53" s="144">
        <v>8.6539999999999999</v>
      </c>
      <c r="AA53" s="145"/>
      <c r="AB53" s="144">
        <v>9.0259999999999998</v>
      </c>
      <c r="AC53" s="144">
        <v>8.9220000000000006</v>
      </c>
      <c r="AD53" s="144">
        <v>6.798</v>
      </c>
      <c r="AE53" s="144">
        <v>4.6849999999999996</v>
      </c>
      <c r="AF53" s="145"/>
      <c r="AG53" s="144">
        <v>5.21</v>
      </c>
    </row>
    <row r="54" spans="1:33" s="77" customFormat="1">
      <c r="B54" s="131" t="s">
        <v>67</v>
      </c>
      <c r="C54" s="109">
        <v>20</v>
      </c>
      <c r="D54" s="97" t="s">
        <v>13</v>
      </c>
      <c r="E54" s="97"/>
      <c r="F54" s="144">
        <v>952.14099999999996</v>
      </c>
      <c r="G54" s="144">
        <v>952.14099999999996</v>
      </c>
      <c r="H54" s="144">
        <v>1007.116</v>
      </c>
      <c r="I54" s="144">
        <v>1007.116</v>
      </c>
      <c r="J54" s="144">
        <v>1031.585</v>
      </c>
      <c r="K54" s="144">
        <v>1031.585</v>
      </c>
      <c r="L54" s="144">
        <v>1177.5809999999999</v>
      </c>
      <c r="M54" s="144">
        <v>1177.5809999999999</v>
      </c>
      <c r="N54" s="145"/>
      <c r="O54" s="144">
        <v>951.24400000000003</v>
      </c>
      <c r="P54" s="144">
        <v>951.24400000000003</v>
      </c>
      <c r="Q54" s="144">
        <v>978.048</v>
      </c>
      <c r="R54" s="144">
        <v>978.048</v>
      </c>
      <c r="S54" s="144">
        <v>957.96199999999999</v>
      </c>
      <c r="T54" s="144">
        <f t="shared" si="0"/>
        <v>957.96199999999999</v>
      </c>
      <c r="U54" s="144">
        <v>1106.528</v>
      </c>
      <c r="V54" s="145"/>
      <c r="W54" s="144">
        <v>985.51300000000003</v>
      </c>
      <c r="X54" s="144">
        <v>995.774</v>
      </c>
      <c r="Y54" s="144">
        <v>960.53800000000001</v>
      </c>
      <c r="Z54" s="144">
        <v>1027.8130000000001</v>
      </c>
      <c r="AA54" s="145"/>
      <c r="AB54" s="144">
        <v>982.90899999999999</v>
      </c>
      <c r="AC54" s="144">
        <v>1044.049</v>
      </c>
      <c r="AD54" s="144">
        <v>1011.705</v>
      </c>
      <c r="AE54" s="144">
        <v>865.40499999999997</v>
      </c>
      <c r="AF54" s="145"/>
      <c r="AG54" s="144">
        <v>942.75900000000001</v>
      </c>
    </row>
    <row r="55" spans="1:33" s="165" customFormat="1">
      <c r="B55" s="131" t="s">
        <v>68</v>
      </c>
      <c r="C55" s="109"/>
      <c r="D55" s="166" t="s">
        <v>13</v>
      </c>
      <c r="E55" s="166"/>
      <c r="F55" s="144">
        <v>29.710999999999999</v>
      </c>
      <c r="G55" s="144">
        <v>98.614999999999995</v>
      </c>
      <c r="H55" s="144">
        <v>21.056000000000001</v>
      </c>
      <c r="I55" s="144">
        <v>116.515</v>
      </c>
      <c r="J55" s="144">
        <v>34.954000000000001</v>
      </c>
      <c r="K55" s="144">
        <v>92.081999999999994</v>
      </c>
      <c r="L55" s="144">
        <v>44.933</v>
      </c>
      <c r="M55" s="144">
        <v>99.727000000000004</v>
      </c>
      <c r="N55" s="167"/>
      <c r="O55" s="144">
        <v>45.116</v>
      </c>
      <c r="P55" s="144">
        <v>100.532</v>
      </c>
      <c r="Q55" s="144">
        <v>33.838000000000001</v>
      </c>
      <c r="R55" s="144">
        <v>87.319000000000003</v>
      </c>
      <c r="S55" s="144">
        <v>32.945999999999998</v>
      </c>
      <c r="T55" s="144">
        <v>85.34899999999999</v>
      </c>
      <c r="U55" s="144">
        <v>86.956999999999994</v>
      </c>
      <c r="V55" s="167"/>
      <c r="W55" s="144">
        <v>91.328999999999994</v>
      </c>
      <c r="X55" s="144">
        <v>78.619</v>
      </c>
      <c r="Y55" s="144">
        <v>84.94</v>
      </c>
      <c r="Z55" s="144">
        <v>93.117999999999995</v>
      </c>
      <c r="AA55" s="167"/>
      <c r="AB55" s="144">
        <v>97.367000000000004</v>
      </c>
      <c r="AC55" s="144">
        <v>87.481999999999999</v>
      </c>
      <c r="AD55" s="144">
        <v>88.98</v>
      </c>
      <c r="AE55" s="144">
        <v>101.82599999999999</v>
      </c>
      <c r="AF55" s="167"/>
      <c r="AG55" s="144">
        <v>103.988</v>
      </c>
    </row>
    <row r="56" spans="1:33" s="165" customFormat="1">
      <c r="B56" s="131" t="s">
        <v>69</v>
      </c>
      <c r="C56" s="109"/>
      <c r="D56" s="166" t="s">
        <v>13</v>
      </c>
      <c r="E56" s="166"/>
      <c r="F56" s="144">
        <v>14.778</v>
      </c>
      <c r="G56" s="144">
        <v>14.778</v>
      </c>
      <c r="H56" s="144">
        <v>80.227999999999994</v>
      </c>
      <c r="I56" s="144">
        <v>80.227999999999994</v>
      </c>
      <c r="J56" s="144">
        <v>96.003</v>
      </c>
      <c r="K56" s="144">
        <v>96.003</v>
      </c>
      <c r="L56" s="144">
        <v>173.75899999999999</v>
      </c>
      <c r="M56" s="144">
        <v>173.75899999999999</v>
      </c>
      <c r="N56" s="167"/>
      <c r="O56" s="144">
        <v>15.840999999999999</v>
      </c>
      <c r="P56" s="144">
        <v>15.840999999999999</v>
      </c>
      <c r="Q56" s="144">
        <v>15.866</v>
      </c>
      <c r="R56" s="144">
        <v>15.866</v>
      </c>
      <c r="S56" s="144">
        <v>16.175999999999998</v>
      </c>
      <c r="T56" s="144">
        <f t="shared" si="0"/>
        <v>16.175999999999998</v>
      </c>
      <c r="U56" s="144">
        <v>10.257999999999999</v>
      </c>
      <c r="V56" s="167"/>
      <c r="W56" s="144">
        <v>10.249000000000001</v>
      </c>
      <c r="X56" s="144">
        <v>50.863999999999997</v>
      </c>
      <c r="Y56" s="144">
        <v>68.617000000000004</v>
      </c>
      <c r="Z56" s="144">
        <v>93.144999999999996</v>
      </c>
      <c r="AA56" s="167"/>
      <c r="AB56" s="144">
        <v>105.08499999999999</v>
      </c>
      <c r="AC56" s="144">
        <v>65.290000000000006</v>
      </c>
      <c r="AD56" s="144">
        <v>97.631</v>
      </c>
      <c r="AE56" s="144">
        <v>141.46600000000001</v>
      </c>
      <c r="AF56" s="167"/>
      <c r="AG56" s="144">
        <v>156.76</v>
      </c>
    </row>
    <row r="57" spans="1:33" s="165" customFormat="1">
      <c r="B57" s="131" t="s">
        <v>70</v>
      </c>
      <c r="C57" s="109">
        <v>21</v>
      </c>
      <c r="D57" s="166" t="s">
        <v>13</v>
      </c>
      <c r="E57" s="166"/>
      <c r="F57" s="144">
        <v>25.221</v>
      </c>
      <c r="G57" s="144">
        <v>25.221</v>
      </c>
      <c r="H57" s="144">
        <v>31.047000000000001</v>
      </c>
      <c r="I57" s="144">
        <v>31.047000000000001</v>
      </c>
      <c r="J57" s="144">
        <v>39.584000000000003</v>
      </c>
      <c r="K57" s="144">
        <v>39.584000000000003</v>
      </c>
      <c r="L57" s="144">
        <v>54.429000000000002</v>
      </c>
      <c r="M57" s="144">
        <v>54.429000000000002</v>
      </c>
      <c r="N57" s="167"/>
      <c r="O57" s="144">
        <v>28.129000000000001</v>
      </c>
      <c r="P57" s="144">
        <v>28.129000000000001</v>
      </c>
      <c r="Q57" s="144">
        <v>59.999000000000002</v>
      </c>
      <c r="R57" s="144">
        <v>59.999000000000002</v>
      </c>
      <c r="S57" s="144">
        <v>42.258000000000003</v>
      </c>
      <c r="T57" s="144">
        <f t="shared" si="0"/>
        <v>42.258000000000003</v>
      </c>
      <c r="U57" s="144">
        <v>59.518999999999998</v>
      </c>
      <c r="V57" s="167"/>
      <c r="W57" s="144">
        <v>38.805999999999997</v>
      </c>
      <c r="X57" s="144">
        <v>37.646999999999998</v>
      </c>
      <c r="Y57" s="144">
        <v>41.037999999999997</v>
      </c>
      <c r="Z57" s="144">
        <v>55.64</v>
      </c>
      <c r="AA57" s="167"/>
      <c r="AB57" s="144">
        <v>39.213999999999999</v>
      </c>
      <c r="AC57" s="144">
        <v>51.677</v>
      </c>
      <c r="AD57" s="144">
        <v>73.521000000000001</v>
      </c>
      <c r="AE57" s="144">
        <v>95.138000000000005</v>
      </c>
      <c r="AF57" s="167"/>
      <c r="AG57" s="144">
        <v>42.585999999999999</v>
      </c>
    </row>
    <row r="58" spans="1:33" s="165" customFormat="1">
      <c r="B58" s="131" t="s">
        <v>71</v>
      </c>
      <c r="C58" s="109">
        <v>18</v>
      </c>
      <c r="D58" s="166" t="s">
        <v>13</v>
      </c>
      <c r="E58" s="166"/>
      <c r="F58" s="144">
        <v>0.96199999999999997</v>
      </c>
      <c r="G58" s="144">
        <v>0.96199999999999997</v>
      </c>
      <c r="H58" s="144">
        <v>0.95799999999999996</v>
      </c>
      <c r="I58" s="144">
        <v>0.95799999999999996</v>
      </c>
      <c r="J58" s="144">
        <v>0.95299999999999996</v>
      </c>
      <c r="K58" s="144">
        <v>0.95299999999999996</v>
      </c>
      <c r="L58" s="144">
        <v>1.006</v>
      </c>
      <c r="M58" s="144">
        <v>1.006</v>
      </c>
      <c r="N58" s="167"/>
      <c r="O58" s="144">
        <v>5.6000000000000001E-2</v>
      </c>
      <c r="P58" s="144">
        <v>5.6000000000000001E-2</v>
      </c>
      <c r="Q58" s="144">
        <v>0.05</v>
      </c>
      <c r="R58" s="144">
        <v>0.05</v>
      </c>
      <c r="S58" s="144">
        <v>4.2999999999999997E-2</v>
      </c>
      <c r="T58" s="144">
        <f t="shared" si="0"/>
        <v>4.2999999999999997E-2</v>
      </c>
      <c r="U58" s="144">
        <v>7.8E-2</v>
      </c>
      <c r="V58" s="167"/>
      <c r="W58" s="144">
        <v>7.3999999999999996E-2</v>
      </c>
      <c r="X58" s="144">
        <v>7.0000000000000007E-2</v>
      </c>
      <c r="Y58" s="144">
        <v>6.6000000000000003E-2</v>
      </c>
      <c r="Z58" s="144">
        <v>3.4350000000000001</v>
      </c>
      <c r="AA58" s="167"/>
      <c r="AB58" s="144">
        <v>4.66</v>
      </c>
      <c r="AC58" s="144">
        <v>7.2460000000000004</v>
      </c>
      <c r="AD58" s="144">
        <v>7.22</v>
      </c>
      <c r="AE58" s="144">
        <v>6.4169999999999998</v>
      </c>
      <c r="AF58" s="167"/>
      <c r="AG58" s="144">
        <v>6.38</v>
      </c>
    </row>
    <row r="59" spans="1:33" s="165" customFormat="1" ht="24">
      <c r="B59" s="131" t="s">
        <v>124</v>
      </c>
      <c r="C59" s="109">
        <v>19</v>
      </c>
      <c r="D59" s="166" t="s">
        <v>13</v>
      </c>
      <c r="E59" s="166"/>
      <c r="F59" s="144">
        <v>23.052</v>
      </c>
      <c r="G59" s="144">
        <v>23.052</v>
      </c>
      <c r="H59" s="144">
        <v>31.667999999999999</v>
      </c>
      <c r="I59" s="144">
        <v>31.667999999999999</v>
      </c>
      <c r="J59" s="144">
        <v>10.563000000000001</v>
      </c>
      <c r="K59" s="144">
        <v>10.563000000000001</v>
      </c>
      <c r="L59" s="144">
        <v>17.739999999999998</v>
      </c>
      <c r="M59" s="144">
        <v>17.739999999999998</v>
      </c>
      <c r="N59" s="167"/>
      <c r="O59" s="144">
        <v>104.6</v>
      </c>
      <c r="P59" s="144">
        <v>104.6</v>
      </c>
      <c r="Q59" s="144">
        <v>270.37400000000002</v>
      </c>
      <c r="R59" s="144">
        <v>270.37400000000002</v>
      </c>
      <c r="S59" s="144">
        <v>7.78</v>
      </c>
      <c r="T59" s="144">
        <v>7.78</v>
      </c>
      <c r="U59" s="144">
        <v>17.742999999999999</v>
      </c>
      <c r="V59" s="167"/>
      <c r="W59" s="144">
        <v>18.106000000000002</v>
      </c>
      <c r="X59" s="144">
        <v>8.3919999999999995</v>
      </c>
      <c r="Y59" s="144">
        <v>8.3919999999999995</v>
      </c>
      <c r="Z59" s="144">
        <v>0</v>
      </c>
      <c r="AA59" s="167"/>
      <c r="AB59" s="144">
        <v>0</v>
      </c>
      <c r="AC59" s="144">
        <v>0</v>
      </c>
      <c r="AD59" s="144">
        <v>0</v>
      </c>
      <c r="AE59" s="144">
        <v>0</v>
      </c>
      <c r="AF59" s="167"/>
      <c r="AG59" s="144">
        <v>0</v>
      </c>
    </row>
    <row r="60" spans="1:33" s="165" customFormat="1" ht="12" customHeight="1">
      <c r="B60" s="131" t="s">
        <v>86</v>
      </c>
      <c r="C60" s="109">
        <v>22</v>
      </c>
      <c r="D60" s="166" t="s">
        <v>13</v>
      </c>
      <c r="E60" s="166"/>
      <c r="F60" s="144">
        <v>259.14299999999997</v>
      </c>
      <c r="G60" s="144">
        <v>190.23899999999998</v>
      </c>
      <c r="H60" s="144">
        <v>276.93299999999999</v>
      </c>
      <c r="I60" s="144">
        <v>181.47399999999999</v>
      </c>
      <c r="J60" s="144">
        <v>273.673</v>
      </c>
      <c r="K60" s="144">
        <v>216.54499999999999</v>
      </c>
      <c r="L60" s="144">
        <v>272.19900000000001</v>
      </c>
      <c r="M60" s="144">
        <v>217.405</v>
      </c>
      <c r="N60" s="167"/>
      <c r="O60" s="144">
        <v>271.84399999999999</v>
      </c>
      <c r="P60" s="144">
        <v>216.428</v>
      </c>
      <c r="Q60" s="144">
        <v>299.64499999999998</v>
      </c>
      <c r="R60" s="144">
        <v>246.16399999999999</v>
      </c>
      <c r="S60" s="144">
        <v>296.90499999999997</v>
      </c>
      <c r="T60" s="144">
        <v>244.50199999999998</v>
      </c>
      <c r="U60" s="144">
        <v>231.21100000000001</v>
      </c>
      <c r="V60" s="167"/>
      <c r="W60" s="144">
        <v>224.2</v>
      </c>
      <c r="X60" s="144">
        <v>257.21199999999999</v>
      </c>
      <c r="Y60" s="144">
        <v>255.27500000000001</v>
      </c>
      <c r="Z60" s="144">
        <v>239.77500000000001</v>
      </c>
      <c r="AA60" s="167"/>
      <c r="AB60" s="144">
        <v>229.011</v>
      </c>
      <c r="AC60" s="144">
        <v>258.892</v>
      </c>
      <c r="AD60" s="144">
        <v>256.52199999999999</v>
      </c>
      <c r="AE60" s="144">
        <v>233.15199999999999</v>
      </c>
      <c r="AF60" s="167"/>
      <c r="AG60" s="144">
        <v>237.67099999999999</v>
      </c>
    </row>
    <row r="61" spans="1:33" s="88" customFormat="1" ht="14.25" thickBot="1">
      <c r="A61" s="79"/>
      <c r="B61" s="98" t="s">
        <v>72</v>
      </c>
      <c r="C61" s="98"/>
      <c r="D61" s="130" t="s">
        <v>13</v>
      </c>
      <c r="E61" s="100"/>
      <c r="F61" s="146">
        <v>1885.08</v>
      </c>
      <c r="G61" s="146">
        <f t="shared" si="1"/>
        <v>1885.08</v>
      </c>
      <c r="H61" s="146">
        <v>1892.1740000000002</v>
      </c>
      <c r="I61" s="146">
        <v>1892.1740000000002</v>
      </c>
      <c r="J61" s="146">
        <v>1793.133</v>
      </c>
      <c r="K61" s="146">
        <v>1793.133</v>
      </c>
      <c r="L61" s="146">
        <v>2018.797</v>
      </c>
      <c r="M61" s="146">
        <v>2018.797</v>
      </c>
      <c r="N61" s="145"/>
      <c r="O61" s="146">
        <v>1788.4179999999999</v>
      </c>
      <c r="P61" s="146">
        <v>1788.4179999999999</v>
      </c>
      <c r="Q61" s="146">
        <v>2041.55</v>
      </c>
      <c r="R61" s="146">
        <v>2041.55</v>
      </c>
      <c r="S61" s="146">
        <v>1935.212</v>
      </c>
      <c r="T61" s="146">
        <f t="shared" si="0"/>
        <v>1935.212</v>
      </c>
      <c r="U61" s="146">
        <v>2105.12</v>
      </c>
      <c r="V61" s="145"/>
      <c r="W61" s="146">
        <v>2064.8829999999998</v>
      </c>
      <c r="X61" s="146">
        <v>2140.8040000000001</v>
      </c>
      <c r="Y61" s="146">
        <v>2224.6080000000002</v>
      </c>
      <c r="Z61" s="146">
        <v>2277.3560000000002</v>
      </c>
      <c r="AA61" s="145"/>
      <c r="AB61" s="146">
        <v>1987.104</v>
      </c>
      <c r="AC61" s="146">
        <v>2045.9870000000001</v>
      </c>
      <c r="AD61" s="146">
        <v>2117.3719999999998</v>
      </c>
      <c r="AE61" s="146">
        <v>1809.809</v>
      </c>
      <c r="AF61" s="145"/>
      <c r="AG61" s="146">
        <v>2034.5350000000001</v>
      </c>
    </row>
    <row r="62" spans="1:33" s="77" customFormat="1" ht="14.25" thickTop="1">
      <c r="B62" s="110"/>
      <c r="C62" s="112"/>
      <c r="D62" s="97"/>
      <c r="E62" s="97"/>
      <c r="F62" s="149"/>
      <c r="G62" s="149"/>
      <c r="H62" s="149"/>
      <c r="I62" s="149"/>
      <c r="J62" s="149"/>
      <c r="K62" s="149"/>
      <c r="L62" s="149"/>
      <c r="M62" s="149"/>
      <c r="N62" s="145"/>
      <c r="O62" s="149"/>
      <c r="P62" s="149"/>
      <c r="Q62" s="149"/>
      <c r="R62" s="149"/>
      <c r="S62" s="149"/>
      <c r="T62" s="149"/>
      <c r="U62" s="149"/>
      <c r="V62" s="145"/>
      <c r="W62" s="149"/>
      <c r="X62" s="149"/>
      <c r="Y62" s="149"/>
      <c r="Z62" s="149"/>
      <c r="AA62" s="145"/>
      <c r="AB62" s="149"/>
      <c r="AC62" s="149"/>
      <c r="AD62" s="149"/>
      <c r="AE62" s="149"/>
      <c r="AF62" s="145"/>
      <c r="AG62" s="149"/>
    </row>
    <row r="63" spans="1:33" s="88" customFormat="1" ht="14.25" thickBot="1">
      <c r="A63" s="79"/>
      <c r="B63" s="98" t="s">
        <v>73</v>
      </c>
      <c r="C63" s="98"/>
      <c r="D63" s="130" t="s">
        <v>13</v>
      </c>
      <c r="E63" s="100"/>
      <c r="F63" s="146">
        <v>7839.5280000000002</v>
      </c>
      <c r="G63" s="146">
        <f t="shared" si="1"/>
        <v>7839.5280000000002</v>
      </c>
      <c r="H63" s="146">
        <v>8038.5569999999989</v>
      </c>
      <c r="I63" s="146">
        <v>8038.5569999999989</v>
      </c>
      <c r="J63" s="146">
        <v>8242.8919999999998</v>
      </c>
      <c r="K63" s="146">
        <v>8242.8919999999998</v>
      </c>
      <c r="L63" s="146">
        <v>8746.5969999999998</v>
      </c>
      <c r="M63" s="146">
        <v>8746.5969999999998</v>
      </c>
      <c r="N63" s="145"/>
      <c r="O63" s="146">
        <v>10153.819</v>
      </c>
      <c r="P63" s="146">
        <v>10153.819</v>
      </c>
      <c r="Q63" s="146">
        <v>10380.212</v>
      </c>
      <c r="R63" s="146">
        <v>10380.212</v>
      </c>
      <c r="S63" s="146">
        <v>8341.5930000000008</v>
      </c>
      <c r="T63" s="146">
        <f t="shared" si="0"/>
        <v>8341.5930000000008</v>
      </c>
      <c r="U63" s="146">
        <v>8830.9689999999991</v>
      </c>
      <c r="V63" s="145"/>
      <c r="W63" s="146">
        <v>8566.6849999999995</v>
      </c>
      <c r="X63" s="146">
        <v>8191.6509999999998</v>
      </c>
      <c r="Y63" s="146">
        <v>8216.7819999999992</v>
      </c>
      <c r="Z63" s="146">
        <v>8520.5380000000005</v>
      </c>
      <c r="AA63" s="145"/>
      <c r="AB63" s="146">
        <v>8513.7289999999994</v>
      </c>
      <c r="AC63" s="146">
        <v>8469.7929999999997</v>
      </c>
      <c r="AD63" s="146">
        <v>8691.7060000000001</v>
      </c>
      <c r="AE63" s="146">
        <v>8885.6409999999996</v>
      </c>
      <c r="AF63" s="145"/>
      <c r="AG63" s="146">
        <v>9163.4259999999995</v>
      </c>
    </row>
    <row r="64" spans="1:33" ht="14.25" thickTop="1">
      <c r="B64" s="113"/>
      <c r="C64" s="61"/>
      <c r="F64" s="150"/>
      <c r="G64" s="150"/>
      <c r="H64" s="150"/>
      <c r="I64" s="150"/>
      <c r="J64" s="150"/>
      <c r="K64" s="150"/>
      <c r="L64" s="150"/>
      <c r="M64" s="151"/>
      <c r="N64" s="151"/>
      <c r="O64" s="150"/>
      <c r="P64" s="150"/>
      <c r="Q64" s="150"/>
      <c r="R64" s="150"/>
      <c r="S64" s="144"/>
      <c r="T64" s="144"/>
      <c r="U64" s="144"/>
      <c r="V64" s="151"/>
      <c r="W64" s="144"/>
      <c r="X64" s="144"/>
      <c r="Y64" s="144"/>
      <c r="Z64" s="144"/>
      <c r="AA64" s="151"/>
      <c r="AB64" s="144"/>
      <c r="AC64" s="144"/>
      <c r="AD64" s="144"/>
      <c r="AE64" s="144"/>
      <c r="AF64" s="151"/>
      <c r="AG64" s="144"/>
    </row>
    <row r="65" spans="2:33">
      <c r="B65" s="113"/>
      <c r="C65" s="61"/>
      <c r="F65" s="150"/>
      <c r="G65" s="150"/>
      <c r="H65" s="150"/>
      <c r="I65" s="150"/>
      <c r="J65" s="150"/>
      <c r="K65" s="150"/>
      <c r="L65" s="150"/>
      <c r="M65" s="151"/>
      <c r="N65" s="151"/>
      <c r="O65" s="150"/>
      <c r="P65" s="150"/>
      <c r="Q65" s="150"/>
      <c r="R65" s="150"/>
      <c r="S65" s="144"/>
      <c r="T65" s="144"/>
      <c r="U65" s="144"/>
      <c r="V65" s="151"/>
      <c r="W65" s="144"/>
      <c r="X65" s="144"/>
      <c r="Y65" s="144"/>
      <c r="Z65" s="144"/>
      <c r="AA65" s="151"/>
      <c r="AB65" s="144"/>
      <c r="AC65" s="144"/>
      <c r="AD65" s="144"/>
      <c r="AE65" s="144"/>
      <c r="AF65" s="151"/>
      <c r="AG65" s="144"/>
    </row>
    <row r="66" spans="2:33">
      <c r="B66" s="284" t="s">
        <v>117</v>
      </c>
      <c r="C66" s="285"/>
      <c r="D66" s="285"/>
      <c r="E66" s="285"/>
      <c r="F66" s="285"/>
      <c r="G66" s="285"/>
      <c r="H66" s="285"/>
      <c r="I66" s="286"/>
      <c r="J66" s="286"/>
      <c r="K66" s="286"/>
      <c r="L66" s="286"/>
      <c r="M66" s="286"/>
      <c r="N66" s="151"/>
      <c r="O66" s="150"/>
      <c r="P66" s="150"/>
      <c r="Q66" s="150"/>
      <c r="R66" s="150"/>
      <c r="S66" s="144"/>
      <c r="T66" s="144"/>
      <c r="U66" s="144"/>
      <c r="V66" s="151"/>
      <c r="W66" s="144"/>
      <c r="X66" s="144"/>
      <c r="Y66" s="144"/>
      <c r="Z66" s="144"/>
      <c r="AA66" s="151"/>
      <c r="AB66" s="144"/>
      <c r="AC66" s="144"/>
      <c r="AD66" s="144"/>
      <c r="AE66" s="144"/>
      <c r="AF66" s="151"/>
      <c r="AG66" s="144"/>
    </row>
    <row r="67" spans="2:33">
      <c r="B67" s="285"/>
      <c r="C67" s="285"/>
      <c r="D67" s="285"/>
      <c r="E67" s="285"/>
      <c r="F67" s="285"/>
      <c r="G67" s="285"/>
      <c r="H67" s="285"/>
      <c r="I67" s="286"/>
      <c r="J67" s="286"/>
      <c r="K67" s="286"/>
      <c r="L67" s="286"/>
      <c r="M67" s="286"/>
      <c r="N67" s="160"/>
      <c r="O67" s="160"/>
      <c r="P67" s="160"/>
      <c r="Q67" s="160"/>
      <c r="R67" s="160"/>
      <c r="S67" s="160"/>
      <c r="T67" s="160"/>
      <c r="U67" s="160"/>
      <c r="V67" s="160"/>
      <c r="W67" s="160"/>
      <c r="X67" s="160"/>
      <c r="Y67" s="160"/>
      <c r="Z67" s="160"/>
      <c r="AA67" s="160"/>
      <c r="AB67" s="160"/>
      <c r="AC67" s="160"/>
      <c r="AD67" s="160"/>
      <c r="AE67" s="160"/>
      <c r="AF67" s="160"/>
      <c r="AG67" s="160"/>
    </row>
    <row r="68" spans="2:33">
      <c r="B68" s="285"/>
      <c r="C68" s="285"/>
      <c r="D68" s="285"/>
      <c r="E68" s="285"/>
      <c r="F68" s="285"/>
      <c r="G68" s="285"/>
      <c r="H68" s="285"/>
      <c r="I68" s="286"/>
      <c r="J68" s="286"/>
      <c r="K68" s="286"/>
      <c r="L68" s="286"/>
      <c r="M68" s="286"/>
      <c r="N68" s="160"/>
      <c r="O68" s="160"/>
      <c r="P68" s="160"/>
      <c r="Q68" s="160"/>
      <c r="R68" s="160"/>
      <c r="S68" s="160"/>
      <c r="T68" s="160"/>
      <c r="U68" s="160"/>
      <c r="V68" s="160"/>
      <c r="W68" s="160"/>
      <c r="X68" s="160"/>
      <c r="Y68" s="160"/>
      <c r="Z68" s="160"/>
      <c r="AA68" s="160"/>
      <c r="AB68" s="160"/>
      <c r="AC68" s="160"/>
      <c r="AD68" s="160"/>
      <c r="AE68" s="160"/>
      <c r="AF68" s="160"/>
      <c r="AG68" s="160"/>
    </row>
    <row r="69" spans="2:33">
      <c r="B69" s="285"/>
      <c r="C69" s="285"/>
      <c r="D69" s="285"/>
      <c r="E69" s="285"/>
      <c r="F69" s="285"/>
      <c r="G69" s="285"/>
      <c r="H69" s="285"/>
      <c r="I69" s="286"/>
      <c r="J69" s="286"/>
      <c r="K69" s="286"/>
      <c r="L69" s="286"/>
      <c r="M69" s="286"/>
      <c r="N69" s="160"/>
      <c r="O69" s="160"/>
      <c r="P69" s="160"/>
      <c r="Q69" s="160"/>
      <c r="R69" s="160"/>
      <c r="S69" s="160"/>
      <c r="T69" s="160"/>
      <c r="U69" s="160"/>
      <c r="V69" s="160"/>
      <c r="W69" s="160"/>
      <c r="X69" s="160"/>
      <c r="Y69" s="160"/>
      <c r="Z69" s="160"/>
      <c r="AA69" s="160"/>
      <c r="AB69" s="160"/>
      <c r="AC69" s="160"/>
      <c r="AD69" s="160"/>
      <c r="AE69" s="160"/>
      <c r="AF69" s="160"/>
      <c r="AG69" s="160"/>
    </row>
    <row r="70" spans="2:33">
      <c r="B70" s="285"/>
      <c r="C70" s="285"/>
      <c r="D70" s="285"/>
      <c r="E70" s="285"/>
      <c r="F70" s="285"/>
      <c r="G70" s="285"/>
      <c r="H70" s="285"/>
      <c r="I70" s="286"/>
      <c r="J70" s="286"/>
      <c r="K70" s="286"/>
      <c r="L70" s="286"/>
      <c r="M70" s="286"/>
      <c r="N70" s="160"/>
      <c r="O70" s="160"/>
      <c r="P70" s="160"/>
      <c r="Q70" s="160"/>
      <c r="R70" s="160"/>
      <c r="S70" s="160"/>
      <c r="T70" s="160"/>
      <c r="U70" s="160"/>
      <c r="V70" s="160"/>
      <c r="W70" s="160"/>
      <c r="X70" s="160"/>
      <c r="Y70" s="160"/>
      <c r="Z70" s="160"/>
      <c r="AA70" s="160"/>
      <c r="AB70" s="160"/>
      <c r="AC70" s="160"/>
      <c r="AD70" s="160"/>
      <c r="AE70" s="160"/>
      <c r="AF70" s="160"/>
      <c r="AG70" s="160"/>
    </row>
    <row r="71" spans="2:33">
      <c r="B71" s="285"/>
      <c r="C71" s="285"/>
      <c r="D71" s="285"/>
      <c r="E71" s="285"/>
      <c r="F71" s="285"/>
      <c r="G71" s="285"/>
      <c r="H71" s="285"/>
      <c r="I71" s="286"/>
      <c r="J71" s="286"/>
      <c r="K71" s="286"/>
      <c r="L71" s="286"/>
      <c r="M71" s="286"/>
      <c r="N71" s="160"/>
      <c r="O71" s="160"/>
      <c r="P71" s="160"/>
      <c r="Q71" s="160"/>
      <c r="R71" s="160"/>
      <c r="S71" s="160"/>
      <c r="T71" s="160"/>
      <c r="U71" s="160"/>
      <c r="V71" s="160"/>
      <c r="W71" s="160"/>
      <c r="X71" s="160"/>
      <c r="Y71" s="160"/>
      <c r="Z71" s="160"/>
      <c r="AA71" s="160"/>
      <c r="AB71" s="160"/>
      <c r="AC71" s="160"/>
      <c r="AD71" s="160"/>
      <c r="AE71" s="160"/>
      <c r="AF71" s="160"/>
      <c r="AG71" s="160"/>
    </row>
    <row r="72" spans="2:33">
      <c r="B72" s="286"/>
      <c r="C72" s="286"/>
      <c r="D72" s="286"/>
      <c r="E72" s="286"/>
      <c r="F72" s="286"/>
      <c r="G72" s="286"/>
      <c r="H72" s="286"/>
      <c r="I72" s="286"/>
      <c r="J72" s="286"/>
      <c r="K72" s="286"/>
      <c r="L72" s="286"/>
      <c r="M72" s="286"/>
      <c r="N72" s="161"/>
      <c r="O72" s="161"/>
      <c r="P72" s="161"/>
      <c r="Q72" s="161"/>
      <c r="R72" s="161"/>
      <c r="S72" s="161"/>
      <c r="T72" s="161"/>
      <c r="U72" s="161"/>
      <c r="V72" s="161"/>
      <c r="W72" s="161"/>
      <c r="X72" s="161"/>
      <c r="Y72" s="161"/>
      <c r="Z72" s="161"/>
      <c r="AA72" s="161"/>
      <c r="AB72" s="161"/>
      <c r="AC72" s="161"/>
      <c r="AD72" s="161"/>
      <c r="AE72" s="161"/>
      <c r="AF72" s="161"/>
      <c r="AG72" s="161"/>
    </row>
    <row r="73" spans="2:33">
      <c r="B73" s="286"/>
      <c r="C73" s="286"/>
      <c r="D73" s="286"/>
      <c r="E73" s="286"/>
      <c r="F73" s="286"/>
      <c r="G73" s="286"/>
      <c r="H73" s="286"/>
      <c r="I73" s="286"/>
      <c r="J73" s="286"/>
      <c r="K73" s="286"/>
      <c r="L73" s="286"/>
      <c r="M73" s="286"/>
      <c r="N73" s="161"/>
      <c r="O73" s="161"/>
      <c r="P73" s="161"/>
      <c r="Q73" s="161"/>
      <c r="R73" s="161"/>
      <c r="S73" s="161"/>
      <c r="T73" s="161"/>
      <c r="U73" s="161"/>
      <c r="V73" s="161"/>
      <c r="W73" s="161"/>
      <c r="X73" s="161"/>
      <c r="Y73" s="161"/>
      <c r="Z73" s="161"/>
      <c r="AA73" s="161"/>
      <c r="AB73" s="161"/>
      <c r="AC73" s="161"/>
      <c r="AD73" s="161"/>
      <c r="AE73" s="161"/>
      <c r="AF73" s="161"/>
      <c r="AG73" s="161"/>
    </row>
    <row r="74" spans="2:33">
      <c r="B74" s="286"/>
      <c r="C74" s="286"/>
      <c r="D74" s="286"/>
      <c r="E74" s="286"/>
      <c r="F74" s="286"/>
      <c r="G74" s="286"/>
      <c r="H74" s="286"/>
      <c r="I74" s="286"/>
      <c r="J74" s="286"/>
      <c r="K74" s="286"/>
      <c r="L74" s="286"/>
      <c r="M74" s="286"/>
      <c r="N74" s="161"/>
      <c r="O74" s="161"/>
      <c r="P74" s="161"/>
      <c r="Q74" s="161"/>
      <c r="R74" s="161"/>
      <c r="S74" s="161"/>
      <c r="T74" s="161"/>
      <c r="U74" s="161"/>
      <c r="V74" s="161"/>
      <c r="W74" s="161"/>
      <c r="X74" s="161"/>
      <c r="Y74" s="161"/>
      <c r="Z74" s="161"/>
      <c r="AA74" s="161"/>
      <c r="AB74" s="161"/>
      <c r="AC74" s="161"/>
      <c r="AD74" s="161"/>
      <c r="AE74" s="161"/>
      <c r="AF74" s="161"/>
      <c r="AG74" s="161"/>
    </row>
    <row r="75" spans="2:33">
      <c r="B75" s="57"/>
      <c r="C75" s="55"/>
      <c r="F75" s="53"/>
      <c r="G75" s="53"/>
      <c r="H75" s="53"/>
      <c r="I75" s="53"/>
      <c r="J75" s="53"/>
      <c r="K75" s="53"/>
      <c r="L75" s="53"/>
      <c r="Q75" s="59"/>
      <c r="R75" s="59"/>
      <c r="S75" s="59"/>
      <c r="T75" s="59"/>
      <c r="U75" s="59"/>
      <c r="W75" s="59"/>
      <c r="X75" s="59"/>
      <c r="Y75" s="59"/>
      <c r="Z75" s="59"/>
      <c r="AB75" s="59"/>
      <c r="AC75" s="59"/>
      <c r="AD75" s="59"/>
      <c r="AE75" s="59"/>
      <c r="AG75" s="59"/>
    </row>
    <row r="76" spans="2:33">
      <c r="B76" s="56"/>
      <c r="C76" s="58"/>
      <c r="F76" s="53"/>
      <c r="G76" s="53"/>
      <c r="H76" s="53"/>
      <c r="I76" s="53"/>
      <c r="J76" s="53"/>
      <c r="K76" s="53"/>
      <c r="L76" s="53"/>
      <c r="Q76" s="53"/>
      <c r="R76" s="53"/>
      <c r="S76" s="53"/>
      <c r="T76" s="53"/>
      <c r="U76" s="53"/>
      <c r="W76" s="53"/>
      <c r="X76" s="53"/>
      <c r="Y76" s="53"/>
      <c r="Z76" s="53"/>
      <c r="AB76" s="53"/>
      <c r="AC76" s="59"/>
      <c r="AD76" s="59"/>
      <c r="AE76" s="59"/>
      <c r="AG76" s="53"/>
    </row>
    <row r="77" spans="2:33">
      <c r="B77" s="56"/>
      <c r="C77" s="58"/>
      <c r="F77" s="53"/>
      <c r="G77" s="53"/>
      <c r="H77" s="53"/>
      <c r="I77" s="53"/>
      <c r="J77" s="53"/>
      <c r="K77" s="53"/>
      <c r="L77" s="53"/>
      <c r="Q77" s="53"/>
      <c r="R77" s="53"/>
      <c r="S77" s="53"/>
      <c r="T77" s="53"/>
      <c r="U77" s="53"/>
      <c r="W77" s="53"/>
      <c r="X77" s="53"/>
      <c r="Y77" s="53"/>
      <c r="Z77" s="53"/>
      <c r="AB77" s="53"/>
      <c r="AC77" s="59"/>
      <c r="AD77" s="59"/>
      <c r="AE77" s="59"/>
      <c r="AG77" s="53"/>
    </row>
    <row r="78" spans="2:33">
      <c r="B78" s="56"/>
      <c r="C78" s="58"/>
      <c r="F78" s="53"/>
      <c r="G78" s="53"/>
      <c r="H78" s="53"/>
      <c r="I78" s="53"/>
      <c r="J78" s="53"/>
      <c r="K78" s="53"/>
      <c r="L78" s="53"/>
      <c r="Q78" s="53"/>
      <c r="R78" s="53"/>
      <c r="S78" s="53"/>
      <c r="T78" s="53"/>
      <c r="U78" s="53"/>
      <c r="W78" s="53"/>
      <c r="X78" s="53"/>
      <c r="Y78" s="53"/>
      <c r="Z78" s="53"/>
      <c r="AB78" s="53"/>
      <c r="AC78" s="59"/>
      <c r="AD78" s="59"/>
      <c r="AE78" s="59"/>
      <c r="AG78" s="53"/>
    </row>
    <row r="79" spans="2:33">
      <c r="F79" s="53"/>
    </row>
    <row r="80" spans="2:33">
      <c r="F80" s="53"/>
    </row>
    <row r="81" spans="6:6">
      <c r="F81" s="53"/>
    </row>
    <row r="82" spans="6:6">
      <c r="F82" s="53"/>
    </row>
    <row r="83" spans="6:6">
      <c r="F83" s="53"/>
    </row>
    <row r="84" spans="6:6">
      <c r="F84" s="53"/>
    </row>
    <row r="85" spans="6:6">
      <c r="F85" s="53"/>
    </row>
    <row r="86" spans="6:6">
      <c r="F86" s="53"/>
    </row>
    <row r="87" spans="6:6">
      <c r="F87" s="53"/>
    </row>
    <row r="88" spans="6:6">
      <c r="F88" s="53"/>
    </row>
    <row r="89" spans="6:6">
      <c r="F89" s="53"/>
    </row>
    <row r="90" spans="6:6">
      <c r="F90" s="53"/>
    </row>
    <row r="91" spans="6:6">
      <c r="F91" s="53"/>
    </row>
    <row r="92" spans="6:6">
      <c r="F92" s="53"/>
    </row>
    <row r="93" spans="6:6">
      <c r="F93" s="53"/>
    </row>
    <row r="94" spans="6:6">
      <c r="F94" s="53"/>
    </row>
    <row r="95" spans="6:6">
      <c r="F95" s="53"/>
    </row>
    <row r="96" spans="6:6">
      <c r="F96" s="53"/>
    </row>
    <row r="97" spans="6:6">
      <c r="F97" s="53"/>
    </row>
    <row r="98" spans="6:6">
      <c r="F98" s="53"/>
    </row>
    <row r="99" spans="6:6">
      <c r="F99" s="53"/>
    </row>
    <row r="100" spans="6:6">
      <c r="F100" s="53"/>
    </row>
    <row r="101" spans="6:6">
      <c r="F101" s="53"/>
    </row>
    <row r="102" spans="6:6">
      <c r="F102" s="53"/>
    </row>
    <row r="103" spans="6:6">
      <c r="F103" s="53"/>
    </row>
    <row r="104" spans="6:6">
      <c r="F104" s="53"/>
    </row>
    <row r="105" spans="6:6">
      <c r="F105" s="53"/>
    </row>
    <row r="106" spans="6:6">
      <c r="F106" s="53"/>
    </row>
    <row r="107" spans="6:6">
      <c r="F107" s="53"/>
    </row>
    <row r="108" spans="6:6">
      <c r="F108" s="53"/>
    </row>
    <row r="109" spans="6:6">
      <c r="F109" s="53"/>
    </row>
    <row r="110" spans="6:6">
      <c r="F110" s="53"/>
    </row>
    <row r="111" spans="6:6">
      <c r="F111" s="53"/>
    </row>
    <row r="112" spans="6:6">
      <c r="F112" s="53"/>
    </row>
    <row r="113" spans="6:6">
      <c r="F113" s="53"/>
    </row>
    <row r="114" spans="6:6">
      <c r="F114" s="53"/>
    </row>
    <row r="115" spans="6:6">
      <c r="F115" s="53"/>
    </row>
    <row r="116" spans="6:6">
      <c r="F116" s="53"/>
    </row>
    <row r="117" spans="6:6">
      <c r="F117" s="53"/>
    </row>
    <row r="118" spans="6:6">
      <c r="F118" s="53"/>
    </row>
    <row r="119" spans="6:6">
      <c r="F119" s="53"/>
    </row>
    <row r="120" spans="6:6">
      <c r="F120" s="53"/>
    </row>
    <row r="121" spans="6:6">
      <c r="F121" s="53"/>
    </row>
    <row r="122" spans="6:6">
      <c r="F122" s="53"/>
    </row>
    <row r="123" spans="6:6">
      <c r="F123" s="53"/>
    </row>
    <row r="124" spans="6:6">
      <c r="F124" s="53"/>
    </row>
    <row r="125" spans="6:6">
      <c r="F125" s="53"/>
    </row>
    <row r="126" spans="6:6">
      <c r="F126" s="53"/>
    </row>
    <row r="127" spans="6:6">
      <c r="F127" s="53"/>
    </row>
    <row r="128" spans="6:6">
      <c r="F128" s="53"/>
    </row>
    <row r="129" spans="6:6">
      <c r="F129" s="53"/>
    </row>
    <row r="130" spans="6:6">
      <c r="F130" s="53"/>
    </row>
    <row r="131" spans="6:6">
      <c r="F131" s="53"/>
    </row>
    <row r="132" spans="6:6">
      <c r="F132" s="53"/>
    </row>
    <row r="133" spans="6:6">
      <c r="F133" s="53"/>
    </row>
    <row r="134" spans="6:6">
      <c r="F134" s="53"/>
    </row>
    <row r="135" spans="6:6">
      <c r="F135" s="53"/>
    </row>
    <row r="136" spans="6:6">
      <c r="F136" s="53"/>
    </row>
    <row r="137" spans="6:6">
      <c r="F137" s="53"/>
    </row>
    <row r="138" spans="6:6">
      <c r="F138" s="53"/>
    </row>
    <row r="139" spans="6:6">
      <c r="F139" s="53"/>
    </row>
    <row r="140" spans="6:6">
      <c r="F140" s="53"/>
    </row>
    <row r="141" spans="6:6">
      <c r="F141" s="53"/>
    </row>
    <row r="142" spans="6:6">
      <c r="F142" s="53"/>
    </row>
    <row r="143" spans="6:6">
      <c r="F143" s="53"/>
    </row>
    <row r="144" spans="6:6">
      <c r="F144" s="53"/>
    </row>
    <row r="145" spans="6:6">
      <c r="F145" s="53"/>
    </row>
    <row r="146" spans="6:6">
      <c r="F146" s="53"/>
    </row>
    <row r="147" spans="6:6">
      <c r="F147" s="53"/>
    </row>
    <row r="148" spans="6:6">
      <c r="F148" s="53"/>
    </row>
    <row r="149" spans="6:6">
      <c r="F149" s="53"/>
    </row>
    <row r="150" spans="6:6">
      <c r="F150" s="53"/>
    </row>
    <row r="151" spans="6:6">
      <c r="F151" s="53"/>
    </row>
    <row r="152" spans="6:6">
      <c r="F152" s="53"/>
    </row>
    <row r="153" spans="6:6">
      <c r="F153" s="53"/>
    </row>
    <row r="154" spans="6:6">
      <c r="F154" s="53"/>
    </row>
    <row r="155" spans="6:6">
      <c r="F155" s="53"/>
    </row>
    <row r="156" spans="6:6">
      <c r="F156" s="53"/>
    </row>
    <row r="157" spans="6:6">
      <c r="F157" s="53"/>
    </row>
    <row r="158" spans="6:6">
      <c r="F158" s="53"/>
    </row>
    <row r="159" spans="6:6">
      <c r="F159" s="53"/>
    </row>
    <row r="160" spans="6:6">
      <c r="F160" s="53"/>
    </row>
    <row r="161" spans="6:6">
      <c r="F161" s="53"/>
    </row>
    <row r="162" spans="6:6">
      <c r="F162" s="53"/>
    </row>
    <row r="163" spans="6:6">
      <c r="F163" s="53"/>
    </row>
    <row r="164" spans="6:6">
      <c r="F164" s="53"/>
    </row>
    <row r="165" spans="6:6">
      <c r="F165" s="53"/>
    </row>
    <row r="166" spans="6:6">
      <c r="F166" s="53"/>
    </row>
    <row r="167" spans="6:6">
      <c r="F167" s="53"/>
    </row>
    <row r="168" spans="6:6">
      <c r="F168" s="53"/>
    </row>
    <row r="169" spans="6:6">
      <c r="F169" s="53"/>
    </row>
    <row r="170" spans="6:6">
      <c r="F170" s="53"/>
    </row>
    <row r="171" spans="6:6">
      <c r="F171" s="53"/>
    </row>
    <row r="172" spans="6:6">
      <c r="F172" s="53"/>
    </row>
    <row r="173" spans="6:6">
      <c r="F173" s="53"/>
    </row>
    <row r="174" spans="6:6">
      <c r="F174" s="53"/>
    </row>
    <row r="175" spans="6:6">
      <c r="F175" s="53"/>
    </row>
    <row r="176" spans="6:6">
      <c r="F176" s="53"/>
    </row>
    <row r="177" spans="6:6">
      <c r="F177" s="53"/>
    </row>
    <row r="178" spans="6:6">
      <c r="F178" s="53"/>
    </row>
    <row r="179" spans="6:6">
      <c r="F179" s="53"/>
    </row>
    <row r="180" spans="6:6">
      <c r="F180" s="53"/>
    </row>
    <row r="181" spans="6:6">
      <c r="F181" s="53"/>
    </row>
    <row r="182" spans="6:6">
      <c r="F182" s="53"/>
    </row>
    <row r="183" spans="6:6">
      <c r="F183" s="53"/>
    </row>
    <row r="184" spans="6:6">
      <c r="F184" s="53"/>
    </row>
  </sheetData>
  <mergeCells count="12">
    <mergeCell ref="AB2:AE2"/>
    <mergeCell ref="W2:Z2"/>
    <mergeCell ref="B66:M74"/>
    <mergeCell ref="O2:U2"/>
    <mergeCell ref="O3:P3"/>
    <mergeCell ref="Q3:R3"/>
    <mergeCell ref="S3:T3"/>
    <mergeCell ref="L3:M3"/>
    <mergeCell ref="F2:M2"/>
    <mergeCell ref="J3:K3"/>
    <mergeCell ref="H3:I3"/>
    <mergeCell ref="F3:G3"/>
  </mergeCells>
  <conditionalFormatting sqref="AH1:XFD1048576">
    <cfRule type="cellIs" dxfId="0" priority="2" operator="greaterThan">
      <formula>0</formula>
    </cfRule>
  </conditionalFormatting>
  <pageMargins left="0.70866141732283472" right="0.70866141732283472" top="0.59055118110236227" bottom="0.59055118110236227" header="0.31496062992125984" footer="0.31496062992125984"/>
  <pageSetup paperSize="9" scale="48" orientation="landscape" r:id="rId1"/>
  <ignoredErrors>
    <ignoredError sqref="T58 S50 G64:V64 U62:V62 N55 G61 N60 X64 T61 S20 G63 N56:N58 N61 N63 T63 V55 T56 V56 T57 V57 V58 V60 V61 V63" formula="1"/>
    <ignoredError sqref="A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48227C"/>
    <pageSetUpPr fitToPage="1"/>
  </sheetPr>
  <dimension ref="A1:AO78"/>
  <sheetViews>
    <sheetView showGridLines="0" tabSelected="1" view="pageBreakPreview" zoomScale="85" zoomScaleNormal="100" zoomScaleSheetLayoutView="85" workbookViewId="0">
      <pane xSplit="4" ySplit="4" topLeftCell="W5" activePane="bottomRight" state="frozen"/>
      <selection activeCell="AC30" sqref="AC30"/>
      <selection pane="topRight" activeCell="AC30" sqref="AC30"/>
      <selection pane="bottomLeft" activeCell="AC30" sqref="AC30"/>
      <selection pane="bottomRight" activeCell="W23" sqref="W23"/>
    </sheetView>
  </sheetViews>
  <sheetFormatPr defaultColWidth="9" defaultRowHeight="15" outlineLevelCol="1"/>
  <cols>
    <col min="1" max="1" width="2.375" style="4" customWidth="1"/>
    <col min="2" max="2" width="55.375" style="6" customWidth="1"/>
    <col min="3" max="3" width="0.375" style="6" customWidth="1"/>
    <col min="4" max="4" width="8.125" style="14" customWidth="1"/>
    <col min="5" max="5" width="0.125" style="14" customWidth="1"/>
    <col min="6" max="11" width="9" style="7" customWidth="1" outlineLevel="1"/>
    <col min="12" max="13" width="9.125" style="7" customWidth="1" outlineLevel="1"/>
    <col min="14" max="14" width="1.375" style="7" customWidth="1" outlineLevel="1"/>
    <col min="15" max="21" width="9" style="7" customWidth="1" outlineLevel="1"/>
    <col min="22" max="22" width="1.375" style="7" customWidth="1"/>
    <col min="23" max="26" width="9" style="7"/>
    <col min="27" max="27" width="1.375" style="7" customWidth="1"/>
    <col min="28" max="31" width="9" style="7"/>
    <col min="32" max="32" width="1.375" style="7" customWidth="1"/>
    <col min="33" max="33" width="9" style="7"/>
    <col min="34" max="34" width="7.375" style="7" customWidth="1"/>
    <col min="35" max="36" width="9" style="7"/>
    <col min="37" max="37" width="0.375" style="6" customWidth="1"/>
    <col min="38" max="16384" width="9" style="7"/>
  </cols>
  <sheetData>
    <row r="1" spans="1:40" s="3" customFormat="1">
      <c r="A1" s="16"/>
      <c r="B1" s="19"/>
      <c r="C1" s="2"/>
      <c r="D1" s="39"/>
      <c r="E1" s="40"/>
      <c r="F1" s="294">
        <v>2016</v>
      </c>
      <c r="G1" s="294"/>
      <c r="H1" s="294"/>
      <c r="I1" s="294"/>
      <c r="J1" s="294"/>
      <c r="K1" s="294"/>
      <c r="L1" s="294"/>
      <c r="M1" s="294"/>
      <c r="N1" s="41"/>
      <c r="O1" s="294">
        <v>2017</v>
      </c>
      <c r="P1" s="294"/>
      <c r="Q1" s="294"/>
      <c r="R1" s="294"/>
      <c r="S1" s="294"/>
      <c r="T1" s="294"/>
      <c r="U1" s="294"/>
      <c r="V1" s="41"/>
      <c r="W1" s="279">
        <v>2018</v>
      </c>
      <c r="X1" s="279"/>
      <c r="Y1" s="279"/>
      <c r="Z1" s="279"/>
      <c r="AA1" s="41"/>
      <c r="AB1" s="279">
        <v>2019</v>
      </c>
      <c r="AC1" s="279"/>
      <c r="AD1" s="279"/>
      <c r="AE1" s="279"/>
      <c r="AF1" s="41"/>
      <c r="AG1" s="279">
        <v>2020</v>
      </c>
      <c r="AI1" s="38"/>
      <c r="AJ1" s="180"/>
      <c r="AK1" s="41"/>
      <c r="AL1" s="38"/>
      <c r="AM1" s="38"/>
      <c r="AN1" s="38"/>
    </row>
    <row r="2" spans="1:40" s="3" customFormat="1" ht="21" customHeight="1">
      <c r="A2" s="16"/>
      <c r="B2" s="170" t="s">
        <v>119</v>
      </c>
      <c r="C2" s="63"/>
      <c r="D2" s="43"/>
      <c r="E2" s="44"/>
      <c r="F2" s="294"/>
      <c r="G2" s="294"/>
      <c r="H2" s="294"/>
      <c r="I2" s="294"/>
      <c r="J2" s="294"/>
      <c r="K2" s="294"/>
      <c r="L2" s="294"/>
      <c r="M2" s="294"/>
      <c r="N2" s="64"/>
      <c r="O2" s="287"/>
      <c r="P2" s="287"/>
      <c r="Q2" s="287"/>
      <c r="R2" s="287"/>
      <c r="S2" s="287"/>
      <c r="T2" s="287"/>
      <c r="U2" s="287"/>
      <c r="V2" s="64"/>
      <c r="W2" s="280"/>
      <c r="X2" s="280"/>
      <c r="Y2" s="280"/>
      <c r="Z2" s="280"/>
      <c r="AA2" s="64"/>
      <c r="AB2" s="280"/>
      <c r="AC2" s="280"/>
      <c r="AD2" s="280"/>
      <c r="AE2" s="280"/>
      <c r="AF2" s="64"/>
      <c r="AG2" s="280"/>
      <c r="AH2" s="178"/>
      <c r="AI2" s="177">
        <v>2016</v>
      </c>
      <c r="AJ2" s="181">
        <v>2016</v>
      </c>
      <c r="AK2" s="179"/>
      <c r="AL2" s="177">
        <v>2017</v>
      </c>
      <c r="AM2" s="197">
        <v>2018</v>
      </c>
      <c r="AN2" s="263">
        <v>2019</v>
      </c>
    </row>
    <row r="3" spans="1:40" s="3" customFormat="1" ht="15" customHeight="1">
      <c r="A3" s="16"/>
      <c r="B3" s="20"/>
      <c r="C3" s="63"/>
      <c r="D3" s="46" t="s">
        <v>21</v>
      </c>
      <c r="E3" s="47"/>
      <c r="F3" s="38" t="s">
        <v>8</v>
      </c>
      <c r="G3" s="38" t="s">
        <v>8</v>
      </c>
      <c r="H3" s="38" t="s">
        <v>7</v>
      </c>
      <c r="I3" s="38" t="s">
        <v>7</v>
      </c>
      <c r="J3" s="38" t="s">
        <v>10</v>
      </c>
      <c r="K3" s="38" t="s">
        <v>10</v>
      </c>
      <c r="L3" s="38" t="s">
        <v>9</v>
      </c>
      <c r="M3" s="38" t="s">
        <v>9</v>
      </c>
      <c r="N3" s="41"/>
      <c r="O3" s="38" t="s">
        <v>8</v>
      </c>
      <c r="P3" s="38" t="s">
        <v>8</v>
      </c>
      <c r="Q3" s="38" t="s">
        <v>7</v>
      </c>
      <c r="R3" s="38" t="s">
        <v>7</v>
      </c>
      <c r="S3" s="38" t="s">
        <v>10</v>
      </c>
      <c r="T3" s="38" t="s">
        <v>10</v>
      </c>
      <c r="U3" s="38" t="s">
        <v>9</v>
      </c>
      <c r="V3" s="41"/>
      <c r="W3" s="38" t="s">
        <v>8</v>
      </c>
      <c r="X3" s="38" t="s">
        <v>7</v>
      </c>
      <c r="Y3" s="38" t="s">
        <v>10</v>
      </c>
      <c r="Z3" s="38" t="s">
        <v>9</v>
      </c>
      <c r="AA3" s="41"/>
      <c r="AB3" s="38" t="s">
        <v>8</v>
      </c>
      <c r="AC3" s="38" t="s">
        <v>7</v>
      </c>
      <c r="AD3" s="38" t="s">
        <v>10</v>
      </c>
      <c r="AE3" s="38" t="s">
        <v>9</v>
      </c>
      <c r="AF3" s="41"/>
      <c r="AG3" s="38" t="s">
        <v>8</v>
      </c>
      <c r="AI3" s="38" t="s">
        <v>115</v>
      </c>
      <c r="AJ3" s="182" t="s">
        <v>115</v>
      </c>
      <c r="AK3" s="41"/>
      <c r="AL3" s="38" t="s">
        <v>115</v>
      </c>
      <c r="AM3" s="38" t="s">
        <v>115</v>
      </c>
      <c r="AN3" s="38" t="s">
        <v>115</v>
      </c>
    </row>
    <row r="4" spans="1:40" s="3" customFormat="1">
      <c r="A4" s="16"/>
      <c r="B4" s="19"/>
      <c r="C4" s="2"/>
      <c r="D4" s="18"/>
      <c r="E4" s="33"/>
      <c r="F4" s="17" t="s">
        <v>114</v>
      </c>
      <c r="G4" s="168" t="s">
        <v>116</v>
      </c>
      <c r="H4" s="17" t="s">
        <v>114</v>
      </c>
      <c r="I4" s="168" t="s">
        <v>116</v>
      </c>
      <c r="J4" s="17" t="s">
        <v>114</v>
      </c>
      <c r="K4" s="168" t="s">
        <v>116</v>
      </c>
      <c r="L4" s="17" t="s">
        <v>114</v>
      </c>
      <c r="M4" s="168" t="s">
        <v>116</v>
      </c>
      <c r="N4" s="1"/>
      <c r="O4" s="17" t="s">
        <v>114</v>
      </c>
      <c r="P4" s="168" t="s">
        <v>116</v>
      </c>
      <c r="Q4" s="17" t="s">
        <v>114</v>
      </c>
      <c r="R4" s="168" t="s">
        <v>116</v>
      </c>
      <c r="S4" s="17" t="s">
        <v>114</v>
      </c>
      <c r="T4" s="168" t="s">
        <v>116</v>
      </c>
      <c r="U4" s="17" t="s">
        <v>114</v>
      </c>
      <c r="V4" s="1"/>
      <c r="W4" s="17" t="s">
        <v>114</v>
      </c>
      <c r="X4" s="17" t="s">
        <v>114</v>
      </c>
      <c r="Y4" s="17" t="s">
        <v>114</v>
      </c>
      <c r="Z4" s="17" t="s">
        <v>114</v>
      </c>
      <c r="AA4" s="1"/>
      <c r="AB4" s="17" t="s">
        <v>114</v>
      </c>
      <c r="AC4" s="17" t="s">
        <v>114</v>
      </c>
      <c r="AD4" s="17" t="s">
        <v>114</v>
      </c>
      <c r="AE4" s="17" t="s">
        <v>114</v>
      </c>
      <c r="AF4" s="1"/>
      <c r="AG4" s="17" t="s">
        <v>114</v>
      </c>
      <c r="AI4" s="17" t="s">
        <v>114</v>
      </c>
      <c r="AJ4" s="183" t="s">
        <v>116</v>
      </c>
      <c r="AK4" s="1"/>
      <c r="AL4" s="17" t="s">
        <v>114</v>
      </c>
      <c r="AM4" s="17" t="s">
        <v>114</v>
      </c>
      <c r="AN4" s="17" t="s">
        <v>114</v>
      </c>
    </row>
    <row r="5" spans="1:40">
      <c r="B5" s="132"/>
      <c r="C5" s="133"/>
      <c r="D5" s="134"/>
      <c r="E5" s="134"/>
      <c r="F5" s="89"/>
      <c r="G5" s="89"/>
      <c r="H5" s="89"/>
      <c r="I5" s="89"/>
      <c r="J5" s="89"/>
      <c r="K5" s="89"/>
      <c r="L5" s="89"/>
      <c r="M5" s="89"/>
      <c r="N5" s="89"/>
      <c r="O5" s="225"/>
      <c r="P5" s="89"/>
      <c r="Q5" s="89"/>
      <c r="R5" s="89"/>
      <c r="S5" s="89"/>
      <c r="T5" s="89"/>
      <c r="U5" s="89"/>
      <c r="V5" s="89"/>
      <c r="W5" s="89"/>
      <c r="X5" s="89"/>
      <c r="Y5" s="89"/>
      <c r="Z5" s="89"/>
      <c r="AA5" s="89"/>
      <c r="AB5" s="89"/>
      <c r="AC5" s="89"/>
      <c r="AD5" s="89"/>
      <c r="AE5" s="89"/>
      <c r="AF5" s="89"/>
      <c r="AG5" s="89"/>
      <c r="AI5" s="89"/>
      <c r="AJ5" s="89"/>
      <c r="AK5" s="89"/>
      <c r="AL5" s="89"/>
      <c r="AM5" s="89"/>
      <c r="AN5" s="89"/>
    </row>
    <row r="6" spans="1:40" s="9" customFormat="1">
      <c r="A6" s="13"/>
      <c r="B6" s="79" t="s">
        <v>43</v>
      </c>
      <c r="C6" s="107"/>
      <c r="D6" s="139" t="s">
        <v>13</v>
      </c>
      <c r="E6" s="107"/>
      <c r="F6" s="148">
        <v>220.90799999999999</v>
      </c>
      <c r="G6" s="148">
        <v>220.90799999999999</v>
      </c>
      <c r="H6" s="148">
        <v>80.858999999999995</v>
      </c>
      <c r="I6" s="148">
        <v>80.858999999999995</v>
      </c>
      <c r="J6" s="148">
        <v>430.21699999999998</v>
      </c>
      <c r="K6" s="148">
        <v>430.21699999999998</v>
      </c>
      <c r="L6" s="148">
        <v>194.124</v>
      </c>
      <c r="M6" s="148">
        <v>194.124</v>
      </c>
      <c r="N6" s="153">
        <v>0</v>
      </c>
      <c r="O6" s="148">
        <v>61.292000000000002</v>
      </c>
      <c r="P6" s="148">
        <v>61.292000000000002</v>
      </c>
      <c r="Q6" s="148">
        <v>55.887999999999998</v>
      </c>
      <c r="R6" s="148">
        <v>55.887999999999998</v>
      </c>
      <c r="S6" s="148">
        <v>246.7</v>
      </c>
      <c r="T6" s="148">
        <v>246.7</v>
      </c>
      <c r="U6" s="148">
        <v>265.43</v>
      </c>
      <c r="V6" s="153"/>
      <c r="W6" s="148">
        <v>226.58799999999999</v>
      </c>
      <c r="X6" s="148">
        <v>266.75299999999999</v>
      </c>
      <c r="Y6" s="148">
        <v>257.41800000000001</v>
      </c>
      <c r="Z6" s="148">
        <v>246.89699999999999</v>
      </c>
      <c r="AA6" s="153"/>
      <c r="AB6" s="148">
        <v>274.49599999999998</v>
      </c>
      <c r="AC6" s="148">
        <v>335.51299999999998</v>
      </c>
      <c r="AD6" s="148">
        <v>314.94400000000002</v>
      </c>
      <c r="AE6" s="148">
        <v>229.79300000000001</v>
      </c>
      <c r="AF6" s="153"/>
      <c r="AG6" s="148">
        <v>278.553</v>
      </c>
      <c r="AI6" s="148">
        <v>926.10799999999995</v>
      </c>
      <c r="AJ6" s="148">
        <v>926.10799999999995</v>
      </c>
      <c r="AK6" s="148"/>
      <c r="AL6" s="227">
        <v>629.30999999999995</v>
      </c>
      <c r="AM6" s="148">
        <v>997.65599999999995</v>
      </c>
      <c r="AN6" s="148">
        <v>1154.7460000000001</v>
      </c>
    </row>
    <row r="7" spans="1:40" s="9" customFormat="1">
      <c r="A7" s="13"/>
      <c r="B7" s="131" t="s">
        <v>36</v>
      </c>
      <c r="C7" s="91"/>
      <c r="D7" s="140" t="s">
        <v>13</v>
      </c>
      <c r="E7" s="91"/>
      <c r="F7" s="154">
        <v>141.03800000000001</v>
      </c>
      <c r="G7" s="154">
        <v>141.03800000000001</v>
      </c>
      <c r="H7" s="154">
        <v>157.00800000000001</v>
      </c>
      <c r="I7" s="154">
        <v>157.00800000000001</v>
      </c>
      <c r="J7" s="154">
        <v>173.62299999999999</v>
      </c>
      <c r="K7" s="154">
        <v>173.62299999999999</v>
      </c>
      <c r="L7" s="154">
        <v>162.41399999999999</v>
      </c>
      <c r="M7" s="154">
        <v>162.41399999999999</v>
      </c>
      <c r="N7" s="153">
        <v>0</v>
      </c>
      <c r="O7" s="154">
        <v>190.51400000000001</v>
      </c>
      <c r="P7" s="154">
        <v>190.51400000000001</v>
      </c>
      <c r="Q7" s="154">
        <v>218.738</v>
      </c>
      <c r="R7" s="154">
        <v>218.738</v>
      </c>
      <c r="S7" s="154">
        <v>184.36500000000001</v>
      </c>
      <c r="T7" s="154">
        <v>184.36500000000001</v>
      </c>
      <c r="U7" s="154">
        <v>203.63900000000001</v>
      </c>
      <c r="V7" s="153"/>
      <c r="W7" s="154">
        <v>188.52099999999999</v>
      </c>
      <c r="X7" s="154">
        <v>197.81899999999999</v>
      </c>
      <c r="Y7" s="154">
        <v>198.178</v>
      </c>
      <c r="Z7" s="154">
        <v>204.77199999999999</v>
      </c>
      <c r="AA7" s="153"/>
      <c r="AB7" s="154">
        <v>215.99600000000001</v>
      </c>
      <c r="AC7" s="154">
        <v>221.27699999999999</v>
      </c>
      <c r="AD7" s="154">
        <v>227.17500000000001</v>
      </c>
      <c r="AE7" s="154">
        <v>241.816</v>
      </c>
      <c r="AF7" s="153"/>
      <c r="AG7" s="154">
        <v>233.00399999999999</v>
      </c>
      <c r="AI7" s="154">
        <v>634.08299999999997</v>
      </c>
      <c r="AJ7" s="154">
        <v>634.08299999999997</v>
      </c>
      <c r="AK7" s="154"/>
      <c r="AL7" s="154">
        <v>797.25599999999997</v>
      </c>
      <c r="AM7" s="154">
        <v>789.29</v>
      </c>
      <c r="AN7" s="154">
        <v>906.26400000000001</v>
      </c>
    </row>
    <row r="8" spans="1:40" s="11" customFormat="1">
      <c r="A8" s="10"/>
      <c r="B8" s="131" t="s">
        <v>87</v>
      </c>
      <c r="C8" s="91"/>
      <c r="D8" s="140" t="s">
        <v>13</v>
      </c>
      <c r="E8" s="91"/>
      <c r="F8" s="154">
        <v>1.4019999999999999</v>
      </c>
      <c r="G8" s="154">
        <v>1.4019999999999999</v>
      </c>
      <c r="H8" s="154">
        <v>-2.1139999999999999</v>
      </c>
      <c r="I8" s="154">
        <v>-2.1139999999999999</v>
      </c>
      <c r="J8" s="154">
        <v>-31.959</v>
      </c>
      <c r="K8" s="154">
        <v>-31.959</v>
      </c>
      <c r="L8" s="154">
        <v>-8.0660000000000007</v>
      </c>
      <c r="M8" s="154">
        <v>-8.0660000000000007</v>
      </c>
      <c r="N8" s="153">
        <v>0</v>
      </c>
      <c r="O8" s="154">
        <v>-2.7490000000000001</v>
      </c>
      <c r="P8" s="154">
        <v>-2.7490000000000001</v>
      </c>
      <c r="Q8" s="154">
        <v>1.857</v>
      </c>
      <c r="R8" s="154">
        <v>1.857</v>
      </c>
      <c r="S8" s="154">
        <v>-0.63800000000000001</v>
      </c>
      <c r="T8" s="154">
        <v>-0.63800000000000001</v>
      </c>
      <c r="U8" s="154">
        <v>-8.7910000000000004</v>
      </c>
      <c r="V8" s="153"/>
      <c r="W8" s="154">
        <v>13.987</v>
      </c>
      <c r="X8" s="154">
        <v>-7.883</v>
      </c>
      <c r="Y8" s="154">
        <v>-2.6469999999999998</v>
      </c>
      <c r="Z8" s="154">
        <v>-15.108000000000001</v>
      </c>
      <c r="AA8" s="153"/>
      <c r="AB8" s="154">
        <v>3.4660000000000002</v>
      </c>
      <c r="AC8" s="154">
        <v>9.9600000000000009</v>
      </c>
      <c r="AD8" s="154">
        <v>-2.556</v>
      </c>
      <c r="AE8" s="154">
        <v>-12.297000000000001</v>
      </c>
      <c r="AF8" s="153"/>
      <c r="AG8" s="154">
        <v>0.498</v>
      </c>
      <c r="AI8" s="154">
        <v>-40.737000000000002</v>
      </c>
      <c r="AJ8" s="154">
        <v>-40.737000000000002</v>
      </c>
      <c r="AK8" s="154"/>
      <c r="AL8" s="154">
        <v>-10.321</v>
      </c>
      <c r="AM8" s="154">
        <v>-11.651</v>
      </c>
      <c r="AN8" s="154">
        <v>-1.427</v>
      </c>
    </row>
    <row r="9" spans="1:40" s="11" customFormat="1">
      <c r="A9" s="10"/>
      <c r="B9" s="131" t="s">
        <v>88</v>
      </c>
      <c r="C9" s="91"/>
      <c r="D9" s="140" t="s">
        <v>13</v>
      </c>
      <c r="E9" s="91"/>
      <c r="F9" s="154">
        <v>82.867000000000004</v>
      </c>
      <c r="G9" s="154">
        <v>82.867000000000004</v>
      </c>
      <c r="H9" s="154">
        <v>80.587999999999994</v>
      </c>
      <c r="I9" s="154">
        <v>80.587999999999994</v>
      </c>
      <c r="J9" s="154">
        <v>75.882999999999996</v>
      </c>
      <c r="K9" s="154">
        <v>75.882999999999996</v>
      </c>
      <c r="L9" s="154">
        <v>77.531999999999996</v>
      </c>
      <c r="M9" s="154">
        <v>77.531999999999996</v>
      </c>
      <c r="N9" s="153">
        <v>0</v>
      </c>
      <c r="O9" s="154">
        <v>177.67699999999999</v>
      </c>
      <c r="P9" s="154">
        <v>177.67699999999999</v>
      </c>
      <c r="Q9" s="154">
        <v>65.477999999999994</v>
      </c>
      <c r="R9" s="154">
        <v>65.477999999999994</v>
      </c>
      <c r="S9" s="154">
        <v>28.712</v>
      </c>
      <c r="T9" s="154">
        <v>28.712</v>
      </c>
      <c r="U9" s="154">
        <v>100.58499999999999</v>
      </c>
      <c r="V9" s="153"/>
      <c r="W9" s="154">
        <v>93.733000000000004</v>
      </c>
      <c r="X9" s="154">
        <v>91.622</v>
      </c>
      <c r="Y9" s="154">
        <v>92.822999999999993</v>
      </c>
      <c r="Z9" s="154">
        <v>88.893000000000001</v>
      </c>
      <c r="AA9" s="153"/>
      <c r="AB9" s="154">
        <v>82.718000000000004</v>
      </c>
      <c r="AC9" s="154">
        <v>85.162999999999997</v>
      </c>
      <c r="AD9" s="154">
        <v>87.700999999999993</v>
      </c>
      <c r="AE9" s="154">
        <v>90.293000000000006</v>
      </c>
      <c r="AF9" s="153"/>
      <c r="AG9" s="154">
        <v>83.430999999999997</v>
      </c>
      <c r="AI9" s="154">
        <v>316.87</v>
      </c>
      <c r="AJ9" s="154">
        <v>316.87</v>
      </c>
      <c r="AK9" s="154"/>
      <c r="AL9" s="154">
        <v>372.452</v>
      </c>
      <c r="AM9" s="154">
        <v>367.07100000000003</v>
      </c>
      <c r="AN9" s="154">
        <v>345.875</v>
      </c>
    </row>
    <row r="10" spans="1:40" s="11" customFormat="1">
      <c r="A10" s="10"/>
      <c r="B10" s="131" t="s">
        <v>89</v>
      </c>
      <c r="C10" s="91"/>
      <c r="D10" s="140" t="s">
        <v>13</v>
      </c>
      <c r="E10" s="91"/>
      <c r="F10" s="154">
        <v>11.439</v>
      </c>
      <c r="G10" s="154">
        <v>11.439</v>
      </c>
      <c r="H10" s="154">
        <v>-28.544</v>
      </c>
      <c r="I10" s="154">
        <v>-28.544</v>
      </c>
      <c r="J10" s="154">
        <v>-76.55</v>
      </c>
      <c r="K10" s="154">
        <v>-76.55</v>
      </c>
      <c r="L10" s="154">
        <v>-21.372</v>
      </c>
      <c r="M10" s="154">
        <v>-21.372</v>
      </c>
      <c r="N10" s="153">
        <v>0</v>
      </c>
      <c r="O10" s="154">
        <v>166.62</v>
      </c>
      <c r="P10" s="154">
        <v>166.62</v>
      </c>
      <c r="Q10" s="154">
        <v>2.9089999999999998</v>
      </c>
      <c r="R10" s="154">
        <v>2.9089999999999998</v>
      </c>
      <c r="S10" s="154">
        <v>-1.0999999999999999E-2</v>
      </c>
      <c r="T10" s="154">
        <v>-1.0999999999999999E-2</v>
      </c>
      <c r="U10" s="154">
        <v>-0.17699999999999999</v>
      </c>
      <c r="V10" s="153"/>
      <c r="W10" s="154">
        <v>0.17799999999999999</v>
      </c>
      <c r="X10" s="154">
        <v>0</v>
      </c>
      <c r="Y10" s="154">
        <v>0</v>
      </c>
      <c r="Z10" s="154">
        <v>0</v>
      </c>
      <c r="AA10" s="153"/>
      <c r="AB10" s="154">
        <v>0</v>
      </c>
      <c r="AC10" s="154">
        <v>0</v>
      </c>
      <c r="AD10" s="154">
        <v>-0.59299999999999997</v>
      </c>
      <c r="AE10" s="154">
        <v>0</v>
      </c>
      <c r="AF10" s="153"/>
      <c r="AG10" s="154">
        <v>0</v>
      </c>
      <c r="AH10" s="172"/>
      <c r="AI10" s="154">
        <v>-115.027</v>
      </c>
      <c r="AJ10" s="154">
        <v>-115.027</v>
      </c>
      <c r="AK10" s="154"/>
      <c r="AL10" s="154">
        <v>169.34100000000001</v>
      </c>
      <c r="AM10" s="154">
        <v>0.17799999999999999</v>
      </c>
      <c r="AN10" s="154">
        <v>-0.59299999999999997</v>
      </c>
    </row>
    <row r="11" spans="1:40" s="9" customFormat="1">
      <c r="A11" s="12"/>
      <c r="B11" s="131" t="s">
        <v>90</v>
      </c>
      <c r="C11" s="91"/>
      <c r="D11" s="140" t="s">
        <v>13</v>
      </c>
      <c r="E11" s="135"/>
      <c r="F11" s="154">
        <v>9.843</v>
      </c>
      <c r="G11" s="154">
        <v>9.843</v>
      </c>
      <c r="H11" s="154">
        <v>157.05500000000001</v>
      </c>
      <c r="I11" s="154">
        <v>157.05500000000001</v>
      </c>
      <c r="J11" s="154">
        <v>-115.205</v>
      </c>
      <c r="K11" s="154">
        <v>-115.205</v>
      </c>
      <c r="L11" s="154">
        <v>110.518</v>
      </c>
      <c r="M11" s="154">
        <v>110.518</v>
      </c>
      <c r="N11" s="153">
        <v>0</v>
      </c>
      <c r="O11" s="154">
        <v>-92.037000000000006</v>
      </c>
      <c r="P11" s="154">
        <v>-92.037000000000006</v>
      </c>
      <c r="Q11" s="154">
        <v>-2.5539999999999998</v>
      </c>
      <c r="R11" s="154">
        <v>-2.5539999999999998</v>
      </c>
      <c r="S11" s="154">
        <v>35.728999999999999</v>
      </c>
      <c r="T11" s="154">
        <v>35.728999999999999</v>
      </c>
      <c r="U11" s="154">
        <v>-5.2210000000000001</v>
      </c>
      <c r="V11" s="153"/>
      <c r="W11" s="154">
        <v>1.131</v>
      </c>
      <c r="X11" s="154">
        <v>6.95</v>
      </c>
      <c r="Y11" s="154">
        <v>-4.0030000000000001</v>
      </c>
      <c r="Z11" s="154">
        <v>1.665</v>
      </c>
      <c r="AA11" s="153"/>
      <c r="AB11" s="154">
        <v>0.51</v>
      </c>
      <c r="AC11" s="154">
        <v>-1.992</v>
      </c>
      <c r="AD11" s="154">
        <v>2.1080000000000001</v>
      </c>
      <c r="AE11" s="154">
        <v>-5.3250000000000002</v>
      </c>
      <c r="AF11" s="153"/>
      <c r="AG11" s="154">
        <v>9.5879999999999992</v>
      </c>
      <c r="AI11" s="154">
        <v>162.21100000000001</v>
      </c>
      <c r="AJ11" s="154">
        <v>162.21100000000001</v>
      </c>
      <c r="AK11" s="154"/>
      <c r="AL11" s="154">
        <v>-64.082999999999998</v>
      </c>
      <c r="AM11" s="154">
        <v>5.7430000000000003</v>
      </c>
      <c r="AN11" s="154">
        <v>-4.6989999999999998</v>
      </c>
    </row>
    <row r="12" spans="1:40">
      <c r="B12" s="131" t="s">
        <v>130</v>
      </c>
      <c r="C12" s="91"/>
      <c r="D12" s="140" t="s">
        <v>13</v>
      </c>
      <c r="E12" s="136"/>
      <c r="F12" s="154">
        <v>-0.95699999999999996</v>
      </c>
      <c r="G12" s="154">
        <v>-0.95699999999999996</v>
      </c>
      <c r="H12" s="154">
        <v>-3.395</v>
      </c>
      <c r="I12" s="154">
        <v>-3.395</v>
      </c>
      <c r="J12" s="154">
        <v>-3.3839999999999999</v>
      </c>
      <c r="K12" s="154">
        <v>-3.3839999999999999</v>
      </c>
      <c r="L12" s="154">
        <v>-1.06</v>
      </c>
      <c r="M12" s="154">
        <v>-1.06</v>
      </c>
      <c r="N12" s="153">
        <v>0</v>
      </c>
      <c r="O12" s="154">
        <v>-2.508</v>
      </c>
      <c r="P12" s="154">
        <v>-2.508</v>
      </c>
      <c r="Q12" s="154">
        <v>0.30599999999999999</v>
      </c>
      <c r="R12" s="154">
        <v>0.30599999999999999</v>
      </c>
      <c r="S12" s="154">
        <v>-2.4159999999999999</v>
      </c>
      <c r="T12" s="154">
        <v>-2.4159999999999999</v>
      </c>
      <c r="U12" s="154">
        <v>-1.1619999999999999</v>
      </c>
      <c r="V12" s="153"/>
      <c r="W12" s="154">
        <v>-2.8580000000000001</v>
      </c>
      <c r="X12" s="154">
        <v>-4.0419999999999998</v>
      </c>
      <c r="Y12" s="154">
        <v>1.1519999999999999</v>
      </c>
      <c r="Z12" s="154">
        <v>-4.6740000000000004</v>
      </c>
      <c r="AA12" s="153"/>
      <c r="AB12" s="154">
        <v>-2.0470000000000002</v>
      </c>
      <c r="AC12" s="154">
        <v>0.36</v>
      </c>
      <c r="AD12" s="154">
        <v>-1.732</v>
      </c>
      <c r="AE12" s="154">
        <v>-5.891</v>
      </c>
      <c r="AF12" s="153"/>
      <c r="AG12" s="154">
        <v>-1.1859999999999999</v>
      </c>
      <c r="AH12" s="6"/>
      <c r="AI12" s="154">
        <v>-8.7959999999999994</v>
      </c>
      <c r="AJ12" s="154">
        <v>-8.7959999999999994</v>
      </c>
      <c r="AK12" s="154"/>
      <c r="AL12" s="154">
        <v>-5.78</v>
      </c>
      <c r="AM12" s="154">
        <v>-10.422000000000001</v>
      </c>
      <c r="AN12" s="154">
        <v>-9.31</v>
      </c>
    </row>
    <row r="13" spans="1:40" s="9" customFormat="1" ht="15" customHeight="1">
      <c r="A13" s="12"/>
      <c r="B13" s="131" t="s">
        <v>148</v>
      </c>
      <c r="C13" s="91"/>
      <c r="D13" s="140" t="s">
        <v>13</v>
      </c>
      <c r="E13" s="136"/>
      <c r="F13" s="154">
        <v>1.8149999999999999</v>
      </c>
      <c r="G13" s="154">
        <v>1.8149999999999999</v>
      </c>
      <c r="H13" s="154">
        <v>0.16900000000000001</v>
      </c>
      <c r="I13" s="154">
        <v>0.16900000000000001</v>
      </c>
      <c r="J13" s="154">
        <v>3.3090000000000002</v>
      </c>
      <c r="K13" s="154">
        <v>3.3090000000000002</v>
      </c>
      <c r="L13" s="154">
        <v>0.98199999999999998</v>
      </c>
      <c r="M13" s="154">
        <v>0.98199999999999998</v>
      </c>
      <c r="N13" s="153">
        <v>0</v>
      </c>
      <c r="O13" s="154">
        <v>-9.1999999999999998E-2</v>
      </c>
      <c r="P13" s="154">
        <v>-9.1999999999999998E-2</v>
      </c>
      <c r="Q13" s="154">
        <v>3.121</v>
      </c>
      <c r="R13" s="154">
        <v>3.121</v>
      </c>
      <c r="S13" s="154">
        <v>-2.7E-2</v>
      </c>
      <c r="T13" s="154">
        <v>-2.7E-2</v>
      </c>
      <c r="U13" s="154">
        <v>2.5840000000000001</v>
      </c>
      <c r="V13" s="153"/>
      <c r="W13" s="154">
        <v>0.73099999999999998</v>
      </c>
      <c r="X13" s="154">
        <v>-0.14699999999999999</v>
      </c>
      <c r="Y13" s="154">
        <v>0.84299999999999997</v>
      </c>
      <c r="Z13" s="154">
        <v>0.64300000000000002</v>
      </c>
      <c r="AA13" s="153"/>
      <c r="AB13" s="154">
        <v>0.48299999999999998</v>
      </c>
      <c r="AC13" s="154">
        <v>0.254</v>
      </c>
      <c r="AD13" s="154">
        <v>0.84699999999999998</v>
      </c>
      <c r="AE13" s="154">
        <v>0.65</v>
      </c>
      <c r="AF13" s="153"/>
      <c r="AG13" s="154">
        <v>-9.6000000000000002E-2</v>
      </c>
      <c r="AH13" s="269"/>
      <c r="AI13" s="154">
        <v>6.2750000000000004</v>
      </c>
      <c r="AJ13" s="154">
        <v>6.2750000000000004</v>
      </c>
      <c r="AK13" s="154"/>
      <c r="AL13" s="154">
        <v>5.5860000000000003</v>
      </c>
      <c r="AM13" s="154">
        <v>2.0699999999999998</v>
      </c>
      <c r="AN13" s="154">
        <v>2.234</v>
      </c>
    </row>
    <row r="14" spans="1:40" ht="15" customHeight="1">
      <c r="B14" s="131" t="s">
        <v>113</v>
      </c>
      <c r="C14" s="91"/>
      <c r="D14" s="140" t="s">
        <v>13</v>
      </c>
      <c r="E14" s="91"/>
      <c r="F14" s="154">
        <v>-24.856000000000002</v>
      </c>
      <c r="G14" s="154">
        <v>-24.856000000000002</v>
      </c>
      <c r="H14" s="154">
        <v>8.9049999999999994</v>
      </c>
      <c r="I14" s="154">
        <v>8.9049999999999994</v>
      </c>
      <c r="J14" s="154">
        <v>-8.5660000000000007</v>
      </c>
      <c r="K14" s="154">
        <v>-8.5660000000000007</v>
      </c>
      <c r="L14" s="154">
        <v>7.399</v>
      </c>
      <c r="M14" s="154">
        <v>7.399</v>
      </c>
      <c r="N14" s="153">
        <v>0</v>
      </c>
      <c r="O14" s="154">
        <v>20.986999999999998</v>
      </c>
      <c r="P14" s="154">
        <v>20.986999999999998</v>
      </c>
      <c r="Q14" s="154">
        <v>88.796000000000006</v>
      </c>
      <c r="R14" s="154">
        <v>88.796000000000006</v>
      </c>
      <c r="S14" s="154">
        <v>-240.089</v>
      </c>
      <c r="T14" s="154">
        <v>-240.089</v>
      </c>
      <c r="U14" s="154">
        <v>7.157</v>
      </c>
      <c r="V14" s="153"/>
      <c r="W14" s="154">
        <v>1.7470000000000001</v>
      </c>
      <c r="X14" s="154">
        <v>-9.27</v>
      </c>
      <c r="Y14" s="154">
        <v>11.762</v>
      </c>
      <c r="Z14" s="154">
        <v>-10.343999999999999</v>
      </c>
      <c r="AA14" s="153"/>
      <c r="AB14" s="154">
        <v>2.661</v>
      </c>
      <c r="AC14" s="154">
        <v>4.8639999999999999</v>
      </c>
      <c r="AD14" s="154">
        <v>2.222</v>
      </c>
      <c r="AE14" s="154">
        <v>7.3230000000000004</v>
      </c>
      <c r="AF14" s="153"/>
      <c r="AG14" s="154">
        <v>2.6240000000000001</v>
      </c>
      <c r="AH14" s="6"/>
      <c r="AI14" s="154">
        <v>-17.117999999999999</v>
      </c>
      <c r="AJ14" s="154">
        <v>-17.117999999999999</v>
      </c>
      <c r="AK14" s="154"/>
      <c r="AL14" s="154">
        <v>-123.149</v>
      </c>
      <c r="AM14" s="154">
        <v>-6.1050000000000004</v>
      </c>
      <c r="AN14" s="154">
        <v>17.07</v>
      </c>
    </row>
    <row r="15" spans="1:40" ht="15" customHeight="1">
      <c r="B15" s="131" t="s">
        <v>91</v>
      </c>
      <c r="C15" s="91"/>
      <c r="D15" s="140" t="s">
        <v>13</v>
      </c>
      <c r="E15" s="135"/>
      <c r="F15" s="154">
        <v>-199.37899999999999</v>
      </c>
      <c r="G15" s="154">
        <v>-200.72</v>
      </c>
      <c r="H15" s="154">
        <v>-111.102</v>
      </c>
      <c r="I15" s="154">
        <v>-137.65700000000001</v>
      </c>
      <c r="J15" s="154">
        <v>-34.841000000000001</v>
      </c>
      <c r="K15" s="154">
        <v>3.49</v>
      </c>
      <c r="L15" s="154">
        <v>95.430999999999997</v>
      </c>
      <c r="M15" s="154">
        <v>97.765000000000001</v>
      </c>
      <c r="N15" s="153">
        <v>0</v>
      </c>
      <c r="O15" s="154">
        <v>-35.652000000000001</v>
      </c>
      <c r="P15" s="154">
        <v>-36.274000000000001</v>
      </c>
      <c r="Q15" s="154">
        <v>112.718</v>
      </c>
      <c r="R15" s="154">
        <v>114.65300000000001</v>
      </c>
      <c r="S15" s="154">
        <v>21.809000000000001</v>
      </c>
      <c r="T15" s="154">
        <v>22.887</v>
      </c>
      <c r="U15" s="154">
        <v>99.956000000000003</v>
      </c>
      <c r="V15" s="153"/>
      <c r="W15" s="154">
        <v>-61.405999999999999</v>
      </c>
      <c r="X15" s="154">
        <v>105.85899999999999</v>
      </c>
      <c r="Y15" s="154">
        <v>-1.5009999999999999</v>
      </c>
      <c r="Z15" s="154">
        <v>130.869</v>
      </c>
      <c r="AA15" s="153"/>
      <c r="AB15" s="154">
        <v>2.113</v>
      </c>
      <c r="AC15" s="154">
        <v>8.4139999999999997</v>
      </c>
      <c r="AD15" s="154">
        <v>137.107</v>
      </c>
      <c r="AE15" s="154">
        <v>-45.179000000000002</v>
      </c>
      <c r="AF15" s="153"/>
      <c r="AG15" s="154">
        <v>3.2490000000000001</v>
      </c>
      <c r="AH15" s="171"/>
      <c r="AI15" s="154">
        <f>F15+H15+J15+L15</f>
        <v>-249.89100000000002</v>
      </c>
      <c r="AJ15" s="154">
        <v>-237.12200000000001</v>
      </c>
      <c r="AK15" s="154"/>
      <c r="AL15" s="154">
        <v>201.22200000000001</v>
      </c>
      <c r="AM15" s="154">
        <v>173.821</v>
      </c>
      <c r="AN15" s="154">
        <v>102.455</v>
      </c>
    </row>
    <row r="16" spans="1:40">
      <c r="A16" s="5"/>
      <c r="B16" s="131" t="s">
        <v>92</v>
      </c>
      <c r="C16" s="137"/>
      <c r="D16" s="140" t="s">
        <v>13</v>
      </c>
      <c r="E16" s="136"/>
      <c r="F16" s="155">
        <v>-1.516</v>
      </c>
      <c r="G16" s="155">
        <v>-1.516</v>
      </c>
      <c r="H16" s="155">
        <v>2.5329999999999999</v>
      </c>
      <c r="I16" s="155">
        <v>2.5329999999999999</v>
      </c>
      <c r="J16" s="155">
        <v>65.588999999999999</v>
      </c>
      <c r="K16" s="155">
        <v>65.588999999999999</v>
      </c>
      <c r="L16" s="155">
        <v>-63.506</v>
      </c>
      <c r="M16" s="155">
        <v>-63.506</v>
      </c>
      <c r="N16" s="153">
        <v>0</v>
      </c>
      <c r="O16" s="155">
        <v>-81.486999999999995</v>
      </c>
      <c r="P16" s="155">
        <v>-81.486999999999995</v>
      </c>
      <c r="Q16" s="155">
        <v>-80.206000000000003</v>
      </c>
      <c r="R16" s="155">
        <v>-80.206000000000003</v>
      </c>
      <c r="S16" s="155">
        <v>-108.033</v>
      </c>
      <c r="T16" s="155">
        <v>-108.033</v>
      </c>
      <c r="U16" s="155">
        <v>-99.406999999999996</v>
      </c>
      <c r="V16" s="153"/>
      <c r="W16" s="155">
        <v>-25.178999999999998</v>
      </c>
      <c r="X16" s="155">
        <v>-41.863</v>
      </c>
      <c r="Y16" s="155">
        <v>-12.816000000000001</v>
      </c>
      <c r="Z16" s="155">
        <v>-44.984000000000002</v>
      </c>
      <c r="AA16" s="153"/>
      <c r="AB16" s="155">
        <v>-15.234</v>
      </c>
      <c r="AC16" s="155">
        <v>-50.417000000000002</v>
      </c>
      <c r="AD16" s="155">
        <v>-8.3420000000000005</v>
      </c>
      <c r="AE16" s="154">
        <v>10.701000000000001</v>
      </c>
      <c r="AF16" s="153"/>
      <c r="AG16" s="154">
        <v>49.881999999999998</v>
      </c>
      <c r="AH16" s="171"/>
      <c r="AI16" s="155">
        <v>3.1</v>
      </c>
      <c r="AJ16" s="155">
        <v>3.1</v>
      </c>
      <c r="AK16" s="155"/>
      <c r="AL16" s="155">
        <v>-369.13299999999998</v>
      </c>
      <c r="AM16" s="155">
        <v>-124.842</v>
      </c>
      <c r="AN16" s="155">
        <v>-63.292000000000002</v>
      </c>
    </row>
    <row r="17" spans="1:41">
      <c r="B17" s="131" t="s">
        <v>93</v>
      </c>
      <c r="C17" s="137"/>
      <c r="D17" s="140" t="s">
        <v>13</v>
      </c>
      <c r="E17" s="136"/>
      <c r="F17" s="155">
        <v>7.3890000000000002</v>
      </c>
      <c r="G17" s="155">
        <v>8.73</v>
      </c>
      <c r="H17" s="155">
        <v>-8.6549999999999994</v>
      </c>
      <c r="I17" s="155">
        <v>17.899999999999999</v>
      </c>
      <c r="J17" s="155">
        <v>13.898</v>
      </c>
      <c r="K17" s="155">
        <v>-24.433</v>
      </c>
      <c r="L17" s="155">
        <v>9.9789999999999992</v>
      </c>
      <c r="M17" s="155">
        <v>7.6449999999999996</v>
      </c>
      <c r="N17" s="153">
        <v>0</v>
      </c>
      <c r="O17" s="155">
        <v>0.183</v>
      </c>
      <c r="P17" s="155">
        <v>0.80500000000000005</v>
      </c>
      <c r="Q17" s="155">
        <v>-11.278</v>
      </c>
      <c r="R17" s="155">
        <v>-13.212999999999999</v>
      </c>
      <c r="S17" s="155">
        <v>-0.89200000000000002</v>
      </c>
      <c r="T17" s="155">
        <v>-1.97</v>
      </c>
      <c r="U17" s="155">
        <v>1.6080000000000001</v>
      </c>
      <c r="V17" s="153"/>
      <c r="W17" s="155">
        <v>4.3719999999999999</v>
      </c>
      <c r="X17" s="155">
        <v>-12.71</v>
      </c>
      <c r="Y17" s="155">
        <v>6.3209999999999997</v>
      </c>
      <c r="Z17" s="155">
        <v>8.1780000000000008</v>
      </c>
      <c r="AA17" s="153"/>
      <c r="AB17" s="155">
        <v>4.2489999999999997</v>
      </c>
      <c r="AC17" s="155">
        <v>-9.8849999999999998</v>
      </c>
      <c r="AD17" s="155">
        <v>1.498</v>
      </c>
      <c r="AE17" s="154">
        <v>12.846</v>
      </c>
      <c r="AF17" s="153"/>
      <c r="AG17" s="154">
        <v>2.1619999999999999</v>
      </c>
      <c r="AH17" s="171"/>
      <c r="AI17" s="155">
        <f>F17+H17+J17+L17</f>
        <v>22.611000000000001</v>
      </c>
      <c r="AJ17" s="155">
        <v>9.8420000000000005</v>
      </c>
      <c r="AK17" s="155"/>
      <c r="AL17" s="155">
        <v>-12.77</v>
      </c>
      <c r="AM17" s="155">
        <v>6.1609999999999996</v>
      </c>
      <c r="AN17" s="155">
        <v>8.7080000000000002</v>
      </c>
    </row>
    <row r="18" spans="1:41" s="88" customFormat="1" ht="15.75" thickBot="1">
      <c r="A18" s="79"/>
      <c r="B18" s="98" t="s">
        <v>94</v>
      </c>
      <c r="C18" s="98"/>
      <c r="D18" s="130" t="s">
        <v>13</v>
      </c>
      <c r="E18" s="99"/>
      <c r="F18" s="146">
        <v>249.99299999999999</v>
      </c>
      <c r="G18" s="146">
        <v>249.99299999999999</v>
      </c>
      <c r="H18" s="146">
        <v>333.30700000000002</v>
      </c>
      <c r="I18" s="146">
        <v>333.30700000000002</v>
      </c>
      <c r="J18" s="146">
        <v>492.01400000000012</v>
      </c>
      <c r="K18" s="146">
        <v>492.01400000000001</v>
      </c>
      <c r="L18" s="146">
        <v>564.375</v>
      </c>
      <c r="M18" s="146">
        <v>564.375</v>
      </c>
      <c r="N18" s="153">
        <v>0</v>
      </c>
      <c r="O18" s="146">
        <v>402.74799999999999</v>
      </c>
      <c r="P18" s="146">
        <v>402.74799999999999</v>
      </c>
      <c r="Q18" s="146">
        <v>455.77300000000002</v>
      </c>
      <c r="R18" s="146">
        <v>455.77300000000002</v>
      </c>
      <c r="S18" s="146">
        <v>165.209</v>
      </c>
      <c r="T18" s="146">
        <v>165.209</v>
      </c>
      <c r="U18" s="146">
        <v>566.20100000000002</v>
      </c>
      <c r="V18" s="153"/>
      <c r="W18" s="146">
        <v>441.54500000000002</v>
      </c>
      <c r="X18" s="146">
        <v>593.08799999999997</v>
      </c>
      <c r="Y18" s="146">
        <v>547.53</v>
      </c>
      <c r="Z18" s="146">
        <v>606.80700000000002</v>
      </c>
      <c r="AA18" s="153"/>
      <c r="AB18" s="146">
        <v>569.41099999999994</v>
      </c>
      <c r="AC18" s="146">
        <v>603.51099999999997</v>
      </c>
      <c r="AD18" s="146">
        <v>760.37900000000002</v>
      </c>
      <c r="AE18" s="146">
        <v>524.73</v>
      </c>
      <c r="AF18" s="153"/>
      <c r="AG18" s="146">
        <v>661.70899999999995</v>
      </c>
      <c r="AI18" s="146">
        <v>1639.6890000000001</v>
      </c>
      <c r="AJ18" s="146">
        <v>1639.6890000000001</v>
      </c>
      <c r="AK18" s="146"/>
      <c r="AL18" s="146">
        <v>1589.931</v>
      </c>
      <c r="AM18" s="146">
        <v>2188.9699999999998</v>
      </c>
      <c r="AN18" s="146">
        <v>2458.0309999999999</v>
      </c>
      <c r="AO18" s="229"/>
    </row>
    <row r="19" spans="1:41" s="88" customFormat="1" ht="15.75" thickTop="1">
      <c r="A19" s="79"/>
      <c r="B19" s="131" t="s">
        <v>108</v>
      </c>
      <c r="C19" s="91"/>
      <c r="D19" s="140" t="s">
        <v>13</v>
      </c>
      <c r="E19" s="99"/>
      <c r="F19" s="154">
        <v>0</v>
      </c>
      <c r="G19" s="154">
        <v>0</v>
      </c>
      <c r="H19" s="154">
        <v>7.6999999999999999E-2</v>
      </c>
      <c r="I19" s="154">
        <v>7.6999999999999999E-2</v>
      </c>
      <c r="J19" s="154">
        <v>4.0000000000000001E-3</v>
      </c>
      <c r="K19" s="154">
        <v>4.0000000000000001E-3</v>
      </c>
      <c r="L19" s="154">
        <v>0</v>
      </c>
      <c r="M19" s="154">
        <v>0</v>
      </c>
      <c r="N19" s="153"/>
      <c r="O19" s="154">
        <v>0</v>
      </c>
      <c r="P19" s="154">
        <v>0</v>
      </c>
      <c r="Q19" s="154">
        <v>0</v>
      </c>
      <c r="R19" s="154">
        <v>0</v>
      </c>
      <c r="S19" s="154">
        <v>0.157</v>
      </c>
      <c r="T19" s="154">
        <v>0.157</v>
      </c>
      <c r="U19" s="154">
        <v>0.31900000000000001</v>
      </c>
      <c r="V19" s="153"/>
      <c r="W19" s="154">
        <v>1.2729999999999999</v>
      </c>
      <c r="X19" s="154">
        <v>0.13500000000000001</v>
      </c>
      <c r="Y19" s="154">
        <v>0</v>
      </c>
      <c r="Z19" s="154">
        <v>0</v>
      </c>
      <c r="AA19" s="153"/>
      <c r="AB19" s="154">
        <v>0.33900000000000002</v>
      </c>
      <c r="AC19" s="154">
        <v>0</v>
      </c>
      <c r="AD19" s="154">
        <v>0</v>
      </c>
      <c r="AE19" s="154">
        <v>-2E-3</v>
      </c>
      <c r="AF19" s="153"/>
      <c r="AG19" s="154">
        <v>0</v>
      </c>
      <c r="AI19" s="154">
        <v>8.1000000000000003E-2</v>
      </c>
      <c r="AJ19" s="154">
        <v>8.1000000000000003E-2</v>
      </c>
      <c r="AK19" s="154"/>
      <c r="AL19" s="154">
        <v>0.47599999999999998</v>
      </c>
      <c r="AM19" s="154">
        <v>1.4079999999999999</v>
      </c>
      <c r="AN19" s="154">
        <v>0.33700000000000002</v>
      </c>
      <c r="AO19" s="152"/>
    </row>
    <row r="20" spans="1:41" s="9" customFormat="1" ht="15" customHeight="1">
      <c r="A20" s="8"/>
      <c r="B20" s="131" t="s">
        <v>95</v>
      </c>
      <c r="C20" s="91"/>
      <c r="D20" s="140" t="s">
        <v>13</v>
      </c>
      <c r="E20" s="136"/>
      <c r="F20" s="154">
        <v>-51.28</v>
      </c>
      <c r="G20" s="154">
        <v>-51.28</v>
      </c>
      <c r="H20" s="154">
        <v>-0.192</v>
      </c>
      <c r="I20" s="154">
        <v>-0.192</v>
      </c>
      <c r="J20" s="154">
        <v>-0.39</v>
      </c>
      <c r="K20" s="154">
        <v>-0.39</v>
      </c>
      <c r="L20" s="154">
        <v>-0.379</v>
      </c>
      <c r="M20" s="154">
        <v>-0.379</v>
      </c>
      <c r="N20" s="153">
        <v>0</v>
      </c>
      <c r="O20" s="154">
        <v>-159.398</v>
      </c>
      <c r="P20" s="154">
        <v>-159.398</v>
      </c>
      <c r="Q20" s="154">
        <v>-12.792</v>
      </c>
      <c r="R20" s="154">
        <v>-12.792</v>
      </c>
      <c r="S20" s="154">
        <v>-12.792</v>
      </c>
      <c r="T20" s="154">
        <v>-12.792</v>
      </c>
      <c r="U20" s="154">
        <v>-16.087</v>
      </c>
      <c r="V20" s="153"/>
      <c r="W20" s="154">
        <v>-29.632000000000001</v>
      </c>
      <c r="X20" s="154">
        <v>-37.908999999999999</v>
      </c>
      <c r="Y20" s="154">
        <v>-37.908999999999999</v>
      </c>
      <c r="Z20" s="154">
        <v>-47.530999999999999</v>
      </c>
      <c r="AA20" s="153"/>
      <c r="AB20" s="154">
        <v>-36.311999999999998</v>
      </c>
      <c r="AC20" s="154">
        <v>-120.6</v>
      </c>
      <c r="AD20" s="154">
        <v>-36.177999999999997</v>
      </c>
      <c r="AE20" s="154">
        <v>-35.552999999999997</v>
      </c>
      <c r="AF20" s="153"/>
      <c r="AG20" s="154">
        <v>-51.113</v>
      </c>
      <c r="AI20" s="154">
        <v>-52.241</v>
      </c>
      <c r="AJ20" s="154">
        <v>-52.241</v>
      </c>
      <c r="AK20" s="154"/>
      <c r="AL20" s="154">
        <v>-201.06899999999999</v>
      </c>
      <c r="AM20" s="154">
        <v>-152.98099999999999</v>
      </c>
      <c r="AN20" s="154">
        <v>-228.643</v>
      </c>
      <c r="AO20" s="152"/>
    </row>
    <row r="21" spans="1:41" s="88" customFormat="1" ht="15.75" thickBot="1">
      <c r="A21" s="79"/>
      <c r="B21" s="98" t="s">
        <v>96</v>
      </c>
      <c r="C21" s="98"/>
      <c r="D21" s="130" t="s">
        <v>13</v>
      </c>
      <c r="E21" s="99"/>
      <c r="F21" s="146">
        <v>198.71299999999999</v>
      </c>
      <c r="G21" s="146">
        <v>198.71299999999999</v>
      </c>
      <c r="H21" s="146">
        <v>333.19200000000001</v>
      </c>
      <c r="I21" s="146">
        <v>333.19200000000001</v>
      </c>
      <c r="J21" s="146">
        <v>491.62800000000016</v>
      </c>
      <c r="K21" s="146">
        <v>491.62799999999999</v>
      </c>
      <c r="L21" s="146">
        <v>563.99599999999998</v>
      </c>
      <c r="M21" s="146">
        <v>563.99599999999998</v>
      </c>
      <c r="N21" s="153">
        <v>0</v>
      </c>
      <c r="O21" s="146">
        <v>243.35</v>
      </c>
      <c r="P21" s="146">
        <v>243.35</v>
      </c>
      <c r="Q21" s="146">
        <v>442.98099999999999</v>
      </c>
      <c r="R21" s="146">
        <v>442.98099999999999</v>
      </c>
      <c r="S21" s="146">
        <v>152.57400000000001</v>
      </c>
      <c r="T21" s="146">
        <v>152.57400000000001</v>
      </c>
      <c r="U21" s="146">
        <v>550.43299999999999</v>
      </c>
      <c r="V21" s="153"/>
      <c r="W21" s="146">
        <v>413.18599999999998</v>
      </c>
      <c r="X21" s="146">
        <v>555.31399999999996</v>
      </c>
      <c r="Y21" s="146">
        <v>509.62099999999998</v>
      </c>
      <c r="Z21" s="146">
        <v>559.27599999999995</v>
      </c>
      <c r="AA21" s="153"/>
      <c r="AB21" s="146">
        <v>533.43799999999999</v>
      </c>
      <c r="AC21" s="146">
        <v>482.911</v>
      </c>
      <c r="AD21" s="146">
        <v>724.20100000000002</v>
      </c>
      <c r="AE21" s="146">
        <v>489.17500000000001</v>
      </c>
      <c r="AF21" s="153"/>
      <c r="AG21" s="146">
        <v>610.596</v>
      </c>
      <c r="AI21" s="146">
        <v>1587.529</v>
      </c>
      <c r="AJ21" s="146">
        <v>1587.529</v>
      </c>
      <c r="AK21" s="146"/>
      <c r="AL21" s="146">
        <v>1389.338</v>
      </c>
      <c r="AM21" s="146">
        <v>2037.3969999999999</v>
      </c>
      <c r="AN21" s="146">
        <v>2229.7249999999999</v>
      </c>
      <c r="AO21" s="229"/>
    </row>
    <row r="22" spans="1:41" ht="15.75" thickTop="1">
      <c r="B22" s="138" t="s">
        <v>97</v>
      </c>
      <c r="D22" s="141" t="s">
        <v>13</v>
      </c>
      <c r="F22" s="154">
        <v>2.5720000000000001</v>
      </c>
      <c r="G22" s="154">
        <v>2.5720000000000001</v>
      </c>
      <c r="H22" s="154">
        <v>1.147</v>
      </c>
      <c r="I22" s="154">
        <v>1.147</v>
      </c>
      <c r="J22" s="154">
        <v>1.365</v>
      </c>
      <c r="K22" s="154">
        <v>1.365</v>
      </c>
      <c r="L22" s="154">
        <v>0.42699999999999999</v>
      </c>
      <c r="M22" s="154">
        <v>0.42699999999999999</v>
      </c>
      <c r="N22" s="153">
        <v>0</v>
      </c>
      <c r="O22" s="154">
        <v>0.66800000000000004</v>
      </c>
      <c r="P22" s="154">
        <v>0.66800000000000004</v>
      </c>
      <c r="Q22" s="154">
        <v>0.39500000000000002</v>
      </c>
      <c r="R22" s="154">
        <v>0.39500000000000002</v>
      </c>
      <c r="S22" s="154">
        <v>1.5429999999999999</v>
      </c>
      <c r="T22" s="154">
        <v>1.5429999999999999</v>
      </c>
      <c r="U22" s="154">
        <v>0.93300000000000005</v>
      </c>
      <c r="V22" s="153"/>
      <c r="W22" s="154">
        <v>4.4020000000000001</v>
      </c>
      <c r="X22" s="154">
        <v>0.41599999999999998</v>
      </c>
      <c r="Y22" s="154">
        <v>1.3029999999999999</v>
      </c>
      <c r="Z22" s="154">
        <v>0.95799999999999996</v>
      </c>
      <c r="AA22" s="153"/>
      <c r="AB22" s="154">
        <v>1.645</v>
      </c>
      <c r="AC22" s="154">
        <v>1.478</v>
      </c>
      <c r="AD22" s="154">
        <v>0.82</v>
      </c>
      <c r="AE22" s="154">
        <v>0.55000000000000004</v>
      </c>
      <c r="AF22" s="153"/>
      <c r="AG22" s="154">
        <v>0.42699999999999999</v>
      </c>
      <c r="AI22" s="154">
        <v>5.5110000000000001</v>
      </c>
      <c r="AJ22" s="154">
        <v>5.5110000000000001</v>
      </c>
      <c r="AK22" s="154"/>
      <c r="AL22" s="154">
        <v>3.5390000000000001</v>
      </c>
      <c r="AM22" s="154">
        <v>7.0789999999999997</v>
      </c>
      <c r="AN22" s="154">
        <v>4.4930000000000003</v>
      </c>
      <c r="AO22" s="152"/>
    </row>
    <row r="23" spans="1:41">
      <c r="B23" s="138" t="s">
        <v>98</v>
      </c>
      <c r="D23" s="141" t="s">
        <v>13</v>
      </c>
      <c r="F23" s="154">
        <v>0</v>
      </c>
      <c r="G23" s="154">
        <v>0</v>
      </c>
      <c r="H23" s="154">
        <v>0</v>
      </c>
      <c r="I23" s="154">
        <v>0</v>
      </c>
      <c r="J23" s="154">
        <v>0</v>
      </c>
      <c r="K23" s="154">
        <v>0</v>
      </c>
      <c r="L23" s="154">
        <v>0</v>
      </c>
      <c r="M23" s="154">
        <v>0</v>
      </c>
      <c r="N23" s="153">
        <v>0</v>
      </c>
      <c r="O23" s="154">
        <v>18.335000000000001</v>
      </c>
      <c r="P23" s="154">
        <v>18.335000000000001</v>
      </c>
      <c r="Q23" s="154">
        <v>0</v>
      </c>
      <c r="R23" s="154">
        <v>0</v>
      </c>
      <c r="S23" s="154">
        <v>0</v>
      </c>
      <c r="T23" s="154">
        <v>0</v>
      </c>
      <c r="U23" s="154">
        <v>0</v>
      </c>
      <c r="V23" s="153"/>
      <c r="W23" s="154">
        <v>0</v>
      </c>
      <c r="X23" s="154">
        <v>0</v>
      </c>
      <c r="Y23" s="154">
        <v>0</v>
      </c>
      <c r="Z23" s="154">
        <v>0</v>
      </c>
      <c r="AA23" s="153"/>
      <c r="AB23" s="154">
        <v>0</v>
      </c>
      <c r="AC23" s="154">
        <v>0</v>
      </c>
      <c r="AD23" s="154">
        <v>0</v>
      </c>
      <c r="AE23" s="154">
        <v>0</v>
      </c>
      <c r="AF23" s="153"/>
      <c r="AG23" s="154">
        <v>0</v>
      </c>
      <c r="AI23" s="154">
        <v>0</v>
      </c>
      <c r="AJ23" s="154">
        <v>0</v>
      </c>
      <c r="AK23" s="154"/>
      <c r="AL23" s="154">
        <v>18.335000000000001</v>
      </c>
      <c r="AM23" s="154">
        <v>0</v>
      </c>
      <c r="AN23" s="154">
        <v>0</v>
      </c>
      <c r="AO23" s="152"/>
    </row>
    <row r="24" spans="1:41">
      <c r="B24" s="138" t="s">
        <v>99</v>
      </c>
      <c r="D24" s="141" t="s">
        <v>13</v>
      </c>
      <c r="F24" s="154">
        <v>0</v>
      </c>
      <c r="G24" s="154">
        <v>0</v>
      </c>
      <c r="H24" s="154">
        <v>0</v>
      </c>
      <c r="I24" s="154">
        <v>0</v>
      </c>
      <c r="J24" s="154">
        <v>0</v>
      </c>
      <c r="K24" s="154">
        <v>0</v>
      </c>
      <c r="L24" s="154">
        <v>0</v>
      </c>
      <c r="M24" s="154">
        <v>0</v>
      </c>
      <c r="N24" s="153">
        <v>0</v>
      </c>
      <c r="O24" s="154">
        <v>388.25</v>
      </c>
      <c r="P24" s="154">
        <v>388.25</v>
      </c>
      <c r="Q24" s="154">
        <v>0</v>
      </c>
      <c r="R24" s="154">
        <v>0</v>
      </c>
      <c r="S24" s="154">
        <v>0</v>
      </c>
      <c r="T24" s="154">
        <v>0</v>
      </c>
      <c r="U24" s="154">
        <v>0</v>
      </c>
      <c r="V24" s="153"/>
      <c r="W24" s="154">
        <v>0</v>
      </c>
      <c r="X24" s="154">
        <v>0</v>
      </c>
      <c r="Y24" s="154">
        <v>0</v>
      </c>
      <c r="Z24" s="154">
        <v>0</v>
      </c>
      <c r="AA24" s="153"/>
      <c r="AB24" s="154">
        <v>0</v>
      </c>
      <c r="AC24" s="154">
        <v>0</v>
      </c>
      <c r="AD24" s="154">
        <v>0</v>
      </c>
      <c r="AE24" s="154">
        <v>0</v>
      </c>
      <c r="AF24" s="153"/>
      <c r="AG24" s="154">
        <v>0</v>
      </c>
      <c r="AI24" s="154">
        <v>0</v>
      </c>
      <c r="AJ24" s="154">
        <v>0</v>
      </c>
      <c r="AK24" s="154"/>
      <c r="AL24" s="154">
        <v>388.25</v>
      </c>
      <c r="AM24" s="154">
        <v>0</v>
      </c>
      <c r="AN24" s="154">
        <v>0</v>
      </c>
      <c r="AO24" s="152"/>
    </row>
    <row r="25" spans="1:41" ht="24">
      <c r="B25" s="131" t="s">
        <v>100</v>
      </c>
      <c r="D25" s="140" t="s">
        <v>13</v>
      </c>
      <c r="F25" s="154">
        <v>-1828.652</v>
      </c>
      <c r="G25" s="154">
        <v>-1828.652</v>
      </c>
      <c r="H25" s="154">
        <v>-97.638000000000005</v>
      </c>
      <c r="I25" s="154">
        <v>-97.638000000000005</v>
      </c>
      <c r="J25" s="154">
        <v>-130.27099999999999</v>
      </c>
      <c r="K25" s="154">
        <v>-130.27099999999999</v>
      </c>
      <c r="L25" s="154">
        <v>-139.30000000000001</v>
      </c>
      <c r="M25" s="154">
        <v>-139.30000000000001</v>
      </c>
      <c r="N25" s="153">
        <v>0</v>
      </c>
      <c r="O25" s="154">
        <v>-211.184</v>
      </c>
      <c r="P25" s="154">
        <v>-211.184</v>
      </c>
      <c r="Q25" s="154">
        <v>-156.83600000000001</v>
      </c>
      <c r="R25" s="154">
        <v>-156.83600000000001</v>
      </c>
      <c r="S25" s="154">
        <v>-242.59399999999999</v>
      </c>
      <c r="T25" s="154">
        <v>-242.59399999999999</v>
      </c>
      <c r="U25" s="154">
        <v>-124.202</v>
      </c>
      <c r="V25" s="153"/>
      <c r="W25" s="154">
        <v>-187.23400000000001</v>
      </c>
      <c r="X25" s="154">
        <v>-133.88900000000001</v>
      </c>
      <c r="Y25" s="154">
        <v>-203.386</v>
      </c>
      <c r="Z25" s="154">
        <v>-242.13399999999999</v>
      </c>
      <c r="AA25" s="153"/>
      <c r="AB25" s="154">
        <v>-239.5</v>
      </c>
      <c r="AC25" s="154">
        <v>-198.64500000000001</v>
      </c>
      <c r="AD25" s="154">
        <v>-200.37799999999999</v>
      </c>
      <c r="AE25" s="154">
        <v>-214.07300000000001</v>
      </c>
      <c r="AF25" s="153"/>
      <c r="AG25" s="154">
        <v>-156.9</v>
      </c>
      <c r="AI25" s="154">
        <v>-2195.8609999999999</v>
      </c>
      <c r="AJ25" s="154">
        <v>-2195.8609999999999</v>
      </c>
      <c r="AK25" s="154"/>
      <c r="AL25" s="154">
        <v>-734.81600000000003</v>
      </c>
      <c r="AM25" s="154">
        <v>-766.64300000000003</v>
      </c>
      <c r="AN25" s="154">
        <v>-852.596</v>
      </c>
      <c r="AO25" s="152"/>
    </row>
    <row r="26" spans="1:41">
      <c r="B26" s="131" t="s">
        <v>109</v>
      </c>
      <c r="D26" s="140" t="s">
        <v>13</v>
      </c>
      <c r="F26" s="154">
        <v>0</v>
      </c>
      <c r="G26" s="154">
        <v>0</v>
      </c>
      <c r="H26" s="154">
        <v>0</v>
      </c>
      <c r="I26" s="154">
        <v>0</v>
      </c>
      <c r="J26" s="154">
        <v>-17.850999999999999</v>
      </c>
      <c r="K26" s="154">
        <v>-17.850999999999999</v>
      </c>
      <c r="L26" s="154">
        <v>0</v>
      </c>
      <c r="M26" s="154">
        <v>0</v>
      </c>
      <c r="N26" s="154">
        <v>0</v>
      </c>
      <c r="O26" s="154">
        <v>0</v>
      </c>
      <c r="P26" s="154">
        <v>0</v>
      </c>
      <c r="Q26" s="154">
        <v>0</v>
      </c>
      <c r="R26" s="154">
        <v>0</v>
      </c>
      <c r="S26" s="154">
        <v>0</v>
      </c>
      <c r="T26" s="154">
        <v>0</v>
      </c>
      <c r="U26" s="154">
        <v>0</v>
      </c>
      <c r="V26" s="154"/>
      <c r="W26" s="154">
        <v>0</v>
      </c>
      <c r="X26" s="154">
        <v>0</v>
      </c>
      <c r="Y26" s="154">
        <v>0</v>
      </c>
      <c r="Z26" s="154">
        <v>0</v>
      </c>
      <c r="AA26" s="154"/>
      <c r="AB26" s="154">
        <v>0</v>
      </c>
      <c r="AC26" s="154">
        <v>0</v>
      </c>
      <c r="AD26" s="154">
        <v>0</v>
      </c>
      <c r="AE26" s="154">
        <v>0</v>
      </c>
      <c r="AF26" s="154"/>
      <c r="AG26" s="154">
        <v>0</v>
      </c>
      <c r="AI26" s="154">
        <v>-17.850999999999999</v>
      </c>
      <c r="AJ26" s="154">
        <v>-17.850999999999999</v>
      </c>
      <c r="AK26" s="154"/>
      <c r="AL26" s="154">
        <v>0</v>
      </c>
      <c r="AM26" s="154">
        <v>0</v>
      </c>
      <c r="AN26" s="154">
        <v>0</v>
      </c>
      <c r="AO26" s="152"/>
    </row>
    <row r="27" spans="1:41">
      <c r="B27" s="131" t="s">
        <v>101</v>
      </c>
      <c r="D27" s="140" t="s">
        <v>13</v>
      </c>
      <c r="F27" s="154">
        <v>-69.733000000000004</v>
      </c>
      <c r="G27" s="154">
        <v>-69.733000000000004</v>
      </c>
      <c r="H27" s="154">
        <v>0</v>
      </c>
      <c r="I27" s="154">
        <v>0</v>
      </c>
      <c r="J27" s="154">
        <v>-71.322999999999993</v>
      </c>
      <c r="K27" s="154">
        <v>-71.322999999999993</v>
      </c>
      <c r="L27" s="154">
        <v>0</v>
      </c>
      <c r="M27" s="154">
        <v>0</v>
      </c>
      <c r="N27" s="153">
        <v>0</v>
      </c>
      <c r="O27" s="154">
        <v>-68.921999999999997</v>
      </c>
      <c r="P27" s="154">
        <v>-68.921999999999997</v>
      </c>
      <c r="Q27" s="154">
        <v>0</v>
      </c>
      <c r="R27" s="154">
        <v>0</v>
      </c>
      <c r="S27" s="154">
        <v>0</v>
      </c>
      <c r="T27" s="154">
        <v>0</v>
      </c>
      <c r="U27" s="154">
        <v>0</v>
      </c>
      <c r="V27" s="153"/>
      <c r="W27" s="154">
        <v>0</v>
      </c>
      <c r="X27" s="154">
        <v>0</v>
      </c>
      <c r="Y27" s="154">
        <v>0</v>
      </c>
      <c r="Z27" s="154">
        <v>0</v>
      </c>
      <c r="AA27" s="153"/>
      <c r="AB27" s="154">
        <v>0</v>
      </c>
      <c r="AC27" s="154">
        <v>0</v>
      </c>
      <c r="AD27" s="154">
        <v>0</v>
      </c>
      <c r="AE27" s="154">
        <v>0</v>
      </c>
      <c r="AF27" s="153"/>
      <c r="AG27" s="154">
        <v>0</v>
      </c>
      <c r="AI27" s="154">
        <v>-141.05600000000001</v>
      </c>
      <c r="AJ27" s="154">
        <v>-141.05600000000001</v>
      </c>
      <c r="AK27" s="154"/>
      <c r="AL27" s="154">
        <v>-68.921999999999997</v>
      </c>
      <c r="AM27" s="154">
        <v>0</v>
      </c>
      <c r="AN27" s="154">
        <v>0</v>
      </c>
      <c r="AO27" s="152"/>
    </row>
    <row r="28" spans="1:41">
      <c r="B28" s="131" t="s">
        <v>136</v>
      </c>
      <c r="D28" s="140" t="s">
        <v>13</v>
      </c>
      <c r="F28" s="154">
        <v>0</v>
      </c>
      <c r="G28" s="154">
        <v>0</v>
      </c>
      <c r="H28" s="154">
        <v>0</v>
      </c>
      <c r="I28" s="154">
        <v>0</v>
      </c>
      <c r="J28" s="154">
        <v>0</v>
      </c>
      <c r="K28" s="154">
        <v>0</v>
      </c>
      <c r="L28" s="154">
        <v>0</v>
      </c>
      <c r="M28" s="154">
        <v>0</v>
      </c>
      <c r="N28" s="153"/>
      <c r="O28" s="154">
        <v>0</v>
      </c>
      <c r="P28" s="154">
        <v>0</v>
      </c>
      <c r="Q28" s="154">
        <v>0</v>
      </c>
      <c r="R28" s="154">
        <v>0</v>
      </c>
      <c r="S28" s="154">
        <v>0</v>
      </c>
      <c r="T28" s="154">
        <v>0</v>
      </c>
      <c r="U28" s="154">
        <v>0</v>
      </c>
      <c r="V28" s="153"/>
      <c r="W28" s="154">
        <v>0</v>
      </c>
      <c r="X28" s="154">
        <v>0</v>
      </c>
      <c r="Y28" s="154">
        <v>0</v>
      </c>
      <c r="Z28" s="154">
        <v>0</v>
      </c>
      <c r="AA28" s="153"/>
      <c r="AB28" s="154">
        <v>0</v>
      </c>
      <c r="AC28" s="154">
        <v>0</v>
      </c>
      <c r="AD28" s="154">
        <v>-334.89699999999999</v>
      </c>
      <c r="AE28" s="154">
        <v>0</v>
      </c>
      <c r="AF28" s="153"/>
      <c r="AG28" s="154">
        <v>0</v>
      </c>
      <c r="AI28" s="154">
        <v>0</v>
      </c>
      <c r="AJ28" s="154">
        <v>0</v>
      </c>
      <c r="AK28" s="154"/>
      <c r="AL28" s="154">
        <v>0</v>
      </c>
      <c r="AM28" s="154">
        <v>0</v>
      </c>
      <c r="AN28" s="154">
        <v>-334.89699999999999</v>
      </c>
      <c r="AO28" s="152"/>
    </row>
    <row r="29" spans="1:41" s="88" customFormat="1" ht="15.75" thickBot="1">
      <c r="A29" s="79"/>
      <c r="B29" s="98" t="s">
        <v>110</v>
      </c>
      <c r="C29" s="98"/>
      <c r="D29" s="130" t="s">
        <v>13</v>
      </c>
      <c r="E29" s="99"/>
      <c r="F29" s="146">
        <v>-1895.8130000000001</v>
      </c>
      <c r="G29" s="146">
        <v>-1895.8130000000001</v>
      </c>
      <c r="H29" s="146">
        <v>-96.491</v>
      </c>
      <c r="I29" s="146">
        <v>-96.491</v>
      </c>
      <c r="J29" s="146">
        <v>-218.08</v>
      </c>
      <c r="K29" s="146">
        <v>-218.08</v>
      </c>
      <c r="L29" s="146">
        <v>-138.87299999999999</v>
      </c>
      <c r="M29" s="146">
        <v>-138.87299999999999</v>
      </c>
      <c r="N29" s="153">
        <v>0</v>
      </c>
      <c r="O29" s="146">
        <v>127.14700000000001</v>
      </c>
      <c r="P29" s="146">
        <v>127.14700000000001</v>
      </c>
      <c r="Q29" s="146">
        <v>-156.441</v>
      </c>
      <c r="R29" s="146">
        <v>-156.441</v>
      </c>
      <c r="S29" s="146">
        <v>-241.05099999999999</v>
      </c>
      <c r="T29" s="146">
        <v>-241.05099999999999</v>
      </c>
      <c r="U29" s="146">
        <v>-123.26900000000001</v>
      </c>
      <c r="V29" s="153"/>
      <c r="W29" s="146">
        <v>-182.83199999999999</v>
      </c>
      <c r="X29" s="146">
        <v>-133.47300000000001</v>
      </c>
      <c r="Y29" s="146">
        <v>-202.083</v>
      </c>
      <c r="Z29" s="146">
        <v>-241.17599999999999</v>
      </c>
      <c r="AA29" s="153"/>
      <c r="AB29" s="146">
        <v>-237.85499999999999</v>
      </c>
      <c r="AC29" s="146">
        <v>-197.167</v>
      </c>
      <c r="AD29" s="146">
        <v>-534.45500000000004</v>
      </c>
      <c r="AE29" s="146">
        <v>-213.523</v>
      </c>
      <c r="AF29" s="153"/>
      <c r="AG29" s="146">
        <v>-156.47300000000001</v>
      </c>
      <c r="AI29" s="146">
        <v>-2349.2570000000001</v>
      </c>
      <c r="AJ29" s="146">
        <v>-2349.2570000000001</v>
      </c>
      <c r="AK29" s="146"/>
      <c r="AL29" s="146">
        <v>-393.61399999999998</v>
      </c>
      <c r="AM29" s="146">
        <v>-759.56399999999996</v>
      </c>
      <c r="AN29" s="146">
        <v>-1183</v>
      </c>
      <c r="AO29" s="229"/>
    </row>
    <row r="30" spans="1:41" s="88" customFormat="1" ht="15.75" thickTop="1">
      <c r="A30" s="79"/>
      <c r="B30" s="131" t="s">
        <v>112</v>
      </c>
      <c r="C30" s="79"/>
      <c r="D30" s="140" t="s">
        <v>13</v>
      </c>
      <c r="E30" s="173"/>
      <c r="F30" s="154">
        <v>0</v>
      </c>
      <c r="G30" s="154">
        <v>0</v>
      </c>
      <c r="H30" s="154">
        <v>0</v>
      </c>
      <c r="I30" s="154">
        <v>0</v>
      </c>
      <c r="J30" s="154">
        <v>0</v>
      </c>
      <c r="K30" s="154">
        <v>0</v>
      </c>
      <c r="L30" s="154">
        <v>0</v>
      </c>
      <c r="M30" s="154">
        <v>0</v>
      </c>
      <c r="N30" s="221"/>
      <c r="O30" s="154">
        <v>0</v>
      </c>
      <c r="P30" s="154">
        <v>0</v>
      </c>
      <c r="Q30" s="154">
        <v>0</v>
      </c>
      <c r="R30" s="154">
        <v>0</v>
      </c>
      <c r="S30" s="154">
        <v>285.38200000000001</v>
      </c>
      <c r="T30" s="154">
        <v>285.38200000000001</v>
      </c>
      <c r="U30" s="154">
        <v>0</v>
      </c>
      <c r="V30" s="221"/>
      <c r="W30" s="154">
        <v>0</v>
      </c>
      <c r="X30" s="154">
        <v>0</v>
      </c>
      <c r="Y30" s="154">
        <v>0</v>
      </c>
      <c r="Z30" s="154">
        <v>0</v>
      </c>
      <c r="AA30" s="221"/>
      <c r="AB30" s="154">
        <v>0</v>
      </c>
      <c r="AC30" s="154">
        <v>0</v>
      </c>
      <c r="AD30" s="154">
        <v>0</v>
      </c>
      <c r="AE30" s="154">
        <v>0</v>
      </c>
      <c r="AF30" s="221"/>
      <c r="AG30" s="154">
        <v>0</v>
      </c>
      <c r="AI30" s="154">
        <v>0</v>
      </c>
      <c r="AJ30" s="154">
        <v>0</v>
      </c>
      <c r="AK30" s="154"/>
      <c r="AL30" s="154">
        <v>285.38200000000001</v>
      </c>
      <c r="AM30" s="154">
        <v>0</v>
      </c>
      <c r="AN30" s="154">
        <v>0</v>
      </c>
      <c r="AO30" s="222"/>
    </row>
    <row r="31" spans="1:41" s="88" customFormat="1">
      <c r="A31" s="79"/>
      <c r="B31" s="131" t="s">
        <v>122</v>
      </c>
      <c r="C31" s="79"/>
      <c r="D31" s="140" t="s">
        <v>13</v>
      </c>
      <c r="E31" s="173"/>
      <c r="F31" s="154">
        <v>0</v>
      </c>
      <c r="G31" s="154">
        <v>0</v>
      </c>
      <c r="H31" s="154">
        <v>0</v>
      </c>
      <c r="I31" s="154">
        <v>0</v>
      </c>
      <c r="J31" s="154">
        <v>0</v>
      </c>
      <c r="K31" s="154">
        <v>0</v>
      </c>
      <c r="L31" s="154">
        <v>0</v>
      </c>
      <c r="M31" s="154">
        <v>0</v>
      </c>
      <c r="N31" s="174"/>
      <c r="O31" s="154">
        <v>0</v>
      </c>
      <c r="P31" s="154">
        <v>0</v>
      </c>
      <c r="Q31" s="154">
        <v>0</v>
      </c>
      <c r="R31" s="154">
        <v>0</v>
      </c>
      <c r="S31" s="154">
        <v>0</v>
      </c>
      <c r="T31" s="154">
        <v>0</v>
      </c>
      <c r="U31" s="154">
        <v>0</v>
      </c>
      <c r="V31" s="174"/>
      <c r="W31" s="154">
        <v>0</v>
      </c>
      <c r="X31" s="154">
        <v>-652.49800000000005</v>
      </c>
      <c r="Y31" s="154">
        <v>0</v>
      </c>
      <c r="Z31" s="154">
        <v>0</v>
      </c>
      <c r="AA31" s="174"/>
      <c r="AB31" s="154">
        <v>0</v>
      </c>
      <c r="AC31" s="154">
        <v>-368.26400000000001</v>
      </c>
      <c r="AD31" s="154">
        <v>0</v>
      </c>
      <c r="AE31" s="154">
        <v>0</v>
      </c>
      <c r="AF31" s="174"/>
      <c r="AG31" s="154">
        <v>0</v>
      </c>
      <c r="AI31" s="154">
        <v>0</v>
      </c>
      <c r="AJ31" s="154">
        <v>0</v>
      </c>
      <c r="AK31" s="154"/>
      <c r="AL31" s="154">
        <v>0</v>
      </c>
      <c r="AM31" s="154">
        <v>-652.49800000000005</v>
      </c>
      <c r="AN31" s="154">
        <v>-368.26400000000001</v>
      </c>
      <c r="AO31" s="152"/>
    </row>
    <row r="32" spans="1:41" s="6" customFormat="1">
      <c r="A32" s="175"/>
      <c r="B32" s="131" t="s">
        <v>102</v>
      </c>
      <c r="D32" s="140" t="s">
        <v>13</v>
      </c>
      <c r="E32" s="14"/>
      <c r="F32" s="154">
        <v>190</v>
      </c>
      <c r="G32" s="154">
        <v>190</v>
      </c>
      <c r="H32" s="154">
        <v>175</v>
      </c>
      <c r="I32" s="154">
        <v>175</v>
      </c>
      <c r="J32" s="154">
        <v>20</v>
      </c>
      <c r="K32" s="154">
        <v>20</v>
      </c>
      <c r="L32" s="154">
        <v>0</v>
      </c>
      <c r="M32" s="154">
        <v>0</v>
      </c>
      <c r="N32" s="174">
        <v>0</v>
      </c>
      <c r="O32" s="154">
        <v>6443</v>
      </c>
      <c r="P32" s="154">
        <v>6443</v>
      </c>
      <c r="Q32" s="154">
        <v>0</v>
      </c>
      <c r="R32" s="154">
        <v>0</v>
      </c>
      <c r="S32" s="154">
        <v>0</v>
      </c>
      <c r="T32" s="154">
        <v>0</v>
      </c>
      <c r="U32" s="154">
        <v>0</v>
      </c>
      <c r="V32" s="174"/>
      <c r="W32" s="154">
        <v>0</v>
      </c>
      <c r="X32" s="154">
        <v>0</v>
      </c>
      <c r="Y32" s="154">
        <v>0</v>
      </c>
      <c r="Z32" s="154">
        <v>0</v>
      </c>
      <c r="AA32" s="174"/>
      <c r="AB32" s="154">
        <v>0</v>
      </c>
      <c r="AC32" s="154">
        <v>0</v>
      </c>
      <c r="AD32" s="154">
        <v>0</v>
      </c>
      <c r="AE32" s="154">
        <v>750</v>
      </c>
      <c r="AF32" s="174"/>
      <c r="AG32" s="154">
        <v>0</v>
      </c>
      <c r="AI32" s="154">
        <v>385</v>
      </c>
      <c r="AJ32" s="154">
        <v>385</v>
      </c>
      <c r="AK32" s="154"/>
      <c r="AL32" s="154">
        <v>6443</v>
      </c>
      <c r="AM32" s="154">
        <v>0</v>
      </c>
      <c r="AN32" s="154">
        <v>750</v>
      </c>
      <c r="AO32" s="152"/>
    </row>
    <row r="33" spans="1:41" s="6" customFormat="1" ht="24">
      <c r="A33" s="175"/>
      <c r="B33" s="131" t="s">
        <v>125</v>
      </c>
      <c r="D33" s="140" t="s">
        <v>13</v>
      </c>
      <c r="E33" s="14"/>
      <c r="F33" s="154">
        <v>-176.12299999999999</v>
      </c>
      <c r="G33" s="154">
        <v>-176.12299999999999</v>
      </c>
      <c r="H33" s="154">
        <v>-417.87200000000001</v>
      </c>
      <c r="I33" s="154">
        <v>-417.87200000000001</v>
      </c>
      <c r="J33" s="154">
        <v>-193.417</v>
      </c>
      <c r="K33" s="154">
        <v>-193.417</v>
      </c>
      <c r="L33" s="154">
        <v>-51.756</v>
      </c>
      <c r="M33" s="154">
        <v>-51.756</v>
      </c>
      <c r="N33" s="174">
        <v>0</v>
      </c>
      <c r="O33" s="154">
        <v>-4811.0039999999999</v>
      </c>
      <c r="P33" s="154">
        <v>-4811.0039999999999</v>
      </c>
      <c r="Q33" s="154">
        <v>-132.03899999999999</v>
      </c>
      <c r="R33" s="154">
        <v>-132.03899999999999</v>
      </c>
      <c r="S33" s="154">
        <v>-135.22399999999999</v>
      </c>
      <c r="T33" s="154">
        <v>-135.22399999999999</v>
      </c>
      <c r="U33" s="154">
        <v>-129.98400000000001</v>
      </c>
      <c r="V33" s="174"/>
      <c r="W33" s="154">
        <v>-321.26100000000002</v>
      </c>
      <c r="X33" s="154">
        <v>-127.815</v>
      </c>
      <c r="Y33" s="154">
        <v>-333.18099999999998</v>
      </c>
      <c r="Z33" s="154">
        <v>-118.392</v>
      </c>
      <c r="AA33" s="174"/>
      <c r="AB33" s="154">
        <v>-314.99</v>
      </c>
      <c r="AC33" s="154">
        <v>-124.526</v>
      </c>
      <c r="AD33" s="154">
        <v>-309.01499999999999</v>
      </c>
      <c r="AE33" s="154">
        <v>-740.47400000000005</v>
      </c>
      <c r="AF33" s="174"/>
      <c r="AG33" s="154">
        <v>-122.76300000000001</v>
      </c>
      <c r="AI33" s="154">
        <v>-839.16800000000001</v>
      </c>
      <c r="AJ33" s="154">
        <v>-839.16800000000001</v>
      </c>
      <c r="AK33" s="154"/>
      <c r="AL33" s="154">
        <v>-5208.2510000000002</v>
      </c>
      <c r="AM33" s="154">
        <v>-900.649</v>
      </c>
      <c r="AN33" s="154">
        <v>-1489.0050000000001</v>
      </c>
      <c r="AO33" s="152"/>
    </row>
    <row r="34" spans="1:41" s="6" customFormat="1">
      <c r="A34" s="175"/>
      <c r="B34" s="138" t="s">
        <v>103</v>
      </c>
      <c r="D34" s="141" t="s">
        <v>13</v>
      </c>
      <c r="E34" s="14"/>
      <c r="F34" s="154">
        <v>0</v>
      </c>
      <c r="G34" s="154">
        <v>0</v>
      </c>
      <c r="H34" s="154">
        <v>0</v>
      </c>
      <c r="I34" s="154">
        <v>0</v>
      </c>
      <c r="J34" s="154">
        <v>0</v>
      </c>
      <c r="K34" s="154">
        <v>0</v>
      </c>
      <c r="L34" s="154">
        <v>0</v>
      </c>
      <c r="M34" s="154">
        <v>0</v>
      </c>
      <c r="N34" s="174">
        <v>0</v>
      </c>
      <c r="O34" s="154">
        <v>-2226.9929999999999</v>
      </c>
      <c r="P34" s="154">
        <v>-2226.9929999999999</v>
      </c>
      <c r="Q34" s="154">
        <v>0</v>
      </c>
      <c r="R34" s="154">
        <v>0</v>
      </c>
      <c r="S34" s="154">
        <v>-0.94</v>
      </c>
      <c r="T34" s="154">
        <v>-0.94</v>
      </c>
      <c r="U34" s="154">
        <v>0</v>
      </c>
      <c r="V34" s="174"/>
      <c r="W34" s="154">
        <v>0</v>
      </c>
      <c r="X34" s="154">
        <v>0</v>
      </c>
      <c r="Y34" s="154">
        <v>0</v>
      </c>
      <c r="Z34" s="154">
        <v>0</v>
      </c>
      <c r="AA34" s="174"/>
      <c r="AB34" s="154">
        <v>0</v>
      </c>
      <c r="AC34" s="154">
        <v>0</v>
      </c>
      <c r="AD34" s="154">
        <v>0</v>
      </c>
      <c r="AE34" s="154">
        <v>0</v>
      </c>
      <c r="AF34" s="174"/>
      <c r="AG34" s="154">
        <v>0</v>
      </c>
      <c r="AI34" s="154">
        <v>0</v>
      </c>
      <c r="AJ34" s="154">
        <v>0</v>
      </c>
      <c r="AK34" s="154"/>
      <c r="AL34" s="154">
        <v>-2227.933</v>
      </c>
      <c r="AM34" s="154">
        <v>0</v>
      </c>
      <c r="AN34" s="154">
        <v>0</v>
      </c>
      <c r="AO34" s="152"/>
    </row>
    <row r="35" spans="1:41" s="88" customFormat="1" ht="15.75" thickBot="1">
      <c r="A35" s="79"/>
      <c r="B35" s="98" t="s">
        <v>111</v>
      </c>
      <c r="C35" s="98"/>
      <c r="D35" s="130" t="s">
        <v>13</v>
      </c>
      <c r="E35" s="99"/>
      <c r="F35" s="146">
        <v>13.877000000000001</v>
      </c>
      <c r="G35" s="146">
        <v>13.877000000000001</v>
      </c>
      <c r="H35" s="146">
        <v>-242.87200000000001</v>
      </c>
      <c r="I35" s="146">
        <v>-242.87200000000001</v>
      </c>
      <c r="J35" s="146">
        <v>-173.417</v>
      </c>
      <c r="K35" s="146">
        <v>-173.417</v>
      </c>
      <c r="L35" s="146">
        <v>-51.756</v>
      </c>
      <c r="M35" s="146">
        <v>-51.756</v>
      </c>
      <c r="N35" s="153">
        <v>0</v>
      </c>
      <c r="O35" s="146">
        <v>-594.99699999999996</v>
      </c>
      <c r="P35" s="146">
        <v>-594.99699999999996</v>
      </c>
      <c r="Q35" s="146">
        <v>-132.03899999999999</v>
      </c>
      <c r="R35" s="146">
        <v>-132.03899999999999</v>
      </c>
      <c r="S35" s="146">
        <v>149.21799999999999</v>
      </c>
      <c r="T35" s="146">
        <v>149.21799999999999</v>
      </c>
      <c r="U35" s="146">
        <v>-129.98400000000001</v>
      </c>
      <c r="V35" s="153"/>
      <c r="W35" s="146">
        <v>-321.26100000000002</v>
      </c>
      <c r="X35" s="146">
        <v>-780.31299999999999</v>
      </c>
      <c r="Y35" s="146">
        <v>-333.18099999999998</v>
      </c>
      <c r="Z35" s="146">
        <v>-118.392</v>
      </c>
      <c r="AA35" s="153"/>
      <c r="AB35" s="146">
        <v>-314.99</v>
      </c>
      <c r="AC35" s="146">
        <v>-492.79</v>
      </c>
      <c r="AD35" s="146">
        <v>-309.01499999999999</v>
      </c>
      <c r="AE35" s="146">
        <v>9.5259999999999998</v>
      </c>
      <c r="AF35" s="153"/>
      <c r="AG35" s="146">
        <v>-122.76300000000001</v>
      </c>
      <c r="AI35" s="146">
        <v>-454.16800000000001</v>
      </c>
      <c r="AJ35" s="146">
        <v>-454.16800000000001</v>
      </c>
      <c r="AK35" s="146"/>
      <c r="AL35" s="146">
        <v>-707.80200000000002</v>
      </c>
      <c r="AM35" s="146">
        <v>-1553.1469999999999</v>
      </c>
      <c r="AN35" s="146">
        <v>-1107.269</v>
      </c>
      <c r="AO35" s="229"/>
    </row>
    <row r="36" spans="1:41" s="88" customFormat="1" ht="16.5" thickTop="1" thickBot="1">
      <c r="A36" s="79"/>
      <c r="B36" s="98" t="s">
        <v>104</v>
      </c>
      <c r="C36" s="98"/>
      <c r="D36" s="130" t="s">
        <v>13</v>
      </c>
      <c r="E36" s="99"/>
      <c r="F36" s="146">
        <v>-1683.223</v>
      </c>
      <c r="G36" s="146">
        <v>-1683.223</v>
      </c>
      <c r="H36" s="146">
        <v>-6.1710000000000003</v>
      </c>
      <c r="I36" s="146">
        <v>-6.1710000000000003</v>
      </c>
      <c r="J36" s="146">
        <v>100.131</v>
      </c>
      <c r="K36" s="146">
        <v>100.131</v>
      </c>
      <c r="L36" s="146">
        <v>373.36700000000002</v>
      </c>
      <c r="M36" s="146">
        <v>373.36700000000002</v>
      </c>
      <c r="N36" s="153">
        <v>0</v>
      </c>
      <c r="O36" s="146">
        <v>-224.5</v>
      </c>
      <c r="P36" s="146">
        <v>-224.5</v>
      </c>
      <c r="Q36" s="146">
        <v>154.501</v>
      </c>
      <c r="R36" s="146">
        <v>154.501</v>
      </c>
      <c r="S36" s="146">
        <v>60.741</v>
      </c>
      <c r="T36" s="146">
        <v>60.741</v>
      </c>
      <c r="U36" s="146">
        <v>297.18</v>
      </c>
      <c r="V36" s="153"/>
      <c r="W36" s="146">
        <v>-90.906999999999996</v>
      </c>
      <c r="X36" s="146">
        <v>-358.47199999999998</v>
      </c>
      <c r="Y36" s="146">
        <v>-25.643000000000001</v>
      </c>
      <c r="Z36" s="146">
        <v>199.708</v>
      </c>
      <c r="AA36" s="153"/>
      <c r="AB36" s="146">
        <v>-19.407</v>
      </c>
      <c r="AC36" s="146">
        <v>-207.04599999999999</v>
      </c>
      <c r="AD36" s="146">
        <v>-119.26900000000001</v>
      </c>
      <c r="AE36" s="146">
        <v>285.178</v>
      </c>
      <c r="AF36" s="153"/>
      <c r="AG36" s="146">
        <v>331.36</v>
      </c>
      <c r="AI36" s="146">
        <v>-1215.896</v>
      </c>
      <c r="AJ36" s="146">
        <v>-1215.896</v>
      </c>
      <c r="AK36" s="146"/>
      <c r="AL36" s="146">
        <v>287.92200000000003</v>
      </c>
      <c r="AM36" s="146">
        <v>-275.31400000000002</v>
      </c>
      <c r="AN36" s="146">
        <v>-60.543999999999997</v>
      </c>
      <c r="AO36" s="229"/>
    </row>
    <row r="37" spans="1:41" ht="15.75" thickTop="1">
      <c r="B37" s="92" t="s">
        <v>105</v>
      </c>
      <c r="D37" s="141" t="s">
        <v>13</v>
      </c>
      <c r="F37" s="154">
        <v>-2.5999999999999999E-2</v>
      </c>
      <c r="G37" s="154">
        <v>-2.5999999999999999E-2</v>
      </c>
      <c r="H37" s="154">
        <v>4.1000000000000002E-2</v>
      </c>
      <c r="I37" s="154">
        <v>4.1000000000000002E-2</v>
      </c>
      <c r="J37" s="154">
        <v>8.6999999999999994E-2</v>
      </c>
      <c r="K37" s="154">
        <v>8.6999999999999994E-2</v>
      </c>
      <c r="L37" s="154">
        <v>-1.2999999999999999E-2</v>
      </c>
      <c r="M37" s="154">
        <v>-1.2999999999999999E-2</v>
      </c>
      <c r="N37" s="153">
        <v>0</v>
      </c>
      <c r="O37" s="154">
        <v>-0.21299999999999999</v>
      </c>
      <c r="P37" s="154">
        <v>-0.21299999999999999</v>
      </c>
      <c r="Q37" s="154">
        <v>5.7000000000000002E-2</v>
      </c>
      <c r="R37" s="154">
        <v>5.7000000000000002E-2</v>
      </c>
      <c r="S37" s="154">
        <v>0.128</v>
      </c>
      <c r="T37" s="154">
        <v>0.128</v>
      </c>
      <c r="U37" s="154">
        <v>-0.38</v>
      </c>
      <c r="V37" s="153"/>
      <c r="W37" s="154">
        <v>0.28399999999999997</v>
      </c>
      <c r="X37" s="154">
        <v>0.53800000000000003</v>
      </c>
      <c r="Y37" s="154">
        <v>-0.53300000000000003</v>
      </c>
      <c r="Z37" s="154">
        <v>0.112</v>
      </c>
      <c r="AA37" s="153"/>
      <c r="AB37" s="154">
        <v>-1.9E-2</v>
      </c>
      <c r="AC37" s="154">
        <v>-8.1000000000000003E-2</v>
      </c>
      <c r="AD37" s="154">
        <v>0.216</v>
      </c>
      <c r="AE37" s="154">
        <v>-0.17599999999999999</v>
      </c>
      <c r="AF37" s="153"/>
      <c r="AG37" s="154">
        <v>0.19400000000000001</v>
      </c>
      <c r="AI37" s="154">
        <v>8.8999999999999996E-2</v>
      </c>
      <c r="AJ37" s="154">
        <v>8.8999999999999996E-2</v>
      </c>
      <c r="AK37" s="154"/>
      <c r="AL37" s="154">
        <v>-0.40799999999999997</v>
      </c>
      <c r="AM37" s="154">
        <v>0.40100000000000002</v>
      </c>
      <c r="AN37" s="154">
        <v>-0.06</v>
      </c>
      <c r="AO37" s="152"/>
    </row>
    <row r="38" spans="1:41">
      <c r="B38" s="93" t="s">
        <v>106</v>
      </c>
      <c r="D38" s="142" t="s">
        <v>13</v>
      </c>
      <c r="F38" s="148">
        <v>1556.8009999999999</v>
      </c>
      <c r="G38" s="148">
        <v>1556.8009999999999</v>
      </c>
      <c r="H38" s="148">
        <v>-126.44799999999999</v>
      </c>
      <c r="I38" s="148">
        <v>-126.44799999999999</v>
      </c>
      <c r="J38" s="148">
        <v>-132.578</v>
      </c>
      <c r="K38" s="148">
        <v>-132.578</v>
      </c>
      <c r="L38" s="148">
        <v>-32.36</v>
      </c>
      <c r="M38" s="148">
        <v>-32.36</v>
      </c>
      <c r="N38" s="153">
        <v>0</v>
      </c>
      <c r="O38" s="148">
        <v>340.99400000000003</v>
      </c>
      <c r="P38" s="148">
        <v>340.99400000000003</v>
      </c>
      <c r="Q38" s="148">
        <v>116.28100000000001</v>
      </c>
      <c r="R38" s="148">
        <v>116.28100000000001</v>
      </c>
      <c r="S38" s="148">
        <v>270.839</v>
      </c>
      <c r="T38" s="148">
        <v>270.839</v>
      </c>
      <c r="U38" s="148">
        <v>331.70800000000003</v>
      </c>
      <c r="V38" s="153"/>
      <c r="W38" s="148">
        <v>628.50800000000004</v>
      </c>
      <c r="X38" s="148">
        <v>537.88499999999999</v>
      </c>
      <c r="Y38" s="148">
        <v>179.95099999999999</v>
      </c>
      <c r="Z38" s="148">
        <v>153.77500000000001</v>
      </c>
      <c r="AA38" s="153"/>
      <c r="AB38" s="148">
        <v>353.59500000000003</v>
      </c>
      <c r="AC38" s="148">
        <v>334.16899999999998</v>
      </c>
      <c r="AD38" s="148">
        <v>127.042</v>
      </c>
      <c r="AE38" s="148">
        <v>9.3149999999999995</v>
      </c>
      <c r="AF38" s="153"/>
      <c r="AG38" s="148">
        <v>294.31700000000001</v>
      </c>
      <c r="AI38" s="148">
        <v>1556.8009999999999</v>
      </c>
      <c r="AJ38" s="148">
        <v>1556.8009999999999</v>
      </c>
      <c r="AK38" s="148"/>
      <c r="AL38" s="148">
        <v>340.99400000000003</v>
      </c>
      <c r="AM38" s="148">
        <v>628.50800000000004</v>
      </c>
      <c r="AN38" s="148">
        <v>353.59500000000003</v>
      </c>
      <c r="AO38" s="152"/>
    </row>
    <row r="39" spans="1:41">
      <c r="B39" s="93" t="s">
        <v>135</v>
      </c>
      <c r="D39" s="142" t="s">
        <v>13</v>
      </c>
      <c r="F39" s="148">
        <v>0</v>
      </c>
      <c r="G39" s="148">
        <v>0</v>
      </c>
      <c r="H39" s="148">
        <v>0</v>
      </c>
      <c r="I39" s="148">
        <v>0</v>
      </c>
      <c r="J39" s="148">
        <v>0</v>
      </c>
      <c r="K39" s="148">
        <v>0</v>
      </c>
      <c r="L39" s="148">
        <v>0</v>
      </c>
      <c r="M39" s="148">
        <v>0</v>
      </c>
      <c r="N39" s="153"/>
      <c r="O39" s="148">
        <v>0</v>
      </c>
      <c r="P39" s="148">
        <v>0</v>
      </c>
      <c r="Q39" s="148">
        <v>0</v>
      </c>
      <c r="R39" s="148">
        <v>0</v>
      </c>
      <c r="S39" s="148">
        <v>0</v>
      </c>
      <c r="T39" s="148">
        <v>0</v>
      </c>
      <c r="U39" s="148">
        <v>0</v>
      </c>
      <c r="V39" s="153"/>
      <c r="W39" s="148">
        <v>0</v>
      </c>
      <c r="X39" s="148">
        <v>0</v>
      </c>
      <c r="Y39" s="148">
        <v>0</v>
      </c>
      <c r="Z39" s="148">
        <v>0</v>
      </c>
      <c r="AA39" s="153"/>
      <c r="AB39" s="148">
        <v>0</v>
      </c>
      <c r="AC39" s="148">
        <v>0</v>
      </c>
      <c r="AD39" s="148">
        <v>1.3260000000000001</v>
      </c>
      <c r="AE39" s="148">
        <v>0</v>
      </c>
      <c r="AF39" s="153"/>
      <c r="AG39" s="148">
        <v>0</v>
      </c>
      <c r="AI39" s="148">
        <v>0</v>
      </c>
      <c r="AJ39" s="148">
        <v>0</v>
      </c>
      <c r="AK39" s="148"/>
      <c r="AL39" s="148">
        <v>0</v>
      </c>
      <c r="AM39" s="148">
        <v>0</v>
      </c>
      <c r="AN39" s="148">
        <v>1.3260000000000001</v>
      </c>
      <c r="AO39" s="152"/>
    </row>
    <row r="40" spans="1:41" s="88" customFormat="1" ht="15.75" thickBot="1">
      <c r="A40" s="79"/>
      <c r="B40" s="98" t="s">
        <v>107</v>
      </c>
      <c r="C40" s="98"/>
      <c r="D40" s="130" t="s">
        <v>13</v>
      </c>
      <c r="E40" s="99"/>
      <c r="F40" s="146">
        <v>-126.44799999999999</v>
      </c>
      <c r="G40" s="146">
        <v>-126.44799999999999</v>
      </c>
      <c r="H40" s="146">
        <v>-132.578</v>
      </c>
      <c r="I40" s="146">
        <v>-132.578</v>
      </c>
      <c r="J40" s="146">
        <v>-32.36</v>
      </c>
      <c r="K40" s="146">
        <v>-32.36</v>
      </c>
      <c r="L40" s="146">
        <v>340.99400000000003</v>
      </c>
      <c r="M40" s="146">
        <v>340.99400000000003</v>
      </c>
      <c r="N40" s="153">
        <v>0</v>
      </c>
      <c r="O40" s="146">
        <v>116.28100000000001</v>
      </c>
      <c r="P40" s="146">
        <v>116.28100000000001</v>
      </c>
      <c r="Q40" s="146">
        <v>270.839</v>
      </c>
      <c r="R40" s="146">
        <v>270.839</v>
      </c>
      <c r="S40" s="146">
        <v>331.70800000000003</v>
      </c>
      <c r="T40" s="146">
        <v>331.70800000000003</v>
      </c>
      <c r="U40" s="146">
        <v>628.50800000000004</v>
      </c>
      <c r="V40" s="153"/>
      <c r="W40" s="146">
        <v>537.88499999999999</v>
      </c>
      <c r="X40" s="146">
        <v>179.95099999999999</v>
      </c>
      <c r="Y40" s="146">
        <v>153.77500000000001</v>
      </c>
      <c r="Z40" s="146">
        <v>353.59500000000003</v>
      </c>
      <c r="AA40" s="153"/>
      <c r="AB40" s="146">
        <v>334.16899999999998</v>
      </c>
      <c r="AC40" s="146">
        <v>127.042</v>
      </c>
      <c r="AD40" s="146">
        <v>9.3149999999999995</v>
      </c>
      <c r="AE40" s="146">
        <v>294.31700000000001</v>
      </c>
      <c r="AF40" s="153"/>
      <c r="AG40" s="146">
        <v>625.87099999999998</v>
      </c>
      <c r="AI40" s="146">
        <v>340.99400000000003</v>
      </c>
      <c r="AJ40" s="146">
        <v>340.99400000000003</v>
      </c>
      <c r="AK40" s="146"/>
      <c r="AL40" s="146">
        <v>628.50800000000004</v>
      </c>
      <c r="AM40" s="146">
        <v>353.59500000000003</v>
      </c>
      <c r="AN40" s="146">
        <v>294.31700000000001</v>
      </c>
      <c r="AO40" s="229"/>
    </row>
    <row r="41" spans="1:41" ht="15.75" thickTop="1">
      <c r="N41" s="152"/>
      <c r="S41" s="148"/>
      <c r="T41" s="148"/>
      <c r="V41" s="152"/>
      <c r="AA41" s="152"/>
      <c r="AF41" s="152"/>
      <c r="AI41" s="148"/>
      <c r="AJ41" s="148"/>
      <c r="AK41" s="148"/>
    </row>
    <row r="42" spans="1:41">
      <c r="S42" s="148"/>
      <c r="T42" s="148"/>
      <c r="AE42" s="229">
        <f>SUM(AB36:AE36)-AN36</f>
        <v>0</v>
      </c>
      <c r="AG42" s="229"/>
      <c r="AI42" s="148"/>
      <c r="AJ42" s="148"/>
      <c r="AK42" s="148"/>
    </row>
    <row r="43" spans="1:41">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229">
        <f>AE40-AN40</f>
        <v>0</v>
      </c>
      <c r="AF43" s="159"/>
      <c r="AG43" s="229"/>
      <c r="AI43" s="148"/>
      <c r="AJ43" s="159"/>
      <c r="AK43" s="159"/>
      <c r="AL43" s="159"/>
      <c r="AM43" s="159"/>
      <c r="AN43" s="159"/>
    </row>
    <row r="44" spans="1:41">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I44" s="148"/>
      <c r="AJ44" s="159"/>
      <c r="AK44" s="159"/>
      <c r="AL44" s="159"/>
      <c r="AM44" s="159"/>
      <c r="AN44" s="159"/>
    </row>
    <row r="45" spans="1:41">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I45" s="148"/>
      <c r="AJ45" s="159"/>
      <c r="AK45" s="159"/>
      <c r="AL45" s="159"/>
      <c r="AM45" s="159"/>
      <c r="AN45" s="159"/>
    </row>
    <row r="46" spans="1:41">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J46" s="159"/>
      <c r="AK46" s="159"/>
      <c r="AL46" s="159"/>
      <c r="AM46" s="159"/>
      <c r="AN46" s="159"/>
    </row>
    <row r="47" spans="1:41">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J47" s="159"/>
      <c r="AK47" s="159"/>
      <c r="AL47" s="159"/>
      <c r="AM47" s="159"/>
      <c r="AN47" s="159"/>
    </row>
    <row r="48" spans="1:41">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J48" s="159"/>
      <c r="AK48" s="159"/>
      <c r="AL48" s="159"/>
      <c r="AM48" s="159"/>
      <c r="AN48" s="159"/>
    </row>
    <row r="49" spans="6:40">
      <c r="F49" s="159"/>
      <c r="G49" s="159"/>
      <c r="H49" s="159"/>
      <c r="I49" s="159"/>
      <c r="J49" s="159"/>
      <c r="K49" s="159"/>
      <c r="L49" s="159"/>
      <c r="M49" s="159"/>
      <c r="O49" s="159"/>
      <c r="P49" s="159"/>
      <c r="Q49" s="159"/>
      <c r="R49" s="159"/>
      <c r="S49" s="159"/>
      <c r="T49" s="159"/>
      <c r="U49" s="159"/>
      <c r="W49" s="159"/>
      <c r="X49" s="159"/>
      <c r="Y49" s="159"/>
      <c r="Z49" s="159"/>
      <c r="AB49" s="159"/>
      <c r="AJ49" s="159"/>
      <c r="AK49" s="159"/>
      <c r="AL49" s="159"/>
      <c r="AM49" s="159"/>
      <c r="AN49" s="159"/>
    </row>
    <row r="50" spans="6:40">
      <c r="F50" s="159"/>
      <c r="G50" s="159"/>
      <c r="H50" s="159"/>
      <c r="I50" s="159"/>
      <c r="J50" s="159"/>
      <c r="K50" s="159"/>
      <c r="L50" s="159"/>
      <c r="M50" s="159"/>
      <c r="O50" s="159"/>
      <c r="P50" s="159"/>
      <c r="Q50" s="159"/>
      <c r="R50" s="159"/>
      <c r="S50" s="159"/>
      <c r="T50" s="159"/>
      <c r="U50" s="159"/>
      <c r="W50" s="159"/>
      <c r="X50" s="159"/>
      <c r="Y50" s="159"/>
      <c r="Z50" s="159"/>
      <c r="AB50" s="159"/>
      <c r="AJ50" s="159"/>
      <c r="AK50" s="159"/>
      <c r="AL50" s="159"/>
      <c r="AM50" s="159"/>
      <c r="AN50" s="159"/>
    </row>
    <row r="51" spans="6:40">
      <c r="F51" s="159"/>
      <c r="G51" s="159"/>
      <c r="H51" s="159"/>
      <c r="I51" s="159"/>
      <c r="J51" s="159"/>
      <c r="K51" s="159"/>
      <c r="L51" s="159"/>
      <c r="M51" s="159"/>
      <c r="O51" s="159"/>
      <c r="P51" s="159"/>
      <c r="Q51" s="159"/>
      <c r="R51" s="159"/>
      <c r="S51" s="159"/>
      <c r="T51" s="159"/>
      <c r="U51" s="159"/>
      <c r="W51" s="159"/>
      <c r="X51" s="159"/>
      <c r="Y51" s="159"/>
      <c r="Z51" s="159"/>
      <c r="AB51" s="159"/>
      <c r="AJ51" s="159"/>
      <c r="AK51" s="159"/>
      <c r="AL51" s="159"/>
      <c r="AM51" s="159"/>
      <c r="AN51" s="159"/>
    </row>
    <row r="52" spans="6:40">
      <c r="F52" s="159"/>
      <c r="G52" s="159"/>
      <c r="H52" s="159"/>
      <c r="I52" s="159"/>
      <c r="J52" s="159"/>
      <c r="K52" s="159"/>
      <c r="L52" s="159"/>
      <c r="M52" s="159"/>
      <c r="O52" s="159"/>
      <c r="P52" s="159"/>
      <c r="Q52" s="159"/>
      <c r="R52" s="159"/>
      <c r="S52" s="159"/>
      <c r="T52" s="159"/>
      <c r="U52" s="159"/>
      <c r="W52" s="159"/>
      <c r="X52" s="159"/>
      <c r="Y52" s="159"/>
      <c r="Z52" s="159"/>
      <c r="AB52" s="159"/>
      <c r="AJ52" s="159"/>
      <c r="AK52" s="159"/>
      <c r="AL52" s="159"/>
      <c r="AM52" s="159"/>
      <c r="AN52" s="159"/>
    </row>
    <row r="53" spans="6:40">
      <c r="F53" s="159"/>
      <c r="G53" s="159"/>
      <c r="H53" s="159"/>
      <c r="I53" s="159"/>
      <c r="J53" s="159"/>
      <c r="K53" s="159"/>
      <c r="L53" s="159"/>
      <c r="M53" s="159"/>
      <c r="O53" s="159"/>
      <c r="P53" s="159"/>
      <c r="Q53" s="159"/>
      <c r="R53" s="159"/>
      <c r="S53" s="159"/>
      <c r="T53" s="159"/>
      <c r="U53" s="159"/>
      <c r="W53" s="159"/>
      <c r="X53" s="159"/>
      <c r="Y53" s="159"/>
      <c r="Z53" s="159"/>
      <c r="AB53" s="159"/>
      <c r="AJ53" s="159"/>
      <c r="AK53" s="159"/>
      <c r="AL53" s="159"/>
      <c r="AM53" s="159"/>
      <c r="AN53" s="159"/>
    </row>
    <row r="54" spans="6:40">
      <c r="F54" s="159"/>
      <c r="G54" s="159"/>
      <c r="H54" s="159"/>
      <c r="I54" s="159"/>
      <c r="J54" s="159"/>
      <c r="K54" s="159"/>
      <c r="L54" s="159"/>
      <c r="M54" s="159"/>
      <c r="O54" s="159"/>
      <c r="P54" s="159"/>
      <c r="Q54" s="159"/>
      <c r="R54" s="159"/>
      <c r="S54" s="159"/>
      <c r="T54" s="159"/>
      <c r="U54" s="159"/>
      <c r="W54" s="159"/>
      <c r="X54" s="159"/>
      <c r="Y54" s="159"/>
      <c r="Z54" s="159"/>
      <c r="AB54" s="159"/>
      <c r="AJ54" s="159"/>
      <c r="AK54" s="159"/>
      <c r="AL54" s="159"/>
      <c r="AM54" s="159"/>
      <c r="AN54" s="159"/>
    </row>
    <row r="55" spans="6:40">
      <c r="F55" s="159"/>
      <c r="G55" s="159"/>
      <c r="H55" s="159"/>
      <c r="I55" s="159"/>
      <c r="J55" s="159"/>
      <c r="K55" s="159"/>
      <c r="L55" s="159"/>
      <c r="M55" s="159"/>
      <c r="O55" s="159"/>
      <c r="P55" s="159"/>
      <c r="Q55" s="159"/>
      <c r="R55" s="159"/>
      <c r="S55" s="159"/>
      <c r="T55" s="159"/>
      <c r="U55" s="159"/>
      <c r="W55" s="159"/>
      <c r="X55" s="159"/>
      <c r="Y55" s="159"/>
      <c r="Z55" s="159"/>
      <c r="AB55" s="159"/>
      <c r="AJ55" s="159"/>
      <c r="AK55" s="159"/>
      <c r="AL55" s="159"/>
      <c r="AM55" s="159"/>
      <c r="AN55" s="159"/>
    </row>
    <row r="56" spans="6:40">
      <c r="F56" s="159"/>
      <c r="G56" s="159"/>
      <c r="H56" s="159"/>
      <c r="I56" s="159"/>
      <c r="J56" s="159"/>
      <c r="K56" s="159"/>
      <c r="L56" s="159"/>
      <c r="M56" s="159"/>
      <c r="O56" s="159"/>
      <c r="P56" s="159"/>
      <c r="Q56" s="159"/>
      <c r="R56" s="159"/>
      <c r="S56" s="159"/>
      <c r="T56" s="159"/>
      <c r="U56" s="159"/>
      <c r="W56" s="159"/>
      <c r="X56" s="159"/>
      <c r="Y56" s="159"/>
      <c r="Z56" s="159"/>
      <c r="AB56" s="159"/>
      <c r="AJ56" s="159"/>
      <c r="AK56" s="159"/>
      <c r="AL56" s="159"/>
      <c r="AM56" s="159"/>
      <c r="AN56" s="159"/>
    </row>
    <row r="57" spans="6:40">
      <c r="F57" s="159"/>
      <c r="G57" s="159"/>
      <c r="H57" s="159"/>
      <c r="I57" s="159"/>
      <c r="J57" s="159"/>
      <c r="K57" s="159"/>
      <c r="L57" s="159"/>
      <c r="M57" s="159"/>
      <c r="O57" s="159"/>
      <c r="P57" s="159"/>
      <c r="Q57" s="159"/>
      <c r="R57" s="159"/>
      <c r="S57" s="159"/>
      <c r="T57" s="159"/>
      <c r="U57" s="159"/>
      <c r="W57" s="159"/>
      <c r="X57" s="159"/>
      <c r="Y57" s="159"/>
      <c r="Z57" s="159"/>
      <c r="AB57" s="159"/>
      <c r="AJ57" s="159"/>
      <c r="AK57" s="159"/>
      <c r="AL57" s="159"/>
      <c r="AM57" s="159"/>
      <c r="AN57" s="159"/>
    </row>
    <row r="58" spans="6:40">
      <c r="F58" s="159"/>
      <c r="G58" s="159"/>
      <c r="H58" s="159"/>
      <c r="I58" s="159"/>
      <c r="J58" s="159"/>
      <c r="K58" s="159"/>
      <c r="L58" s="159"/>
      <c r="M58" s="159"/>
      <c r="O58" s="159"/>
      <c r="P58" s="159"/>
      <c r="Q58" s="159"/>
      <c r="R58" s="159"/>
      <c r="S58" s="159"/>
      <c r="T58" s="159"/>
      <c r="U58" s="159"/>
      <c r="W58" s="159"/>
      <c r="X58" s="159"/>
      <c r="Y58" s="159"/>
      <c r="Z58" s="159"/>
      <c r="AB58" s="159"/>
      <c r="AJ58" s="159"/>
      <c r="AK58" s="159"/>
      <c r="AL58" s="159"/>
      <c r="AM58" s="159"/>
      <c r="AN58" s="159"/>
    </row>
    <row r="59" spans="6:40">
      <c r="F59" s="159"/>
      <c r="G59" s="159"/>
      <c r="H59" s="159"/>
      <c r="I59" s="159"/>
      <c r="J59" s="159"/>
      <c r="K59" s="159"/>
      <c r="L59" s="159"/>
      <c r="M59" s="159"/>
      <c r="O59" s="159"/>
      <c r="P59" s="159"/>
      <c r="Q59" s="159"/>
      <c r="R59" s="159"/>
      <c r="S59" s="159"/>
      <c r="T59" s="159"/>
      <c r="U59" s="159"/>
      <c r="W59" s="159"/>
      <c r="X59" s="159"/>
      <c r="Y59" s="159"/>
      <c r="Z59" s="159"/>
      <c r="AB59" s="159"/>
      <c r="AJ59" s="159"/>
      <c r="AK59" s="159"/>
      <c r="AL59" s="159"/>
      <c r="AM59" s="159"/>
      <c r="AN59" s="159"/>
    </row>
    <row r="60" spans="6:40">
      <c r="F60" s="159"/>
      <c r="G60" s="159"/>
      <c r="H60" s="159"/>
      <c r="I60" s="159"/>
      <c r="J60" s="159"/>
      <c r="K60" s="159"/>
      <c r="L60" s="159"/>
      <c r="M60" s="159"/>
      <c r="O60" s="159"/>
      <c r="P60" s="159"/>
      <c r="Q60" s="159"/>
      <c r="R60" s="159"/>
      <c r="S60" s="159"/>
      <c r="T60" s="159"/>
      <c r="U60" s="159"/>
      <c r="W60" s="159"/>
      <c r="X60" s="159"/>
      <c r="Y60" s="159"/>
      <c r="Z60" s="159"/>
      <c r="AB60" s="159"/>
      <c r="AJ60" s="159"/>
      <c r="AK60" s="159"/>
      <c r="AL60" s="159"/>
      <c r="AM60" s="159"/>
      <c r="AN60" s="159"/>
    </row>
    <row r="61" spans="6:40">
      <c r="F61" s="159"/>
      <c r="G61" s="159"/>
      <c r="H61" s="159"/>
      <c r="I61" s="159"/>
      <c r="J61" s="159"/>
      <c r="K61" s="159"/>
      <c r="L61" s="159"/>
      <c r="M61" s="159"/>
      <c r="O61" s="159"/>
      <c r="P61" s="159"/>
      <c r="Q61" s="159"/>
      <c r="R61" s="159"/>
      <c r="S61" s="159"/>
      <c r="T61" s="159"/>
      <c r="U61" s="159"/>
      <c r="W61" s="159"/>
      <c r="X61" s="159"/>
      <c r="Y61" s="159"/>
      <c r="Z61" s="159"/>
      <c r="AB61" s="159"/>
      <c r="AJ61" s="159"/>
      <c r="AK61" s="159"/>
      <c r="AL61" s="228"/>
      <c r="AM61" s="159"/>
      <c r="AN61" s="159"/>
    </row>
    <row r="62" spans="6:40">
      <c r="F62" s="159"/>
      <c r="G62" s="159"/>
      <c r="H62" s="159"/>
      <c r="I62" s="159"/>
      <c r="J62" s="159"/>
      <c r="K62" s="159"/>
      <c r="L62" s="159"/>
      <c r="M62" s="159"/>
      <c r="O62" s="159"/>
      <c r="P62" s="159"/>
      <c r="Q62" s="159"/>
      <c r="R62" s="159"/>
      <c r="S62" s="159"/>
      <c r="T62" s="159"/>
      <c r="U62" s="159"/>
      <c r="W62" s="159"/>
      <c r="X62" s="159"/>
      <c r="Y62" s="159"/>
      <c r="Z62" s="159"/>
      <c r="AB62" s="159"/>
      <c r="AJ62" s="159"/>
      <c r="AK62" s="159"/>
      <c r="AL62" s="159"/>
      <c r="AM62" s="159"/>
      <c r="AN62" s="159"/>
    </row>
    <row r="63" spans="6:40">
      <c r="F63" s="159"/>
      <c r="G63" s="159"/>
      <c r="H63" s="159"/>
      <c r="I63" s="159"/>
      <c r="J63" s="159"/>
      <c r="K63" s="159"/>
      <c r="L63" s="159"/>
      <c r="M63" s="159"/>
      <c r="O63" s="159"/>
      <c r="P63" s="159"/>
      <c r="Q63" s="159"/>
      <c r="R63" s="159"/>
      <c r="S63" s="159"/>
      <c r="T63" s="159"/>
      <c r="U63" s="159"/>
      <c r="W63" s="159"/>
      <c r="X63" s="159"/>
      <c r="Y63" s="159"/>
      <c r="Z63" s="159"/>
      <c r="AB63" s="159"/>
      <c r="AJ63" s="159"/>
      <c r="AK63" s="159"/>
      <c r="AL63" s="159"/>
      <c r="AM63" s="159"/>
      <c r="AN63" s="159"/>
    </row>
    <row r="64" spans="6:40">
      <c r="F64" s="159"/>
      <c r="G64" s="159"/>
      <c r="H64" s="159"/>
      <c r="I64" s="159"/>
      <c r="J64" s="159"/>
      <c r="K64" s="159"/>
      <c r="L64" s="159"/>
      <c r="M64" s="159"/>
      <c r="O64" s="159"/>
      <c r="P64" s="159"/>
      <c r="Q64" s="159"/>
      <c r="R64" s="159"/>
      <c r="S64" s="159"/>
      <c r="T64" s="159"/>
      <c r="U64" s="159"/>
      <c r="W64" s="159"/>
      <c r="X64" s="159"/>
      <c r="Y64" s="159"/>
      <c r="Z64" s="159"/>
      <c r="AB64" s="159"/>
      <c r="AJ64" s="159"/>
      <c r="AK64" s="159"/>
      <c r="AL64" s="159"/>
      <c r="AM64" s="159"/>
      <c r="AN64" s="159"/>
    </row>
    <row r="65" spans="6:40">
      <c r="F65" s="159"/>
      <c r="G65" s="159"/>
      <c r="H65" s="159"/>
      <c r="I65" s="159"/>
      <c r="J65" s="159"/>
      <c r="K65" s="159"/>
      <c r="L65" s="159"/>
      <c r="M65" s="159"/>
      <c r="O65" s="159"/>
      <c r="P65" s="159"/>
      <c r="Q65" s="159"/>
      <c r="R65" s="159"/>
      <c r="S65" s="159"/>
      <c r="T65" s="159"/>
      <c r="U65" s="159"/>
      <c r="W65" s="159"/>
      <c r="X65" s="159"/>
      <c r="Y65" s="159"/>
      <c r="Z65" s="159"/>
      <c r="AB65" s="159"/>
      <c r="AJ65" s="159"/>
      <c r="AK65" s="159"/>
      <c r="AL65" s="159"/>
      <c r="AM65" s="159"/>
      <c r="AN65" s="159"/>
    </row>
    <row r="66" spans="6:40">
      <c r="F66" s="159"/>
      <c r="G66" s="159"/>
      <c r="H66" s="159"/>
      <c r="I66" s="159"/>
      <c r="J66" s="159"/>
      <c r="K66" s="159"/>
      <c r="L66" s="159"/>
      <c r="M66" s="159"/>
      <c r="O66" s="159"/>
      <c r="P66" s="159"/>
      <c r="Q66" s="159"/>
      <c r="R66" s="159"/>
      <c r="S66" s="159"/>
      <c r="T66" s="159"/>
      <c r="U66" s="159"/>
      <c r="W66" s="159"/>
      <c r="X66" s="159"/>
      <c r="Y66" s="159"/>
      <c r="Z66" s="159"/>
      <c r="AB66" s="159"/>
      <c r="AJ66" s="159"/>
      <c r="AK66" s="159"/>
      <c r="AL66" s="159"/>
      <c r="AM66" s="159"/>
      <c r="AN66" s="159"/>
    </row>
    <row r="67" spans="6:40">
      <c r="F67" s="159"/>
      <c r="G67" s="159"/>
      <c r="H67" s="159"/>
      <c r="I67" s="159"/>
      <c r="J67" s="159"/>
      <c r="K67" s="159"/>
      <c r="L67" s="159"/>
      <c r="M67" s="159"/>
      <c r="O67" s="159"/>
      <c r="P67" s="159"/>
      <c r="Q67" s="159"/>
      <c r="R67" s="159"/>
      <c r="S67" s="159"/>
      <c r="T67" s="159"/>
      <c r="U67" s="159"/>
      <c r="W67" s="159"/>
      <c r="X67" s="159"/>
      <c r="Y67" s="159"/>
      <c r="Z67" s="159"/>
      <c r="AB67" s="159"/>
      <c r="AJ67" s="159"/>
      <c r="AK67" s="159"/>
      <c r="AL67" s="159"/>
      <c r="AM67" s="159"/>
      <c r="AN67" s="159"/>
    </row>
    <row r="68" spans="6:40">
      <c r="F68" s="159"/>
      <c r="G68" s="159"/>
      <c r="H68" s="159"/>
      <c r="I68" s="159"/>
      <c r="J68" s="159"/>
      <c r="K68" s="159"/>
      <c r="L68" s="159"/>
      <c r="M68" s="159"/>
      <c r="O68" s="159"/>
      <c r="P68" s="159"/>
      <c r="Q68" s="159"/>
      <c r="R68" s="159"/>
      <c r="S68" s="159"/>
      <c r="T68" s="159"/>
      <c r="U68" s="159"/>
      <c r="W68" s="159"/>
      <c r="X68" s="159"/>
      <c r="Y68" s="159"/>
      <c r="Z68" s="159"/>
      <c r="AB68" s="159"/>
      <c r="AJ68" s="159"/>
      <c r="AK68" s="159"/>
      <c r="AL68" s="159"/>
      <c r="AM68" s="159"/>
      <c r="AN68" s="159"/>
    </row>
    <row r="69" spans="6:40">
      <c r="F69" s="159"/>
      <c r="G69" s="159"/>
      <c r="H69" s="159"/>
      <c r="I69" s="159"/>
      <c r="J69" s="159"/>
      <c r="K69" s="159"/>
      <c r="L69" s="159"/>
      <c r="M69" s="159"/>
      <c r="O69" s="159"/>
      <c r="P69" s="159"/>
      <c r="Q69" s="159"/>
      <c r="R69" s="159"/>
      <c r="S69" s="159"/>
      <c r="T69" s="159"/>
      <c r="U69" s="159"/>
      <c r="W69" s="159"/>
      <c r="X69" s="159"/>
      <c r="Y69" s="159"/>
      <c r="Z69" s="159"/>
      <c r="AB69" s="159"/>
      <c r="AJ69" s="159"/>
      <c r="AK69" s="159"/>
      <c r="AL69" s="159"/>
      <c r="AM69" s="159"/>
      <c r="AN69" s="159"/>
    </row>
    <row r="70" spans="6:40">
      <c r="F70" s="159"/>
      <c r="G70" s="159"/>
      <c r="H70" s="159"/>
      <c r="I70" s="159"/>
      <c r="J70" s="159"/>
      <c r="K70" s="159"/>
      <c r="L70" s="159"/>
      <c r="M70" s="159"/>
      <c r="O70" s="159"/>
      <c r="P70" s="159"/>
      <c r="Q70" s="159"/>
      <c r="R70" s="159"/>
      <c r="S70" s="159"/>
      <c r="T70" s="159"/>
      <c r="U70" s="159"/>
      <c r="W70" s="159"/>
      <c r="X70" s="159"/>
      <c r="Y70" s="159"/>
      <c r="Z70" s="159"/>
      <c r="AB70" s="159"/>
      <c r="AJ70" s="159"/>
      <c r="AK70" s="159"/>
      <c r="AL70" s="159"/>
      <c r="AM70" s="159"/>
      <c r="AN70" s="159"/>
    </row>
    <row r="71" spans="6:40">
      <c r="F71" s="159"/>
      <c r="G71" s="159"/>
      <c r="H71" s="159"/>
      <c r="I71" s="159"/>
      <c r="J71" s="159"/>
      <c r="K71" s="159"/>
      <c r="L71" s="159"/>
      <c r="M71" s="159"/>
      <c r="O71" s="159"/>
      <c r="P71" s="159"/>
      <c r="Q71" s="159"/>
      <c r="R71" s="159"/>
      <c r="S71" s="159"/>
      <c r="T71" s="159"/>
      <c r="U71" s="159"/>
      <c r="W71" s="159"/>
      <c r="X71" s="159"/>
      <c r="Y71" s="159"/>
      <c r="Z71" s="159"/>
      <c r="AB71" s="159"/>
      <c r="AJ71" s="159"/>
      <c r="AK71" s="159"/>
      <c r="AL71" s="159"/>
      <c r="AM71" s="159"/>
      <c r="AN71" s="159"/>
    </row>
    <row r="72" spans="6:40">
      <c r="F72" s="159"/>
      <c r="G72" s="159"/>
      <c r="H72" s="159"/>
      <c r="I72" s="159"/>
      <c r="J72" s="159"/>
      <c r="K72" s="159"/>
      <c r="L72" s="159"/>
      <c r="M72" s="159"/>
      <c r="O72" s="159"/>
      <c r="P72" s="159"/>
      <c r="Q72" s="159"/>
      <c r="R72" s="159"/>
      <c r="S72" s="159"/>
      <c r="T72" s="159"/>
      <c r="U72" s="159"/>
      <c r="W72" s="159"/>
      <c r="X72" s="159"/>
      <c r="Y72" s="159"/>
      <c r="Z72" s="159"/>
      <c r="AB72" s="159"/>
      <c r="AJ72" s="159"/>
      <c r="AK72" s="159"/>
      <c r="AL72" s="159"/>
      <c r="AM72" s="159"/>
      <c r="AN72" s="159"/>
    </row>
    <row r="73" spans="6:40">
      <c r="F73" s="159"/>
      <c r="G73" s="159"/>
      <c r="H73" s="159"/>
      <c r="I73" s="159"/>
      <c r="J73" s="159"/>
      <c r="K73" s="159"/>
      <c r="L73" s="159"/>
      <c r="M73" s="159"/>
      <c r="O73" s="159"/>
      <c r="P73" s="159"/>
      <c r="Q73" s="159"/>
      <c r="R73" s="159"/>
      <c r="S73" s="159"/>
      <c r="T73" s="159"/>
      <c r="U73" s="159"/>
      <c r="W73" s="159"/>
      <c r="X73" s="159"/>
      <c r="Y73" s="159"/>
      <c r="Z73" s="159"/>
      <c r="AB73" s="159"/>
      <c r="AJ73" s="159"/>
      <c r="AK73" s="159"/>
      <c r="AL73" s="159"/>
      <c r="AM73" s="159"/>
      <c r="AN73" s="159"/>
    </row>
    <row r="74" spans="6:40">
      <c r="F74" s="159"/>
      <c r="G74" s="159"/>
      <c r="H74" s="159"/>
      <c r="I74" s="159"/>
      <c r="J74" s="159"/>
      <c r="K74" s="159"/>
      <c r="L74" s="159"/>
      <c r="M74" s="159"/>
      <c r="O74" s="159"/>
      <c r="P74" s="159"/>
      <c r="Q74" s="159"/>
      <c r="R74" s="159"/>
      <c r="S74" s="159"/>
      <c r="T74" s="159"/>
      <c r="U74" s="159"/>
      <c r="W74" s="159"/>
      <c r="X74" s="159"/>
      <c r="Y74" s="159"/>
      <c r="Z74" s="159"/>
      <c r="AB74" s="159"/>
      <c r="AJ74" s="159"/>
      <c r="AK74" s="159"/>
      <c r="AL74" s="159"/>
      <c r="AM74" s="159"/>
      <c r="AN74" s="159"/>
    </row>
    <row r="75" spans="6:40">
      <c r="F75" s="159"/>
      <c r="G75" s="159"/>
      <c r="H75" s="159"/>
      <c r="I75" s="159"/>
      <c r="J75" s="159"/>
      <c r="K75" s="159"/>
      <c r="L75" s="159"/>
      <c r="M75" s="159"/>
      <c r="O75" s="159"/>
      <c r="P75" s="159"/>
      <c r="Q75" s="159"/>
      <c r="R75" s="159"/>
      <c r="S75" s="159"/>
      <c r="T75" s="159"/>
      <c r="U75" s="159"/>
      <c r="W75" s="159"/>
      <c r="X75" s="159"/>
      <c r="Y75" s="159"/>
      <c r="Z75" s="159"/>
      <c r="AB75" s="159"/>
      <c r="AJ75" s="159"/>
      <c r="AK75" s="159"/>
      <c r="AL75" s="159"/>
      <c r="AM75" s="159"/>
      <c r="AN75" s="159"/>
    </row>
    <row r="76" spans="6:40">
      <c r="F76" s="159"/>
    </row>
    <row r="77" spans="6:40">
      <c r="F77" s="159"/>
    </row>
    <row r="78" spans="6:40">
      <c r="F78" s="159"/>
    </row>
  </sheetData>
  <mergeCells count="5">
    <mergeCell ref="W1:Z2"/>
    <mergeCell ref="O1:U2"/>
    <mergeCell ref="F1:M2"/>
    <mergeCell ref="AB1:AE2"/>
    <mergeCell ref="AG1:AG2"/>
  </mergeCells>
  <pageMargins left="0.70866141732283472" right="0.70866141732283472" top="0.59055118110236227" bottom="0.59055118110236227" header="0.31496062992125984" footer="0.31496062992125984"/>
  <pageSetup paperSize="9" scale="35" orientation="landscape" r:id="rId1"/>
  <ignoredErrors>
    <ignoredError sqref="AI35 AM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AB24"/>
  <sheetViews>
    <sheetView showGridLines="0" view="pageBreakPreview" zoomScale="130" zoomScaleNormal="100" zoomScaleSheetLayoutView="130" workbookViewId="0">
      <selection activeCell="Z19" sqref="Z19"/>
    </sheetView>
  </sheetViews>
  <sheetFormatPr defaultColWidth="9" defaultRowHeight="12.75" zeroHeight="1" outlineLevelCol="1"/>
  <cols>
    <col min="1" max="1" width="2.375" style="27" customWidth="1"/>
    <col min="2" max="2" width="29.375" style="27" customWidth="1"/>
    <col min="3" max="3" width="0.375" style="32" customWidth="1"/>
    <col min="4" max="5" width="10.375" style="27" hidden="1" customWidth="1" outlineLevel="1"/>
    <col min="6" max="6" width="0.375" style="27" hidden="1" customWidth="1" outlineLevel="1"/>
    <col min="7" max="8" width="10.375" style="27" hidden="1" customWidth="1" outlineLevel="1"/>
    <col min="9" max="9" width="0.375" style="27" hidden="1" customWidth="1" outlineLevel="1"/>
    <col min="10" max="11" width="10.375" style="27" hidden="1" customWidth="1" outlineLevel="1"/>
    <col min="12" max="12" width="0.375" style="27" hidden="1" customWidth="1" outlineLevel="1"/>
    <col min="13" max="13" width="10.375" style="27" customWidth="1" collapsed="1"/>
    <col min="14" max="14" width="10.375" style="27" customWidth="1"/>
    <col min="15" max="15" width="0.375" style="32" customWidth="1"/>
    <col min="16" max="17" width="10.375" style="27" customWidth="1"/>
    <col min="18" max="18" width="0.375" style="32" customWidth="1"/>
    <col min="19" max="20" width="10.375" style="27" customWidth="1"/>
    <col min="21" max="21" width="0.375" style="32" customWidth="1"/>
    <col min="22" max="23" width="10.375" style="27" customWidth="1"/>
    <col min="24" max="24" width="0.375" style="32" customWidth="1"/>
    <col min="25" max="26" width="10.375" style="27" customWidth="1"/>
    <col min="27" max="16384" width="9" style="25"/>
  </cols>
  <sheetData>
    <row r="1" spans="1:26" customFormat="1" ht="14.25"/>
    <row r="2" spans="1:26" s="22" customFormat="1" ht="20.25" customHeight="1">
      <c r="A2" s="20"/>
      <c r="B2" s="260" t="s">
        <v>19</v>
      </c>
      <c r="D2" s="296" t="s">
        <v>137</v>
      </c>
      <c r="E2" s="296"/>
      <c r="F2" s="243"/>
      <c r="G2" s="296" t="s">
        <v>138</v>
      </c>
      <c r="H2" s="296"/>
      <c r="I2" s="243"/>
      <c r="J2" s="296" t="s">
        <v>139</v>
      </c>
      <c r="K2" s="296"/>
      <c r="L2" s="243"/>
      <c r="M2" s="296" t="s">
        <v>140</v>
      </c>
      <c r="N2" s="296"/>
      <c r="P2" s="295" t="s">
        <v>131</v>
      </c>
      <c r="Q2" s="295"/>
      <c r="S2" s="295" t="s">
        <v>132</v>
      </c>
      <c r="T2" s="295"/>
      <c r="V2" s="295" t="s">
        <v>143</v>
      </c>
      <c r="W2" s="295"/>
      <c r="Y2" s="295" t="s">
        <v>147</v>
      </c>
      <c r="Z2" s="295"/>
    </row>
    <row r="3" spans="1:26" ht="27">
      <c r="A3" s="74"/>
      <c r="B3" s="74"/>
      <c r="C3" s="30"/>
      <c r="D3" s="73" t="s">
        <v>13</v>
      </c>
      <c r="E3" s="73" t="s">
        <v>18</v>
      </c>
      <c r="F3" s="244"/>
      <c r="G3" s="73" t="s">
        <v>13</v>
      </c>
      <c r="H3" s="73" t="s">
        <v>18</v>
      </c>
      <c r="I3" s="244"/>
      <c r="J3" s="73" t="s">
        <v>13</v>
      </c>
      <c r="K3" s="73" t="s">
        <v>18</v>
      </c>
      <c r="L3" s="244"/>
      <c r="M3" s="73" t="s">
        <v>13</v>
      </c>
      <c r="N3" s="73" t="s">
        <v>18</v>
      </c>
      <c r="O3" s="30"/>
      <c r="P3" s="73" t="s">
        <v>13</v>
      </c>
      <c r="Q3" s="73" t="s">
        <v>18</v>
      </c>
      <c r="R3" s="30"/>
      <c r="S3" s="73" t="s">
        <v>13</v>
      </c>
      <c r="T3" s="73" t="s">
        <v>18</v>
      </c>
      <c r="U3" s="30"/>
      <c r="V3" s="73" t="s">
        <v>13</v>
      </c>
      <c r="W3" s="73" t="s">
        <v>18</v>
      </c>
      <c r="X3" s="30"/>
      <c r="Y3" s="73" t="s">
        <v>13</v>
      </c>
      <c r="Z3" s="73" t="s">
        <v>18</v>
      </c>
    </row>
    <row r="4" spans="1:26" ht="14.45" customHeight="1">
      <c r="A4" s="26"/>
      <c r="B4" s="261" t="s">
        <v>14</v>
      </c>
      <c r="C4" s="28"/>
      <c r="D4" s="245">
        <v>6248.3</v>
      </c>
      <c r="E4" s="246">
        <v>2.8359999999999999</v>
      </c>
      <c r="F4" s="247"/>
      <c r="G4" s="245">
        <v>6053.6319999999996</v>
      </c>
      <c r="H4" s="248">
        <v>2.7597</v>
      </c>
      <c r="I4" s="247"/>
      <c r="J4" s="245">
        <v>6052.1</v>
      </c>
      <c r="K4" s="248">
        <v>2.8</v>
      </c>
      <c r="L4" s="247"/>
      <c r="M4" s="249">
        <v>5880.1091968800001</v>
      </c>
      <c r="N4" s="246">
        <v>2.6517856138251075</v>
      </c>
      <c r="O4" s="28"/>
      <c r="P4" s="186">
        <v>5880.1090000000004</v>
      </c>
      <c r="Q4" s="198">
        <v>2.5437739474789636</v>
      </c>
      <c r="R4" s="28"/>
      <c r="S4" s="186">
        <v>5771.6710000000003</v>
      </c>
      <c r="T4" s="198">
        <v>2.4037742072652928</v>
      </c>
      <c r="U4" s="28"/>
      <c r="V4" s="186">
        <v>5155.3119999999999</v>
      </c>
      <c r="W4" s="198">
        <v>2.1161735658096306</v>
      </c>
      <c r="X4" s="28"/>
      <c r="Y4" s="186">
        <v>5155.3109999999997</v>
      </c>
      <c r="Z4" s="198">
        <v>2.089802581307874</v>
      </c>
    </row>
    <row r="5" spans="1:26" ht="15">
      <c r="A5" s="26"/>
      <c r="B5" s="261" t="s">
        <v>144</v>
      </c>
      <c r="C5" s="28"/>
      <c r="D5" s="245">
        <v>0</v>
      </c>
      <c r="E5" s="248">
        <v>0</v>
      </c>
      <c r="F5" s="247"/>
      <c r="G5" s="245">
        <v>0</v>
      </c>
      <c r="H5" s="248">
        <v>0</v>
      </c>
      <c r="I5" s="247"/>
      <c r="J5" s="245">
        <v>0</v>
      </c>
      <c r="K5" s="248">
        <v>0</v>
      </c>
      <c r="L5" s="247"/>
      <c r="M5" s="245">
        <v>0</v>
      </c>
      <c r="N5" s="248">
        <v>0</v>
      </c>
      <c r="O5" s="28"/>
      <c r="P5" s="245">
        <v>0</v>
      </c>
      <c r="Q5" s="248">
        <v>0</v>
      </c>
      <c r="R5" s="28"/>
      <c r="S5" s="245">
        <v>0</v>
      </c>
      <c r="T5" s="248">
        <v>0</v>
      </c>
      <c r="U5" s="28"/>
      <c r="V5" s="186">
        <v>751.38199999999995</v>
      </c>
      <c r="W5" s="198">
        <v>0.30843035808990255</v>
      </c>
      <c r="X5" s="28"/>
      <c r="Y5" s="186">
        <v>758.00099999999998</v>
      </c>
      <c r="Z5" s="198">
        <v>0.30727000687910966</v>
      </c>
    </row>
    <row r="6" spans="1:26" ht="14.45" customHeight="1">
      <c r="A6" s="26"/>
      <c r="B6" s="261" t="s">
        <v>16</v>
      </c>
      <c r="C6" s="28"/>
      <c r="D6" s="245">
        <v>45.1</v>
      </c>
      <c r="E6" s="246">
        <v>0.02</v>
      </c>
      <c r="F6" s="247"/>
      <c r="G6" s="245">
        <v>33.347000000000001</v>
      </c>
      <c r="H6" s="248">
        <v>1.52E-2</v>
      </c>
      <c r="I6" s="247"/>
      <c r="J6" s="245">
        <v>29.6</v>
      </c>
      <c r="K6" s="248">
        <v>0.01</v>
      </c>
      <c r="L6" s="247"/>
      <c r="M6" s="249">
        <v>24.556000000000001</v>
      </c>
      <c r="N6" s="246">
        <v>1.1074156168331142E-2</v>
      </c>
      <c r="O6" s="28"/>
      <c r="P6" s="186">
        <v>31.266000000000002</v>
      </c>
      <c r="Q6" s="198">
        <v>1.3525877877753164E-2</v>
      </c>
      <c r="R6" s="28"/>
      <c r="S6" s="186">
        <v>62.814</v>
      </c>
      <c r="T6" s="198">
        <v>2.6160651404967834E-2</v>
      </c>
      <c r="U6" s="28"/>
      <c r="V6" s="188">
        <v>26.678000000000001</v>
      </c>
      <c r="W6" s="198">
        <v>1.0950894609030322E-2</v>
      </c>
      <c r="X6" s="28"/>
      <c r="Y6" s="188">
        <v>20.948999999999998</v>
      </c>
      <c r="Z6" s="198">
        <v>8.4920724037441473E-3</v>
      </c>
    </row>
    <row r="7" spans="1:26" ht="14.45" customHeight="1">
      <c r="A7" s="26"/>
      <c r="B7" s="262" t="s">
        <v>141</v>
      </c>
      <c r="C7" s="28"/>
      <c r="D7" s="250">
        <v>-180</v>
      </c>
      <c r="E7" s="251">
        <v>-8.2000000000000003E-2</v>
      </c>
      <c r="F7" s="252"/>
      <c r="G7" s="250">
        <v>-153.77500000000001</v>
      </c>
      <c r="H7" s="248">
        <v>-7.0099999999999996E-2</v>
      </c>
      <c r="I7" s="252"/>
      <c r="J7" s="250">
        <v>-353.7</v>
      </c>
      <c r="K7" s="248">
        <v>-0.16</v>
      </c>
      <c r="L7" s="252"/>
      <c r="M7" s="253">
        <v>-334.16899999999998</v>
      </c>
      <c r="N7" s="251">
        <v>-0.15070205622312499</v>
      </c>
      <c r="P7" s="253">
        <v>-127.042</v>
      </c>
      <c r="Q7" s="251">
        <v>-5.4959207360887781E-2</v>
      </c>
      <c r="S7" s="188">
        <v>-45.848999999999997</v>
      </c>
      <c r="T7" s="198">
        <v>-1.9095101510274305E-2</v>
      </c>
      <c r="V7" s="188">
        <v>-294.31700000000001</v>
      </c>
      <c r="W7" s="198">
        <v>-0.120812446534447</v>
      </c>
      <c r="Y7" s="188">
        <v>-625.87099999999998</v>
      </c>
      <c r="Z7" s="198">
        <v>-0.25370861842587972</v>
      </c>
    </row>
    <row r="8" spans="1:26" ht="15">
      <c r="A8" s="26"/>
      <c r="B8" s="184" t="s">
        <v>142</v>
      </c>
      <c r="C8" s="28"/>
      <c r="D8" s="187">
        <f>SUM(D4:D7)</f>
        <v>6113.4000000000005</v>
      </c>
      <c r="E8" s="200">
        <f>SUM(E4:E7)</f>
        <v>2.774</v>
      </c>
      <c r="F8" s="254"/>
      <c r="G8" s="255">
        <v>5933</v>
      </c>
      <c r="H8" s="200">
        <f>SUM(H4:H7)</f>
        <v>2.7048000000000001</v>
      </c>
      <c r="I8" s="254"/>
      <c r="J8" s="187">
        <f>SUM(J4:J7)</f>
        <v>5728.0000000000009</v>
      </c>
      <c r="K8" s="200">
        <f>SUM(K4:K7)</f>
        <v>2.6499999999999995</v>
      </c>
      <c r="L8" s="254"/>
      <c r="M8" s="187">
        <f>SUM(M4:M7)</f>
        <v>5570.4961968799998</v>
      </c>
      <c r="N8" s="200">
        <f>SUM(N4:N7)</f>
        <v>2.5121577137703133</v>
      </c>
      <c r="O8" s="29"/>
      <c r="P8" s="187">
        <f>SUM(P4:P7)</f>
        <v>5784.3329999999996</v>
      </c>
      <c r="Q8" s="200">
        <f>SUM(Q4:Q7)</f>
        <v>2.502340617995829</v>
      </c>
      <c r="R8" s="29"/>
      <c r="S8" s="187">
        <f>SUM(S4:S7)</f>
        <v>5788.6360000000004</v>
      </c>
      <c r="T8" s="200">
        <f>SUM(T4:T7)</f>
        <v>2.410839757159986</v>
      </c>
      <c r="U8" s="29"/>
      <c r="V8" s="187">
        <f>SUM(V4:V7)</f>
        <v>5639.0549999999994</v>
      </c>
      <c r="W8" s="200">
        <f>SUM(W4:W7)</f>
        <v>2.3147423719741163</v>
      </c>
      <c r="X8" s="29"/>
      <c r="Y8" s="187">
        <f>SUM(Y4:Y7)</f>
        <v>5308.3899999999994</v>
      </c>
      <c r="Z8" s="200">
        <f>SUM(Z4:Z7)</f>
        <v>2.151856042164848</v>
      </c>
    </row>
    <row r="9" spans="1:26" ht="15">
      <c r="A9" s="24"/>
      <c r="B9" s="261" t="s">
        <v>15</v>
      </c>
      <c r="C9" s="29"/>
      <c r="D9" s="245">
        <v>933.6</v>
      </c>
      <c r="E9" s="246">
        <v>0.42399999999999999</v>
      </c>
      <c r="F9" s="247"/>
      <c r="G9" s="245">
        <v>954.65099999999995</v>
      </c>
      <c r="H9" s="248">
        <v>0.44</v>
      </c>
      <c r="I9" s="247"/>
      <c r="J9" s="249">
        <v>985</v>
      </c>
      <c r="K9" s="246">
        <v>0.46</v>
      </c>
      <c r="L9" s="247"/>
      <c r="M9" s="249">
        <v>998.15300000000002</v>
      </c>
      <c r="N9" s="246">
        <v>0.45014262102493219</v>
      </c>
      <c r="O9" s="28"/>
      <c r="P9" s="186">
        <v>992.68399999999997</v>
      </c>
      <c r="Q9" s="198">
        <v>0.42944164764279152</v>
      </c>
      <c r="R9" s="28"/>
      <c r="S9" s="186">
        <v>1011.1600000000001</v>
      </c>
      <c r="T9" s="198">
        <v>0.42112593171342816</v>
      </c>
      <c r="U9" s="28"/>
      <c r="V9" s="186">
        <v>991.53099999999995</v>
      </c>
      <c r="W9" s="198">
        <v>0.40700770232350408</v>
      </c>
      <c r="X9" s="28"/>
      <c r="Y9" s="186">
        <v>996.49400000000003</v>
      </c>
      <c r="Z9" s="198">
        <v>0.4039476441785585</v>
      </c>
    </row>
    <row r="10" spans="1:26" ht="15">
      <c r="A10" s="23"/>
      <c r="B10" s="185" t="s">
        <v>123</v>
      </c>
      <c r="C10" s="31"/>
      <c r="D10" s="256">
        <f>SUM(D8:D9)</f>
        <v>7047.0000000000009</v>
      </c>
      <c r="E10" s="257">
        <f>SUM(E8:E9)</f>
        <v>3.198</v>
      </c>
      <c r="F10" s="258"/>
      <c r="G10" s="259">
        <f>G8+G9</f>
        <v>6887.6509999999998</v>
      </c>
      <c r="H10" s="257">
        <f>SUM(H8:H9)</f>
        <v>3.1448</v>
      </c>
      <c r="I10" s="258"/>
      <c r="J10" s="256">
        <f>SUM(J8:J9)</f>
        <v>6713.0000000000009</v>
      </c>
      <c r="K10" s="257">
        <f>SUM(K8:K9)</f>
        <v>3.1099999999999994</v>
      </c>
      <c r="L10" s="258"/>
      <c r="M10" s="256">
        <f>SUM(M8:M9)</f>
        <v>6568.6491968800001</v>
      </c>
      <c r="N10" s="257">
        <f>SUM(N8:N9)</f>
        <v>2.9623003347952457</v>
      </c>
      <c r="P10" s="256">
        <f>SUM(P8:P9)</f>
        <v>6777.0169999999998</v>
      </c>
      <c r="Q10" s="257">
        <f>SUM(Q8:Q9)</f>
        <v>2.9317822656386205</v>
      </c>
      <c r="S10" s="256">
        <f>SUM(S8:S9)</f>
        <v>6799.7960000000003</v>
      </c>
      <c r="T10" s="257">
        <f>SUM(T8:T9)</f>
        <v>2.8319656888734142</v>
      </c>
      <c r="V10" s="256">
        <f>SUM(V8:V9)</f>
        <v>6630.5859999999993</v>
      </c>
      <c r="W10" s="257">
        <f>SUM(W8:W9)</f>
        <v>2.7217500742976202</v>
      </c>
      <c r="Y10" s="256">
        <f>SUM(Y8:Y9)</f>
        <v>6304.8839999999991</v>
      </c>
      <c r="Z10" s="257">
        <f>SUM(Z8:Z9)</f>
        <v>2.5558036863434066</v>
      </c>
    </row>
    <row r="11" spans="1:26" ht="15">
      <c r="A11" s="23"/>
      <c r="C11" s="23"/>
      <c r="O11"/>
      <c r="P11"/>
      <c r="Q11"/>
      <c r="R11"/>
      <c r="S11"/>
      <c r="T11"/>
      <c r="U11"/>
      <c r="V11"/>
      <c r="W11"/>
      <c r="X11"/>
      <c r="Y11"/>
      <c r="Z11"/>
    </row>
    <row r="12" spans="1:26"/>
    <row r="13" spans="1:26"/>
    <row r="14" spans="1:26" ht="14.25">
      <c r="O14"/>
      <c r="P14"/>
      <c r="Q14"/>
      <c r="R14"/>
      <c r="S14"/>
      <c r="T14"/>
      <c r="U14"/>
      <c r="V14"/>
      <c r="W14"/>
      <c r="X14"/>
      <c r="Y14"/>
      <c r="Z14"/>
    </row>
    <row r="15" spans="1:26" ht="14.25">
      <c r="O15"/>
      <c r="P15"/>
      <c r="Q15"/>
      <c r="R15"/>
      <c r="S15"/>
      <c r="T15"/>
      <c r="U15"/>
      <c r="V15"/>
      <c r="W15"/>
      <c r="X15"/>
      <c r="Y15"/>
      <c r="Z15"/>
    </row>
    <row r="16" spans="1:26" ht="14.25">
      <c r="O16"/>
      <c r="P16"/>
      <c r="Q16"/>
      <c r="R16"/>
      <c r="S16"/>
      <c r="T16"/>
      <c r="U16"/>
      <c r="V16"/>
      <c r="W16"/>
      <c r="X16"/>
      <c r="Y16"/>
      <c r="Z16"/>
    </row>
    <row r="17" spans="15:28" ht="14.25">
      <c r="O17"/>
      <c r="P17"/>
      <c r="Q17"/>
      <c r="R17"/>
      <c r="S17"/>
      <c r="T17"/>
      <c r="U17"/>
      <c r="V17"/>
      <c r="W17"/>
      <c r="X17"/>
      <c r="Y17"/>
      <c r="Z17"/>
    </row>
    <row r="18" spans="15:28" ht="14.25">
      <c r="O18"/>
      <c r="P18"/>
      <c r="Q18"/>
      <c r="R18"/>
      <c r="S18"/>
      <c r="T18"/>
      <c r="U18"/>
      <c r="V18"/>
      <c r="W18"/>
      <c r="X18"/>
      <c r="Y18"/>
      <c r="Z18"/>
    </row>
    <row r="19" spans="15:28" ht="14.25">
      <c r="O19"/>
      <c r="P19"/>
      <c r="Q19"/>
      <c r="R19"/>
      <c r="S19"/>
      <c r="T19"/>
      <c r="U19"/>
      <c r="V19"/>
      <c r="W19"/>
      <c r="X19"/>
      <c r="Y19"/>
      <c r="Z19"/>
    </row>
    <row r="20" spans="15:28" ht="14.25">
      <c r="O20"/>
      <c r="P20"/>
      <c r="Q20"/>
      <c r="R20"/>
      <c r="S20"/>
      <c r="T20"/>
      <c r="U20"/>
      <c r="V20"/>
      <c r="W20"/>
      <c r="X20"/>
      <c r="Y20"/>
      <c r="Z20"/>
    </row>
    <row r="21" spans="15:28" hidden="1"/>
    <row r="22" spans="15:28" hidden="1">
      <c r="AB22" s="25">
        <v>7047.1600000000008</v>
      </c>
    </row>
    <row r="23" spans="15:28" hidden="1"/>
    <row r="24" spans="15:28"/>
  </sheetData>
  <mergeCells count="8">
    <mergeCell ref="V2:W2"/>
    <mergeCell ref="Y2:Z2"/>
    <mergeCell ref="P2:Q2"/>
    <mergeCell ref="S2:T2"/>
    <mergeCell ref="D2:E2"/>
    <mergeCell ref="G2:H2"/>
    <mergeCell ref="J2:K2"/>
    <mergeCell ref="M2:N2"/>
  </mergeCells>
  <pageMargins left="0.70866141732283472" right="0.70866141732283472" top="0.59055118110236227" bottom="0.59055118110236227"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tabColor rgb="FFFFFF00"/>
  </sheetPr>
  <dimension ref="A1:AA49"/>
  <sheetViews>
    <sheetView showGridLines="0" view="pageBreakPreview" zoomScale="115" zoomScaleNormal="100" zoomScaleSheetLayoutView="115" workbookViewId="0">
      <pane xSplit="5" ySplit="4" topLeftCell="F5" activePane="bottomRight" state="frozen"/>
      <selection pane="topRight" activeCell="F1" sqref="F1"/>
      <selection pane="bottomLeft" activeCell="A5" sqref="A5"/>
      <selection pane="bottomRight" activeCell="L48" sqref="L48"/>
    </sheetView>
  </sheetViews>
  <sheetFormatPr defaultColWidth="9" defaultRowHeight="13.5" zeroHeight="1"/>
  <cols>
    <col min="1" max="1" width="2" style="207" customWidth="1"/>
    <col min="2" max="2" width="28.125" style="207" customWidth="1"/>
    <col min="3" max="3" width="0.125" style="71" customWidth="1"/>
    <col min="4" max="4" width="6.375" style="208" customWidth="1"/>
    <col min="5" max="5" width="0.125" style="71" customWidth="1"/>
    <col min="6" max="22" width="7.375" style="215" customWidth="1"/>
    <col min="23" max="23" width="3.125" style="71" bestFit="1" customWidth="1"/>
    <col min="24" max="24" width="6.875" style="71" bestFit="1" customWidth="1"/>
    <col min="25" max="25" width="5" style="71" bestFit="1" customWidth="1"/>
    <col min="26" max="16384" width="9" style="71"/>
  </cols>
  <sheetData>
    <row r="1" spans="1:27" s="22" customFormat="1" ht="12.95" customHeight="1">
      <c r="A1" s="199"/>
      <c r="B1" s="199"/>
      <c r="D1" s="34"/>
      <c r="F1" s="275"/>
      <c r="G1" s="275"/>
      <c r="H1" s="275"/>
      <c r="I1" s="275"/>
      <c r="J1" s="275"/>
      <c r="K1" s="275"/>
      <c r="L1" s="275"/>
      <c r="M1" s="275"/>
      <c r="N1" s="275"/>
      <c r="O1" s="275"/>
      <c r="P1" s="275"/>
      <c r="Q1" s="275"/>
      <c r="R1" s="203"/>
      <c r="S1" s="224"/>
      <c r="T1" s="242"/>
      <c r="U1" s="267"/>
      <c r="V1" s="273"/>
      <c r="W1" s="157"/>
      <c r="X1" s="157"/>
      <c r="Y1" s="157"/>
    </row>
    <row r="2" spans="1:27" s="22" customFormat="1" ht="21">
      <c r="A2" s="199"/>
      <c r="B2" s="20" t="s">
        <v>20</v>
      </c>
      <c r="C2" s="63"/>
      <c r="D2" s="35"/>
      <c r="F2" s="297">
        <v>2016</v>
      </c>
      <c r="G2" s="297"/>
      <c r="H2" s="297"/>
      <c r="I2" s="297"/>
      <c r="J2" s="297">
        <v>2017</v>
      </c>
      <c r="K2" s="297"/>
      <c r="L2" s="297"/>
      <c r="M2" s="297"/>
      <c r="N2" s="297">
        <v>2018</v>
      </c>
      <c r="O2" s="297"/>
      <c r="P2" s="297"/>
      <c r="Q2" s="297"/>
      <c r="R2" s="297">
        <v>2019</v>
      </c>
      <c r="S2" s="297"/>
      <c r="T2" s="297"/>
      <c r="U2" s="297"/>
      <c r="V2" s="273">
        <v>2020</v>
      </c>
      <c r="W2" s="157"/>
      <c r="X2" s="157"/>
      <c r="Y2" s="157"/>
    </row>
    <row r="3" spans="1:27" s="22" customFormat="1">
      <c r="A3" s="199"/>
      <c r="B3" s="199"/>
      <c r="D3" s="34" t="s">
        <v>21</v>
      </c>
      <c r="F3" s="275" t="s">
        <v>8</v>
      </c>
      <c r="G3" s="275" t="s">
        <v>7</v>
      </c>
      <c r="H3" s="275" t="s">
        <v>10</v>
      </c>
      <c r="I3" s="275" t="s">
        <v>9</v>
      </c>
      <c r="J3" s="275" t="s">
        <v>8</v>
      </c>
      <c r="K3" s="275" t="s">
        <v>7</v>
      </c>
      <c r="L3" s="275" t="s">
        <v>10</v>
      </c>
      <c r="M3" s="275" t="s">
        <v>9</v>
      </c>
      <c r="N3" s="275" t="s">
        <v>8</v>
      </c>
      <c r="O3" s="275" t="s">
        <v>7</v>
      </c>
      <c r="P3" s="275" t="s">
        <v>10</v>
      </c>
      <c r="Q3" s="275" t="s">
        <v>9</v>
      </c>
      <c r="R3" s="203" t="s">
        <v>8</v>
      </c>
      <c r="S3" s="224" t="s">
        <v>7</v>
      </c>
      <c r="T3" s="242" t="s">
        <v>10</v>
      </c>
      <c r="U3" s="267" t="s">
        <v>9</v>
      </c>
      <c r="V3" s="273" t="s">
        <v>8</v>
      </c>
      <c r="W3" s="157"/>
      <c r="X3" s="157"/>
      <c r="Y3" s="157"/>
    </row>
    <row r="4" spans="1:27" s="22" customFormat="1">
      <c r="A4" s="199"/>
      <c r="B4" s="199"/>
      <c r="D4" s="34"/>
      <c r="F4" s="274"/>
      <c r="G4" s="274"/>
      <c r="H4" s="274"/>
      <c r="I4" s="274"/>
      <c r="J4" s="274"/>
      <c r="K4" s="274"/>
      <c r="L4" s="274"/>
      <c r="M4" s="274"/>
      <c r="N4" s="274"/>
      <c r="O4" s="274"/>
      <c r="P4" s="274"/>
      <c r="Q4" s="274"/>
      <c r="R4" s="75"/>
      <c r="S4" s="75"/>
      <c r="T4" s="75"/>
      <c r="U4" s="75"/>
      <c r="V4" s="75"/>
      <c r="W4" s="157"/>
      <c r="X4" s="157"/>
      <c r="Y4" s="157"/>
    </row>
    <row r="5" spans="1:27" s="22" customFormat="1">
      <c r="D5" s="36"/>
      <c r="F5" s="76"/>
      <c r="G5" s="76"/>
      <c r="H5" s="76"/>
      <c r="I5" s="76"/>
      <c r="J5" s="76"/>
      <c r="K5" s="76"/>
      <c r="L5" s="76"/>
      <c r="M5" s="76"/>
      <c r="N5" s="76"/>
      <c r="O5" s="76"/>
      <c r="P5" s="76"/>
      <c r="Q5" s="76"/>
      <c r="R5" s="76"/>
      <c r="S5" s="76"/>
      <c r="T5" s="76"/>
      <c r="U5" s="76"/>
      <c r="V5" s="76"/>
      <c r="W5" s="157"/>
      <c r="X5" s="157"/>
      <c r="Y5" s="157"/>
    </row>
    <row r="6" spans="1:27" s="72" customFormat="1">
      <c r="A6" s="204"/>
      <c r="B6" s="204" t="s">
        <v>27</v>
      </c>
      <c r="D6" s="205" t="s">
        <v>23</v>
      </c>
      <c r="F6" s="230">
        <f t="shared" ref="F6:M6" si="0">SUM(F7:F8)</f>
        <v>14419.913999999993</v>
      </c>
      <c r="G6" s="230">
        <f t="shared" si="0"/>
        <v>14617.357999999993</v>
      </c>
      <c r="H6" s="230">
        <f t="shared" si="0"/>
        <v>14639.267999999993</v>
      </c>
      <c r="I6" s="230">
        <f t="shared" si="0"/>
        <v>14414.541999999992</v>
      </c>
      <c r="J6" s="230">
        <f t="shared" si="0"/>
        <v>14342.341999999991</v>
      </c>
      <c r="K6" s="230">
        <f t="shared" si="0"/>
        <v>14484.385999999991</v>
      </c>
      <c r="L6" s="230">
        <f t="shared" si="0"/>
        <v>14888.98699999999</v>
      </c>
      <c r="M6" s="230">
        <f t="shared" si="0"/>
        <v>15219.739999999989</v>
      </c>
      <c r="N6" s="230">
        <f>SUM(N7:N8)</f>
        <v>15175.581999999988</v>
      </c>
      <c r="O6" s="230">
        <f t="shared" ref="O6:S6" si="1">SUM(O7:O8)</f>
        <v>15034.590999999989</v>
      </c>
      <c r="P6" s="230">
        <f t="shared" si="1"/>
        <v>15023.173999999988</v>
      </c>
      <c r="Q6" s="230">
        <f t="shared" si="1"/>
        <v>15015.634999999987</v>
      </c>
      <c r="R6" s="230">
        <f t="shared" si="1"/>
        <v>15032.255999999987</v>
      </c>
      <c r="S6" s="230">
        <f t="shared" si="1"/>
        <v>15005.995999999988</v>
      </c>
      <c r="T6" s="230">
        <f t="shared" ref="T6:U6" si="2">SUM(T7:T8)</f>
        <v>15107.21699999999</v>
      </c>
      <c r="U6" s="230">
        <f t="shared" si="2"/>
        <v>15265.02099999999</v>
      </c>
      <c r="V6" s="230">
        <f t="shared" ref="V6" si="3">SUM(V7:V8)</f>
        <v>15197.348999999989</v>
      </c>
      <c r="W6" s="71"/>
      <c r="X6" s="71"/>
      <c r="Y6" s="71"/>
      <c r="Z6" s="206"/>
    </row>
    <row r="7" spans="1:27">
      <c r="B7" s="207" t="s">
        <v>11</v>
      </c>
      <c r="D7" s="205" t="s">
        <v>23</v>
      </c>
      <c r="F7" s="21">
        <v>7340.6620000000003</v>
      </c>
      <c r="G7" s="21">
        <v>7629.0330000000004</v>
      </c>
      <c r="H7" s="21">
        <v>7999.0610000000006</v>
      </c>
      <c r="I7" s="21">
        <v>8366.4409999999989</v>
      </c>
      <c r="J7" s="21">
        <v>8682.1429999999982</v>
      </c>
      <c r="K7" s="21">
        <v>8942.2189999999973</v>
      </c>
      <c r="L7" s="21">
        <v>9203.4779999999973</v>
      </c>
      <c r="M7" s="21">
        <v>9430.4029999999966</v>
      </c>
      <c r="N7" s="21">
        <v>9589.9049999999952</v>
      </c>
      <c r="O7" s="21">
        <v>9710.7279999999955</v>
      </c>
      <c r="P7" s="21">
        <v>9771.394999999995</v>
      </c>
      <c r="Q7" s="21">
        <v>9866.2119999999941</v>
      </c>
      <c r="R7" s="21">
        <v>9917.2849999999944</v>
      </c>
      <c r="S7" s="21">
        <v>9941.7449999999953</v>
      </c>
      <c r="T7" s="21">
        <v>9947.6439999999948</v>
      </c>
      <c r="U7" s="21">
        <v>9991.010999999995</v>
      </c>
      <c r="V7" s="21">
        <v>9972.2619999999952</v>
      </c>
      <c r="X7" s="53"/>
      <c r="Z7" s="53"/>
    </row>
    <row r="8" spans="1:27">
      <c r="B8" s="207" t="s">
        <v>12</v>
      </c>
      <c r="D8" s="205" t="s">
        <v>23</v>
      </c>
      <c r="F8" s="21">
        <v>7079.2519999999931</v>
      </c>
      <c r="G8" s="21">
        <v>6988.3249999999925</v>
      </c>
      <c r="H8" s="21">
        <v>6640.2069999999931</v>
      </c>
      <c r="I8" s="21">
        <v>6048.1009999999933</v>
      </c>
      <c r="J8" s="21">
        <v>5660.1989999999932</v>
      </c>
      <c r="K8" s="21">
        <v>5542.1669999999931</v>
      </c>
      <c r="L8" s="21">
        <v>5685.5089999999927</v>
      </c>
      <c r="M8" s="21">
        <v>5789.3369999999923</v>
      </c>
      <c r="N8" s="21">
        <v>5585.6769999999924</v>
      </c>
      <c r="O8" s="21">
        <v>5323.862999999993</v>
      </c>
      <c r="P8" s="21">
        <v>5251.7789999999932</v>
      </c>
      <c r="Q8" s="21">
        <v>5149.4229999999934</v>
      </c>
      <c r="R8" s="21">
        <v>5114.9709999999932</v>
      </c>
      <c r="S8" s="21">
        <v>5064.2509999999938</v>
      </c>
      <c r="T8" s="21">
        <v>5159.572999999994</v>
      </c>
      <c r="U8" s="21">
        <v>5274.0099999999939</v>
      </c>
      <c r="V8" s="21">
        <v>5225.0869999999941</v>
      </c>
      <c r="X8" s="53"/>
    </row>
    <row r="9" spans="1:27">
      <c r="F9" s="21"/>
      <c r="G9" s="21"/>
      <c r="H9" s="21"/>
      <c r="I9" s="21"/>
      <c r="J9" s="21"/>
      <c r="K9" s="21"/>
      <c r="L9" s="21"/>
      <c r="M9" s="21"/>
      <c r="N9" s="21"/>
      <c r="O9" s="21"/>
      <c r="P9" s="21"/>
      <c r="Q9" s="21"/>
      <c r="R9" s="21"/>
      <c r="S9" s="21"/>
      <c r="T9" s="21"/>
      <c r="U9" s="21"/>
      <c r="V9" s="21"/>
    </row>
    <row r="10" spans="1:27" s="72" customFormat="1" ht="15">
      <c r="A10" s="204"/>
      <c r="B10" s="277" t="s">
        <v>155</v>
      </c>
      <c r="D10" s="205" t="s">
        <v>23</v>
      </c>
      <c r="F10" s="230">
        <f>SUM(F11:F12)</f>
        <v>11458.174000000001</v>
      </c>
      <c r="G10" s="230">
        <f t="shared" ref="G10:M10" si="4">SUM(G11:G12)</f>
        <v>11551.279000000002</v>
      </c>
      <c r="H10" s="230">
        <f t="shared" si="4"/>
        <v>11672.232000000002</v>
      </c>
      <c r="I10" s="230">
        <f t="shared" si="4"/>
        <v>12011.426000000003</v>
      </c>
      <c r="J10" s="230">
        <f t="shared" si="4"/>
        <v>11943.206000000002</v>
      </c>
      <c r="K10" s="230">
        <f t="shared" si="4"/>
        <v>12195.029000000004</v>
      </c>
      <c r="L10" s="230">
        <f t="shared" si="4"/>
        <v>12354.522000000003</v>
      </c>
      <c r="M10" s="230">
        <f t="shared" si="4"/>
        <v>12394.108000000002</v>
      </c>
      <c r="N10" s="230">
        <f>SUM(N11:N12)</f>
        <v>12386.730000000001</v>
      </c>
      <c r="O10" s="230">
        <f t="shared" ref="O10:Q10" si="5">SUM(O11:O12)</f>
        <v>12467.216</v>
      </c>
      <c r="P10" s="230">
        <f t="shared" si="5"/>
        <v>12723.907000000003</v>
      </c>
      <c r="Q10" s="230">
        <f t="shared" si="5"/>
        <v>12653.479000000003</v>
      </c>
      <c r="R10" s="230">
        <f t="shared" ref="R10:S10" si="6">SUM(R11:R12)</f>
        <v>12451.376000000002</v>
      </c>
      <c r="S10" s="230">
        <f t="shared" si="6"/>
        <v>12510.173999999999</v>
      </c>
      <c r="T10" s="230">
        <f t="shared" ref="T10:U10" si="7">SUM(T11:T12)</f>
        <v>12526.851999999999</v>
      </c>
      <c r="U10" s="230">
        <f t="shared" si="7"/>
        <v>12678.047999999999</v>
      </c>
      <c r="V10" s="230">
        <f t="shared" ref="V10" si="8">SUM(V11:V12)</f>
        <v>12580.612000000003</v>
      </c>
      <c r="W10" s="71"/>
      <c r="X10" s="53"/>
      <c r="Y10" s="71"/>
      <c r="Z10" s="206"/>
      <c r="AA10" s="209"/>
    </row>
    <row r="11" spans="1:27" ht="15">
      <c r="B11" s="278" t="s">
        <v>154</v>
      </c>
      <c r="D11" s="205" t="s">
        <v>23</v>
      </c>
      <c r="F11" s="21">
        <v>7181.4700000000012</v>
      </c>
      <c r="G11" s="21">
        <v>7411.407000000002</v>
      </c>
      <c r="H11" s="21">
        <v>7702.2590000000018</v>
      </c>
      <c r="I11" s="21">
        <v>7983.9880000000021</v>
      </c>
      <c r="J11" s="21">
        <v>8173.2810000000027</v>
      </c>
      <c r="K11" s="21">
        <v>8335.4560000000038</v>
      </c>
      <c r="L11" s="21">
        <v>8490.233000000002</v>
      </c>
      <c r="M11" s="21">
        <v>8628.3510000000024</v>
      </c>
      <c r="N11" s="21">
        <v>8735.2750000000015</v>
      </c>
      <c r="O11" s="21">
        <v>8837.8350000000009</v>
      </c>
      <c r="P11" s="21">
        <v>8986.5700000000033</v>
      </c>
      <c r="Q11" s="21">
        <v>8985.367000000002</v>
      </c>
      <c r="R11" s="21">
        <v>8838.1970000000019</v>
      </c>
      <c r="S11" s="21">
        <v>8895.4679999999989</v>
      </c>
      <c r="T11" s="21">
        <v>8911.3129999999983</v>
      </c>
      <c r="U11" s="21">
        <v>9076.4309999999987</v>
      </c>
      <c r="V11" s="21">
        <v>9029.6020000000026</v>
      </c>
    </row>
    <row r="12" spans="1:27">
      <c r="B12" s="207" t="s">
        <v>12</v>
      </c>
      <c r="D12" s="205" t="s">
        <v>23</v>
      </c>
      <c r="F12" s="21">
        <v>4276.7039999999997</v>
      </c>
      <c r="G12" s="21">
        <v>4139.8720000000003</v>
      </c>
      <c r="H12" s="21">
        <v>3969.973</v>
      </c>
      <c r="I12" s="21">
        <v>4027.4380000000001</v>
      </c>
      <c r="J12" s="21">
        <v>3769.9249999999997</v>
      </c>
      <c r="K12" s="21">
        <v>3859.5730000000003</v>
      </c>
      <c r="L12" s="21">
        <v>3864.2890000000002</v>
      </c>
      <c r="M12" s="21">
        <v>3765.7569999999996</v>
      </c>
      <c r="N12" s="21">
        <v>3651.4549999999999</v>
      </c>
      <c r="O12" s="21">
        <v>3629.3809999999999</v>
      </c>
      <c r="P12" s="21">
        <v>3737.337</v>
      </c>
      <c r="Q12" s="21">
        <v>3668.1120000000001</v>
      </c>
      <c r="R12" s="21">
        <v>3613.1790000000001</v>
      </c>
      <c r="S12" s="21">
        <v>3614.7060000000001</v>
      </c>
      <c r="T12" s="21">
        <v>3615.5390000000002</v>
      </c>
      <c r="U12" s="21">
        <v>3601.6169999999997</v>
      </c>
      <c r="V12" s="21">
        <v>3551.01</v>
      </c>
      <c r="Z12" s="210"/>
    </row>
    <row r="13" spans="1:27">
      <c r="F13" s="21"/>
      <c r="G13" s="21"/>
      <c r="H13" s="21"/>
      <c r="I13" s="21"/>
      <c r="J13" s="21"/>
      <c r="K13" s="21"/>
      <c r="L13" s="21"/>
      <c r="M13" s="21"/>
      <c r="N13" s="21"/>
      <c r="O13" s="21"/>
      <c r="P13" s="21"/>
      <c r="Q13" s="21"/>
      <c r="R13" s="21"/>
      <c r="S13" s="21"/>
      <c r="T13" s="21"/>
      <c r="U13" s="21"/>
      <c r="V13" s="21"/>
      <c r="Z13" s="211"/>
    </row>
    <row r="14" spans="1:27" s="72" customFormat="1">
      <c r="A14" s="204"/>
      <c r="B14" s="204" t="s">
        <v>26</v>
      </c>
      <c r="D14" s="205" t="s">
        <v>23</v>
      </c>
      <c r="F14" s="230">
        <f>SUM(F15:F16)</f>
        <v>270</v>
      </c>
      <c r="G14" s="230">
        <f t="shared" ref="G14:S14" si="9">SUM(G15:G16)</f>
        <v>197</v>
      </c>
      <c r="H14" s="230">
        <f t="shared" si="9"/>
        <v>22</v>
      </c>
      <c r="I14" s="230">
        <f t="shared" si="9"/>
        <v>-225</v>
      </c>
      <c r="J14" s="230">
        <f t="shared" si="9"/>
        <v>-72</v>
      </c>
      <c r="K14" s="230">
        <f t="shared" si="9"/>
        <v>142</v>
      </c>
      <c r="L14" s="230">
        <f t="shared" si="9"/>
        <v>404</v>
      </c>
      <c r="M14" s="230">
        <f t="shared" si="9"/>
        <v>331</v>
      </c>
      <c r="N14" s="230">
        <f t="shared" si="9"/>
        <v>-44</v>
      </c>
      <c r="O14" s="230">
        <f t="shared" si="9"/>
        <v>-141</v>
      </c>
      <c r="P14" s="230">
        <f t="shared" si="9"/>
        <v>-11</v>
      </c>
      <c r="Q14" s="230">
        <f t="shared" si="9"/>
        <v>-7</v>
      </c>
      <c r="R14" s="230">
        <f t="shared" si="9"/>
        <v>17</v>
      </c>
      <c r="S14" s="230">
        <f t="shared" si="9"/>
        <v>-27</v>
      </c>
      <c r="T14" s="230">
        <f t="shared" ref="T14:U14" si="10">SUM(T15:T16)</f>
        <v>101</v>
      </c>
      <c r="U14" s="230">
        <f t="shared" si="10"/>
        <v>157</v>
      </c>
      <c r="V14" s="230">
        <f t="shared" ref="V14" si="11">SUM(V15:V16)</f>
        <v>-68</v>
      </c>
      <c r="W14" s="53"/>
      <c r="X14" s="53"/>
      <c r="Y14" s="53"/>
    </row>
    <row r="15" spans="1:27">
      <c r="B15" s="207" t="s">
        <v>11</v>
      </c>
      <c r="D15" s="205" t="s">
        <v>23</v>
      </c>
      <c r="F15" s="21">
        <v>271</v>
      </c>
      <c r="G15" s="21">
        <v>288</v>
      </c>
      <c r="H15" s="21">
        <v>370</v>
      </c>
      <c r="I15" s="21">
        <v>367</v>
      </c>
      <c r="J15" s="21">
        <v>316</v>
      </c>
      <c r="K15" s="21">
        <v>260</v>
      </c>
      <c r="L15" s="21">
        <v>261</v>
      </c>
      <c r="M15" s="21">
        <v>227</v>
      </c>
      <c r="N15" s="21">
        <v>160</v>
      </c>
      <c r="O15" s="21">
        <v>121</v>
      </c>
      <c r="P15" s="21">
        <v>61</v>
      </c>
      <c r="Q15" s="21">
        <v>95</v>
      </c>
      <c r="R15" s="21">
        <v>51</v>
      </c>
      <c r="S15" s="21">
        <v>24</v>
      </c>
      <c r="T15" s="21">
        <v>6</v>
      </c>
      <c r="U15" s="21">
        <v>43</v>
      </c>
      <c r="V15" s="21">
        <v>-19</v>
      </c>
    </row>
    <row r="16" spans="1:27">
      <c r="B16" s="207" t="s">
        <v>12</v>
      </c>
      <c r="D16" s="205" t="s">
        <v>23</v>
      </c>
      <c r="F16" s="21">
        <v>-1</v>
      </c>
      <c r="G16" s="21">
        <v>-91</v>
      </c>
      <c r="H16" s="21">
        <v>-348</v>
      </c>
      <c r="I16" s="21">
        <v>-592</v>
      </c>
      <c r="J16" s="21">
        <v>-388</v>
      </c>
      <c r="K16" s="21">
        <v>-118</v>
      </c>
      <c r="L16" s="21">
        <v>143</v>
      </c>
      <c r="M16" s="21">
        <v>104</v>
      </c>
      <c r="N16" s="21">
        <v>-204</v>
      </c>
      <c r="O16" s="21">
        <v>-262</v>
      </c>
      <c r="P16" s="21">
        <v>-72</v>
      </c>
      <c r="Q16" s="21">
        <v>-102</v>
      </c>
      <c r="R16" s="21">
        <v>-34</v>
      </c>
      <c r="S16" s="21">
        <v>-51</v>
      </c>
      <c r="T16" s="21">
        <v>95</v>
      </c>
      <c r="U16" s="21">
        <v>114</v>
      </c>
      <c r="V16" s="21">
        <v>-49</v>
      </c>
    </row>
    <row r="17" spans="1:25">
      <c r="F17" s="21"/>
      <c r="G17" s="21"/>
      <c r="H17" s="21"/>
      <c r="I17" s="21"/>
      <c r="J17" s="21"/>
      <c r="K17" s="21"/>
      <c r="L17" s="21"/>
      <c r="M17" s="21"/>
      <c r="N17" s="21"/>
      <c r="O17" s="21"/>
      <c r="P17" s="21"/>
      <c r="Q17" s="21"/>
      <c r="R17" s="21"/>
      <c r="S17" s="21"/>
      <c r="T17" s="21"/>
      <c r="U17" s="21"/>
      <c r="V17" s="21"/>
    </row>
    <row r="18" spans="1:25" s="72" customFormat="1" ht="15">
      <c r="A18" s="204"/>
      <c r="B18" s="204" t="s">
        <v>149</v>
      </c>
      <c r="D18" s="208" t="s">
        <v>2</v>
      </c>
      <c r="F18" s="231">
        <v>3.363789757264924E-2</v>
      </c>
      <c r="G18" s="231">
        <v>3.4629436919818311E-2</v>
      </c>
      <c r="H18" s="231">
        <v>3.3004672563472143E-2</v>
      </c>
      <c r="I18" s="231">
        <v>3.3775048897036024E-2</v>
      </c>
      <c r="J18" s="231">
        <v>3.0608630218421723E-2</v>
      </c>
      <c r="K18" s="231">
        <v>2.1161809568040427E-2</v>
      </c>
      <c r="L18" s="231">
        <v>1.6404758766958516E-2</v>
      </c>
      <c r="M18" s="231">
        <v>1.6131516393399537E-2</v>
      </c>
      <c r="N18" s="231">
        <v>2.1430748848176927E-2</v>
      </c>
      <c r="O18" s="231">
        <v>2.3616224158774349E-2</v>
      </c>
      <c r="P18" s="231">
        <v>2.1267978733573167E-2</v>
      </c>
      <c r="Q18" s="231">
        <v>1.9483453020108173E-2</v>
      </c>
      <c r="R18" s="231">
        <v>1.7635215138469097E-2</v>
      </c>
      <c r="S18" s="231">
        <v>1.7676223989398714E-2</v>
      </c>
      <c r="T18" s="231">
        <v>1.6274761465390284E-2</v>
      </c>
      <c r="U18" s="231">
        <v>1.448685061464519E-2</v>
      </c>
      <c r="V18" s="231">
        <v>1.7167198441887754E-2</v>
      </c>
      <c r="W18" s="71"/>
      <c r="X18" s="71"/>
      <c r="Y18" s="71"/>
    </row>
    <row r="19" spans="1:25">
      <c r="B19" s="207" t="s">
        <v>11</v>
      </c>
      <c r="D19" s="208" t="s">
        <v>2</v>
      </c>
      <c r="F19" s="232">
        <v>6.7860801765273872E-3</v>
      </c>
      <c r="G19" s="232">
        <v>6.7806010281845144E-3</v>
      </c>
      <c r="H19" s="232">
        <v>6.5568005359218015E-3</v>
      </c>
      <c r="I19" s="232">
        <v>6.4275784750435182E-3</v>
      </c>
      <c r="J19" s="232">
        <v>6.5862143764235104E-3</v>
      </c>
      <c r="K19" s="232">
        <v>6.5020828021993713E-3</v>
      </c>
      <c r="L19" s="232">
        <v>7.6046780736409303E-3</v>
      </c>
      <c r="M19" s="232">
        <v>8.3548201553844351E-3</v>
      </c>
      <c r="N19" s="232">
        <v>7.5952196791612978E-3</v>
      </c>
      <c r="O19" s="232">
        <v>7.8683017633867525E-3</v>
      </c>
      <c r="P19" s="232">
        <v>7.8701936412413111E-3</v>
      </c>
      <c r="Q19" s="232">
        <v>7.7140077304082288E-3</v>
      </c>
      <c r="R19" s="232">
        <v>7.5226532089073921E-3</v>
      </c>
      <c r="S19" s="232">
        <v>7.0984328918159848E-3</v>
      </c>
      <c r="T19" s="232">
        <v>7.6577050247869866E-3</v>
      </c>
      <c r="U19" s="232">
        <v>7.6736327203161302E-3</v>
      </c>
      <c r="V19" s="232">
        <v>7.5314258984173557E-3</v>
      </c>
    </row>
    <row r="20" spans="1:25">
      <c r="B20" s="207" t="s">
        <v>12</v>
      </c>
      <c r="D20" s="208" t="s">
        <v>2</v>
      </c>
      <c r="F20" s="232">
        <v>6.0852259348257894E-2</v>
      </c>
      <c r="G20" s="232">
        <v>6.4300406061653215E-2</v>
      </c>
      <c r="H20" s="232">
        <v>6.2986705660262932E-2</v>
      </c>
      <c r="I20" s="232">
        <v>6.9056991713133592E-2</v>
      </c>
      <c r="J20" s="232">
        <v>6.7398832551533963E-2</v>
      </c>
      <c r="K20" s="232">
        <v>4.4176358379445252E-2</v>
      </c>
      <c r="L20" s="232">
        <v>3.0728202928577291E-2</v>
      </c>
      <c r="M20" s="232">
        <v>2.8715435526097219E-2</v>
      </c>
      <c r="N20" s="232">
        <v>4.4510986411674981E-2</v>
      </c>
      <c r="O20" s="232">
        <v>5.1544149923528272E-2</v>
      </c>
      <c r="P20" s="232">
        <v>4.5951803971772155E-2</v>
      </c>
      <c r="Q20" s="232">
        <v>4.1685479875337987E-2</v>
      </c>
      <c r="R20" s="232">
        <v>3.7159216678483556E-2</v>
      </c>
      <c r="S20" s="232">
        <v>3.8351441467113445E-2</v>
      </c>
      <c r="T20" s="232">
        <v>3.3079928704137958E-2</v>
      </c>
      <c r="U20" s="232">
        <v>2.749614824047009E-2</v>
      </c>
      <c r="V20" s="232">
        <v>3.5446391831731566E-2</v>
      </c>
    </row>
    <row r="21" spans="1:25">
      <c r="F21" s="21"/>
      <c r="G21" s="21"/>
      <c r="H21" s="21"/>
      <c r="I21" s="21"/>
      <c r="J21" s="21"/>
      <c r="K21" s="21"/>
      <c r="L21" s="21"/>
      <c r="M21" s="21"/>
      <c r="N21" s="21"/>
      <c r="O21" s="21"/>
      <c r="P21" s="21"/>
      <c r="Q21" s="21"/>
      <c r="R21" s="21"/>
      <c r="S21" s="21"/>
      <c r="T21" s="21"/>
      <c r="U21" s="21"/>
      <c r="V21" s="21"/>
    </row>
    <row r="22" spans="1:25" s="72" customFormat="1" ht="15">
      <c r="A22" s="204"/>
      <c r="B22" s="277" t="s">
        <v>153</v>
      </c>
      <c r="D22" s="208" t="s">
        <v>17</v>
      </c>
      <c r="F22" s="233">
        <v>30.5</v>
      </c>
      <c r="G22" s="233">
        <v>31</v>
      </c>
      <c r="H22" s="233">
        <v>31.8</v>
      </c>
      <c r="I22" s="233">
        <v>32.200000000000003</v>
      </c>
      <c r="J22" s="233">
        <v>31</v>
      </c>
      <c r="K22" s="233">
        <v>32.299999999999997</v>
      </c>
      <c r="L22" s="233">
        <v>32.299999999999997</v>
      </c>
      <c r="M22" s="233">
        <v>32.299999999999997</v>
      </c>
      <c r="N22" s="233">
        <v>31.8</v>
      </c>
      <c r="O22" s="233">
        <v>32.4</v>
      </c>
      <c r="P22" s="233">
        <v>32.4</v>
      </c>
      <c r="Q22" s="233">
        <v>32.4</v>
      </c>
      <c r="R22" s="233">
        <v>32.299999999999997</v>
      </c>
      <c r="S22" s="233">
        <v>33.5</v>
      </c>
      <c r="T22" s="233">
        <v>33.9</v>
      </c>
      <c r="U22" s="233">
        <v>33.5</v>
      </c>
      <c r="V22" s="233">
        <v>33.799999999999997</v>
      </c>
      <c r="W22" s="71"/>
      <c r="X22" s="71"/>
      <c r="Y22" s="71"/>
    </row>
    <row r="23" spans="1:25" ht="15">
      <c r="B23" s="278" t="s">
        <v>154</v>
      </c>
      <c r="D23" s="208" t="s">
        <v>17</v>
      </c>
      <c r="F23" s="234">
        <v>39</v>
      </c>
      <c r="G23" s="234">
        <v>39</v>
      </c>
      <c r="H23" s="234">
        <v>39</v>
      </c>
      <c r="I23" s="234">
        <v>39.4</v>
      </c>
      <c r="J23" s="234">
        <v>38.200000000000003</v>
      </c>
      <c r="K23" s="234">
        <v>38.5</v>
      </c>
      <c r="L23" s="234">
        <v>38.6</v>
      </c>
      <c r="M23" s="234">
        <v>38.1</v>
      </c>
      <c r="N23" s="234">
        <v>37.5</v>
      </c>
      <c r="O23" s="234">
        <v>37.700000000000003</v>
      </c>
      <c r="P23" s="234">
        <v>37.9</v>
      </c>
      <c r="Q23" s="234">
        <v>37.5</v>
      </c>
      <c r="R23" s="234">
        <v>38</v>
      </c>
      <c r="S23" s="234">
        <v>38.799999999999997</v>
      </c>
      <c r="T23" s="234">
        <v>39.200000000000003</v>
      </c>
      <c r="U23" s="234">
        <v>38.700000000000003</v>
      </c>
      <c r="V23" s="234">
        <v>39.200000000000003</v>
      </c>
    </row>
    <row r="24" spans="1:25">
      <c r="B24" s="207" t="s">
        <v>12</v>
      </c>
      <c r="D24" s="208" t="s">
        <v>17</v>
      </c>
      <c r="F24" s="234">
        <v>16.399999999999999</v>
      </c>
      <c r="G24" s="234">
        <v>17.100000000000001</v>
      </c>
      <c r="H24" s="234">
        <v>18.100000000000001</v>
      </c>
      <c r="I24" s="234">
        <v>17.8</v>
      </c>
      <c r="J24" s="234">
        <v>16.3</v>
      </c>
      <c r="K24" s="234">
        <v>18.7</v>
      </c>
      <c r="L24" s="234">
        <v>18.7</v>
      </c>
      <c r="M24" s="234">
        <v>19.100000000000001</v>
      </c>
      <c r="N24" s="234">
        <v>18.5</v>
      </c>
      <c r="O24" s="234">
        <v>19.8</v>
      </c>
      <c r="P24" s="234">
        <v>19.399999999999999</v>
      </c>
      <c r="Q24" s="234">
        <v>20</v>
      </c>
      <c r="R24" s="234">
        <v>18.600000000000001</v>
      </c>
      <c r="S24" s="234">
        <v>20.5</v>
      </c>
      <c r="T24" s="234">
        <v>20.8</v>
      </c>
      <c r="U24" s="234">
        <v>20.5</v>
      </c>
      <c r="V24" s="234">
        <v>19.899999999999999</v>
      </c>
    </row>
    <row r="25" spans="1:25">
      <c r="F25" s="21"/>
      <c r="G25" s="21"/>
      <c r="H25" s="21"/>
      <c r="I25" s="21"/>
      <c r="J25" s="21"/>
      <c r="K25" s="21"/>
      <c r="L25" s="21"/>
      <c r="M25" s="21"/>
      <c r="N25" s="21"/>
      <c r="O25" s="21"/>
      <c r="P25" s="21"/>
      <c r="Q25" s="21"/>
      <c r="R25" s="21"/>
      <c r="S25" s="21"/>
      <c r="T25" s="21"/>
      <c r="U25" s="21"/>
      <c r="V25" s="21"/>
    </row>
    <row r="26" spans="1:25" s="72" customFormat="1" ht="15">
      <c r="A26" s="204"/>
      <c r="B26" s="204" t="s">
        <v>156</v>
      </c>
      <c r="D26" s="208" t="s">
        <v>22</v>
      </c>
      <c r="F26" s="235">
        <v>2472</v>
      </c>
      <c r="G26" s="235">
        <v>2517</v>
      </c>
      <c r="H26" s="235">
        <v>2733</v>
      </c>
      <c r="I26" s="235">
        <v>3327</v>
      </c>
      <c r="J26" s="235">
        <v>3593</v>
      </c>
      <c r="K26" s="235">
        <v>3899</v>
      </c>
      <c r="L26" s="235">
        <v>4140</v>
      </c>
      <c r="M26" s="235">
        <v>4778</v>
      </c>
      <c r="N26" s="235">
        <v>5046</v>
      </c>
      <c r="O26" s="235">
        <v>5117</v>
      </c>
      <c r="P26" s="235">
        <v>5337</v>
      </c>
      <c r="Q26" s="235">
        <v>5877</v>
      </c>
      <c r="R26" s="235">
        <v>6327</v>
      </c>
      <c r="S26" s="235">
        <v>6681</v>
      </c>
      <c r="T26" s="235">
        <v>7197</v>
      </c>
      <c r="U26" s="235">
        <v>7829</v>
      </c>
      <c r="V26" s="235">
        <v>8664</v>
      </c>
      <c r="W26" s="71"/>
      <c r="X26" s="71"/>
      <c r="Y26" s="71"/>
    </row>
    <row r="27" spans="1:25" ht="15">
      <c r="B27" s="278" t="s">
        <v>154</v>
      </c>
      <c r="D27" s="208" t="s">
        <v>22</v>
      </c>
      <c r="F27" s="21">
        <v>3213.6177978078358</v>
      </c>
      <c r="G27" s="21">
        <v>3240.4955921717487</v>
      </c>
      <c r="H27" s="21">
        <v>3433.3854771773135</v>
      </c>
      <c r="I27" s="21">
        <v>4039.4240906070968</v>
      </c>
      <c r="J27" s="21">
        <v>4403.9716295163189</v>
      </c>
      <c r="K27" s="21">
        <v>4746.5209799597724</v>
      </c>
      <c r="L27" s="21">
        <v>5038.871873662174</v>
      </c>
      <c r="M27" s="21">
        <v>5824.2275600036628</v>
      </c>
      <c r="N27" s="21">
        <v>6123.1809383534564</v>
      </c>
      <c r="O27" s="21">
        <v>6097.9542446053129</v>
      </c>
      <c r="P27" s="21">
        <v>6312.0132682552867</v>
      </c>
      <c r="Q27" s="21">
        <v>6940.9997166002013</v>
      </c>
      <c r="R27" s="21">
        <v>7523.7459209149993</v>
      </c>
      <c r="S27" s="21">
        <v>7860.9599925710172</v>
      </c>
      <c r="T27" s="21">
        <v>8446.2141190978509</v>
      </c>
      <c r="U27" s="21">
        <v>9241.0510046863128</v>
      </c>
      <c r="V27" s="21">
        <v>10311.00043685219</v>
      </c>
    </row>
    <row r="28" spans="1:25">
      <c r="B28" s="207" t="s">
        <v>12</v>
      </c>
      <c r="D28" s="208" t="s">
        <v>22</v>
      </c>
      <c r="F28" s="21">
        <v>1257.418688824215</v>
      </c>
      <c r="G28" s="21">
        <v>1275.0051390329895</v>
      </c>
      <c r="H28" s="21">
        <v>1429.5271460615747</v>
      </c>
      <c r="I28" s="21">
        <v>1941.0156655739816</v>
      </c>
      <c r="J28" s="21">
        <v>1958.8609765791007</v>
      </c>
      <c r="K28" s="21">
        <v>2095.0078773850228</v>
      </c>
      <c r="L28" s="21">
        <v>2233.7543805819955</v>
      </c>
      <c r="M28" s="21">
        <v>2474.025671900627</v>
      </c>
      <c r="N28" s="21">
        <v>2560.2753733372206</v>
      </c>
      <c r="O28" s="21">
        <v>2786.7559043094825</v>
      </c>
      <c r="P28" s="21">
        <v>3057.8579771280797</v>
      </c>
      <c r="Q28" s="21">
        <v>3347.3684207096935</v>
      </c>
      <c r="R28" s="21">
        <v>3413.6975020638015</v>
      </c>
      <c r="S28" s="21">
        <v>3774.203383300036</v>
      </c>
      <c r="T28" s="21">
        <v>4127.8202443922528</v>
      </c>
      <c r="U28" s="21">
        <v>4321.6719460147642</v>
      </c>
      <c r="V28" s="21">
        <v>4486.2721947238952</v>
      </c>
    </row>
    <row r="29" spans="1:25">
      <c r="F29" s="21"/>
      <c r="G29" s="21"/>
      <c r="H29" s="21"/>
      <c r="I29" s="21"/>
      <c r="J29" s="21"/>
      <c r="K29" s="21"/>
      <c r="L29" s="21"/>
      <c r="M29" s="21"/>
      <c r="N29" s="21"/>
      <c r="O29" s="21"/>
      <c r="P29" s="21"/>
      <c r="Q29" s="21"/>
      <c r="R29" s="21"/>
      <c r="S29" s="21"/>
      <c r="T29" s="21"/>
      <c r="U29" s="21"/>
      <c r="V29" s="21"/>
    </row>
    <row r="30" spans="1:25" s="72" customFormat="1">
      <c r="A30" s="204"/>
      <c r="B30" s="204" t="s">
        <v>25</v>
      </c>
      <c r="D30" s="208"/>
      <c r="F30" s="230"/>
      <c r="G30" s="230"/>
      <c r="H30" s="230"/>
      <c r="I30" s="230"/>
      <c r="J30" s="230"/>
      <c r="K30" s="230"/>
      <c r="L30" s="230"/>
      <c r="M30" s="230"/>
      <c r="N30" s="230"/>
      <c r="O30" s="230"/>
      <c r="P30" s="230"/>
      <c r="Q30" s="230"/>
      <c r="R30" s="230"/>
      <c r="S30" s="230"/>
      <c r="T30" s="230"/>
      <c r="U30" s="230"/>
      <c r="V30" s="230"/>
      <c r="W30" s="71"/>
      <c r="X30" s="71"/>
      <c r="Y30" s="71"/>
    </row>
    <row r="31" spans="1:25">
      <c r="B31" s="207" t="s">
        <v>11</v>
      </c>
      <c r="D31" s="208" t="s">
        <v>17</v>
      </c>
      <c r="F31" s="21">
        <v>377</v>
      </c>
      <c r="G31" s="21">
        <v>379</v>
      </c>
      <c r="H31" s="21">
        <v>348</v>
      </c>
      <c r="I31" s="21">
        <v>322</v>
      </c>
      <c r="J31" s="21">
        <v>313</v>
      </c>
      <c r="K31" s="21">
        <v>338</v>
      </c>
      <c r="L31" s="21">
        <v>370</v>
      </c>
      <c r="M31" s="21">
        <v>377</v>
      </c>
      <c r="N31" s="21">
        <v>342</v>
      </c>
      <c r="O31" s="21">
        <v>413</v>
      </c>
      <c r="P31" s="21">
        <v>409</v>
      </c>
      <c r="Q31" s="21">
        <v>457</v>
      </c>
      <c r="R31" s="21">
        <v>327</v>
      </c>
      <c r="S31" s="21">
        <v>360</v>
      </c>
      <c r="T31" s="21">
        <v>372</v>
      </c>
      <c r="U31" s="21">
        <v>379</v>
      </c>
      <c r="V31" s="21">
        <v>340</v>
      </c>
    </row>
    <row r="32" spans="1:25">
      <c r="B32" s="207" t="s">
        <v>12</v>
      </c>
      <c r="D32" s="208" t="s">
        <v>17</v>
      </c>
      <c r="F32" s="21">
        <v>4</v>
      </c>
      <c r="G32" s="21">
        <v>4</v>
      </c>
      <c r="H32" s="21">
        <v>4</v>
      </c>
      <c r="I32" s="21">
        <v>3</v>
      </c>
      <c r="J32" s="21">
        <v>4</v>
      </c>
      <c r="K32" s="21">
        <v>5</v>
      </c>
      <c r="L32" s="21">
        <v>6</v>
      </c>
      <c r="M32" s="21">
        <v>6</v>
      </c>
      <c r="N32" s="21">
        <v>7</v>
      </c>
      <c r="O32" s="21">
        <v>7</v>
      </c>
      <c r="P32" s="21">
        <v>6</v>
      </c>
      <c r="Q32" s="21">
        <v>7</v>
      </c>
      <c r="R32" s="21">
        <v>6</v>
      </c>
      <c r="S32" s="21">
        <v>6</v>
      </c>
      <c r="T32" s="21">
        <v>6</v>
      </c>
      <c r="U32" s="21">
        <v>6</v>
      </c>
      <c r="V32" s="21">
        <v>6</v>
      </c>
    </row>
    <row r="33" spans="1:25" s="72" customFormat="1">
      <c r="A33" s="204"/>
      <c r="B33" s="204" t="s">
        <v>24</v>
      </c>
      <c r="D33" s="208" t="s">
        <v>17</v>
      </c>
      <c r="F33" s="230">
        <v>405</v>
      </c>
      <c r="G33" s="230">
        <v>368</v>
      </c>
      <c r="H33" s="230">
        <v>348</v>
      </c>
      <c r="I33" s="230">
        <v>339</v>
      </c>
      <c r="J33" s="230">
        <v>324</v>
      </c>
      <c r="K33" s="230">
        <v>324</v>
      </c>
      <c r="L33" s="230">
        <v>349</v>
      </c>
      <c r="M33" s="230">
        <v>356</v>
      </c>
      <c r="N33" s="230">
        <v>308</v>
      </c>
      <c r="O33" s="230">
        <v>350</v>
      </c>
      <c r="P33" s="230">
        <v>352</v>
      </c>
      <c r="Q33" s="230">
        <v>374</v>
      </c>
      <c r="R33" s="230">
        <v>332</v>
      </c>
      <c r="S33" s="230">
        <v>392</v>
      </c>
      <c r="T33" s="230">
        <v>419</v>
      </c>
      <c r="U33" s="230">
        <v>458</v>
      </c>
      <c r="V33" s="230">
        <v>410</v>
      </c>
      <c r="W33" s="71"/>
      <c r="X33" s="71"/>
      <c r="Y33" s="71"/>
    </row>
    <row r="34" spans="1:25">
      <c r="F34" s="21"/>
      <c r="G34" s="21"/>
      <c r="H34" s="21"/>
      <c r="I34" s="21"/>
      <c r="J34" s="21"/>
      <c r="K34" s="21"/>
      <c r="L34" s="21"/>
      <c r="M34" s="21"/>
      <c r="N34" s="21"/>
      <c r="O34" s="21"/>
      <c r="P34" s="21"/>
      <c r="Q34" s="21"/>
      <c r="R34" s="21"/>
      <c r="S34" s="21"/>
      <c r="T34" s="21"/>
      <c r="U34" s="21"/>
      <c r="V34" s="21"/>
    </row>
    <row r="35" spans="1:25">
      <c r="F35" s="236"/>
      <c r="G35" s="236"/>
      <c r="H35" s="236"/>
      <c r="I35" s="236"/>
      <c r="J35" s="236"/>
      <c r="K35" s="236"/>
      <c r="L35" s="236"/>
      <c r="M35" s="236"/>
      <c r="N35" s="236"/>
      <c r="O35" s="236"/>
      <c r="P35" s="236"/>
      <c r="Q35" s="236"/>
      <c r="R35" s="236"/>
      <c r="S35" s="236"/>
      <c r="T35" s="236"/>
      <c r="U35" s="236"/>
      <c r="V35" s="236"/>
    </row>
    <row r="36" spans="1:25">
      <c r="B36" s="276" t="s">
        <v>152</v>
      </c>
      <c r="F36" s="236"/>
      <c r="G36" s="236"/>
      <c r="H36" s="236"/>
      <c r="I36" s="236"/>
      <c r="J36" s="236"/>
      <c r="K36" s="236"/>
      <c r="L36" s="236"/>
      <c r="M36" s="236"/>
      <c r="N36" s="236"/>
      <c r="O36" s="236"/>
      <c r="P36" s="236"/>
      <c r="Q36" s="236"/>
      <c r="R36" s="236"/>
      <c r="S36" s="236"/>
      <c r="T36" s="236"/>
      <c r="U36" s="236"/>
      <c r="V36" s="236"/>
    </row>
    <row r="37" spans="1:25" s="156" customFormat="1" ht="9">
      <c r="A37" s="212"/>
      <c r="B37" s="213" t="s">
        <v>150</v>
      </c>
      <c r="D37" s="214"/>
      <c r="F37" s="237"/>
      <c r="G37" s="237"/>
      <c r="H37" s="237"/>
      <c r="I37" s="237"/>
      <c r="J37" s="237"/>
      <c r="K37" s="237"/>
      <c r="L37" s="237"/>
      <c r="M37" s="237"/>
      <c r="N37" s="237"/>
      <c r="O37" s="237"/>
      <c r="P37" s="237"/>
      <c r="Q37" s="237"/>
      <c r="R37" s="237"/>
      <c r="S37" s="237"/>
      <c r="T37" s="237"/>
      <c r="U37" s="237"/>
      <c r="V37" s="237"/>
    </row>
    <row r="38" spans="1:25" s="156" customFormat="1" ht="9">
      <c r="A38" s="212"/>
      <c r="B38" s="213" t="s">
        <v>151</v>
      </c>
      <c r="D38" s="214"/>
      <c r="F38" s="237"/>
      <c r="G38" s="237"/>
      <c r="H38" s="237"/>
      <c r="I38" s="237"/>
      <c r="J38" s="237"/>
      <c r="K38" s="237"/>
      <c r="L38" s="237"/>
      <c r="M38" s="237"/>
      <c r="N38" s="237"/>
      <c r="O38" s="237"/>
      <c r="P38" s="237"/>
      <c r="Q38" s="237"/>
      <c r="R38" s="237"/>
      <c r="S38" s="237"/>
      <c r="T38" s="237"/>
      <c r="U38" s="237"/>
      <c r="V38" s="237"/>
    </row>
    <row r="39" spans="1:25">
      <c r="F39" s="236"/>
      <c r="G39" s="236"/>
      <c r="H39" s="236"/>
      <c r="I39" s="236"/>
      <c r="J39" s="236"/>
      <c r="K39" s="236"/>
      <c r="L39" s="236"/>
      <c r="M39" s="236"/>
      <c r="N39" s="236"/>
      <c r="O39" s="236"/>
      <c r="P39" s="236"/>
      <c r="Q39" s="236"/>
      <c r="R39" s="236"/>
      <c r="S39" s="236"/>
      <c r="T39" s="236"/>
      <c r="U39" s="236"/>
      <c r="V39" s="236"/>
    </row>
    <row r="40" spans="1:25">
      <c r="F40" s="21"/>
      <c r="G40" s="21"/>
      <c r="H40" s="21"/>
      <c r="I40" s="21"/>
      <c r="J40" s="21"/>
      <c r="K40" s="21"/>
      <c r="L40" s="21"/>
      <c r="M40" s="21"/>
      <c r="N40" s="21"/>
      <c r="O40" s="21"/>
      <c r="P40" s="21"/>
      <c r="Q40" s="21"/>
      <c r="R40" s="21"/>
      <c r="S40" s="21"/>
      <c r="T40" s="21"/>
      <c r="U40" s="21"/>
      <c r="V40" s="21"/>
    </row>
    <row r="41" spans="1:25">
      <c r="F41" s="238"/>
      <c r="G41" s="236"/>
      <c r="H41" s="236"/>
      <c r="I41" s="236"/>
      <c r="J41" s="238"/>
      <c r="K41" s="236"/>
      <c r="L41" s="236"/>
      <c r="M41" s="236"/>
      <c r="N41" s="238"/>
      <c r="O41" s="236"/>
      <c r="P41" s="236"/>
      <c r="Q41" s="236"/>
      <c r="R41" s="238"/>
      <c r="S41" s="236"/>
      <c r="T41" s="236"/>
      <c r="U41" s="236"/>
      <c r="V41" s="236"/>
    </row>
    <row r="42" spans="1:25">
      <c r="F42" s="238"/>
      <c r="G42" s="236"/>
      <c r="H42" s="236"/>
      <c r="I42" s="236"/>
      <c r="J42" s="238"/>
      <c r="K42" s="236"/>
      <c r="L42" s="236"/>
      <c r="M42" s="236"/>
      <c r="N42" s="238"/>
      <c r="O42" s="236"/>
      <c r="P42" s="236"/>
      <c r="Q42" s="236"/>
      <c r="R42" s="238"/>
      <c r="S42" s="236"/>
      <c r="T42" s="236"/>
      <c r="U42" s="236"/>
      <c r="V42" s="236"/>
    </row>
    <row r="43" spans="1:25">
      <c r="F43" s="238"/>
      <c r="G43" s="236"/>
      <c r="H43" s="236"/>
      <c r="I43" s="236"/>
      <c r="J43" s="238"/>
      <c r="K43" s="236"/>
      <c r="L43" s="236"/>
      <c r="M43" s="236"/>
      <c r="N43" s="238"/>
      <c r="O43" s="236"/>
      <c r="P43" s="236"/>
      <c r="Q43" s="236"/>
      <c r="R43" s="238"/>
      <c r="S43" s="236"/>
      <c r="T43" s="236"/>
      <c r="U43" s="236"/>
      <c r="V43" s="236"/>
    </row>
    <row r="44" spans="1:25"/>
    <row r="45" spans="1:25"/>
    <row r="46" spans="1:25"/>
    <row r="47" spans="1:25"/>
    <row r="48" spans="1:25"/>
    <row r="49"/>
  </sheetData>
  <mergeCells count="4">
    <mergeCell ref="F2:I2"/>
    <mergeCell ref="J2:M2"/>
    <mergeCell ref="N2:Q2"/>
    <mergeCell ref="R2:U2"/>
  </mergeCells>
  <phoneticPr fontId="337" type="noConversion"/>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Konrad Goraj</cp:lastModifiedBy>
  <cp:lastPrinted>2020-02-20T10:47:10Z</cp:lastPrinted>
  <dcterms:created xsi:type="dcterms:W3CDTF">2010-02-17T10:40:34Z</dcterms:created>
  <dcterms:modified xsi:type="dcterms:W3CDTF">2020-05-12T12:43:23Z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