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backupFile="1" codeName="Ten_skoroszyt" defaultThemeVersion="124226"/>
  <mc:AlternateContent xmlns:mc="http://schemas.openxmlformats.org/markup-compatibility/2006">
    <mc:Choice Requires="x15">
      <x15ac:absPath xmlns:x15ac="http://schemas.microsoft.com/office/spreadsheetml/2010/11/ac" url="C:\Users\KonradGoraj\Documents\Inv Rel\Results\FY2019\_FINAL\"/>
    </mc:Choice>
  </mc:AlternateContent>
  <xr:revisionPtr revIDLastSave="0" documentId="13_ncr:1_{21ADB944-0C84-4EE6-BA05-43AAC066EB62}" xr6:coauthVersionLast="45" xr6:coauthVersionMax="45" xr10:uidLastSave="{00000000-0000-0000-0000-000000000000}"/>
  <bookViews>
    <workbookView xWindow="28680" yWindow="-120" windowWidth="29040" windowHeight="15840" tabRatio="552" activeTab="5" xr2:uid="{00000000-000D-0000-FFFF-FFFF00000000}"/>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BS!$A$1:$AE$74</definedName>
    <definedName name="_xlnm.Print_Area" localSheetId="3">CF!$A$1:$AL$40</definedName>
    <definedName name="_xlnm.Print_Area" localSheetId="4">Debt!$A$1:$W$12</definedName>
    <definedName name="_xlnm.Print_Area" localSheetId="5">KPI!$A$1:$N$35</definedName>
    <definedName name="_xlnm.Print_Area" localSheetId="1">'P&amp;L'!$A$1:$Z$40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 i="65" l="1"/>
  <c r="W14" i="65"/>
  <c r="W41" i="65"/>
  <c r="W10" i="65" l="1"/>
  <c r="W26" i="65"/>
  <c r="G11" i="66" l="1"/>
  <c r="N9" i="66"/>
  <c r="N11" i="66" s="1"/>
  <c r="M9" i="66"/>
  <c r="M11" i="66" s="1"/>
  <c r="K9" i="66"/>
  <c r="K11" i="66" s="1"/>
  <c r="J9" i="66"/>
  <c r="J11" i="66" s="1"/>
  <c r="H9" i="66"/>
  <c r="H11" i="66" s="1"/>
  <c r="E9" i="66"/>
  <c r="E11" i="66" s="1"/>
  <c r="D9" i="66"/>
  <c r="D11" i="66" s="1"/>
  <c r="V41" i="65" l="1"/>
  <c r="V26" i="65" l="1"/>
  <c r="V14" i="65"/>
  <c r="V10" i="65"/>
  <c r="V6" i="65"/>
  <c r="Q9" i="66"/>
  <c r="P9" i="66"/>
  <c r="P11" i="66" l="1"/>
  <c r="Q11" i="66"/>
  <c r="J6" i="65" l="1"/>
  <c r="M41" i="65" l="1"/>
  <c r="U14" i="65"/>
  <c r="R10" i="65"/>
  <c r="F41" i="65"/>
  <c r="P41" i="65"/>
  <c r="N14" i="65"/>
  <c r="G6" i="65"/>
  <c r="Q6" i="65"/>
  <c r="S10" i="65"/>
  <c r="L14" i="65"/>
  <c r="M14" i="65"/>
  <c r="I41" i="65"/>
  <c r="I26" i="65" s="1"/>
  <c r="S41" i="65"/>
  <c r="S26" i="65" s="1"/>
  <c r="M10" i="65"/>
  <c r="K6" i="65"/>
  <c r="T6" i="65"/>
  <c r="N10" i="65"/>
  <c r="K14" i="65"/>
  <c r="T14" i="65"/>
  <c r="P26" i="65"/>
  <c r="H10" i="65"/>
  <c r="F14" i="65"/>
  <c r="P14" i="65"/>
  <c r="L6" i="65"/>
  <c r="U6" i="65"/>
  <c r="M26" i="65"/>
  <c r="R14" i="65"/>
  <c r="H14" i="65"/>
  <c r="F6" i="65"/>
  <c r="P6" i="65"/>
  <c r="I10" i="65"/>
  <c r="G14" i="65"/>
  <c r="Q14" i="65"/>
  <c r="K41" i="65"/>
  <c r="K26" i="65" s="1"/>
  <c r="T41" i="65"/>
  <c r="T26" i="65" s="1"/>
  <c r="I14" i="65"/>
  <c r="S14" i="65"/>
  <c r="N41" i="65"/>
  <c r="N26" i="65" s="1"/>
  <c r="H41" i="65"/>
  <c r="H26" i="65" s="1"/>
  <c r="R41" i="65"/>
  <c r="R26" i="65" s="1"/>
  <c r="G41" i="65"/>
  <c r="G26" i="65" s="1"/>
  <c r="L41" i="65"/>
  <c r="L26" i="65" s="1"/>
  <c r="Q41" i="65"/>
  <c r="Q26" i="65" s="1"/>
  <c r="U41" i="65"/>
  <c r="U26" i="65" s="1"/>
  <c r="H6" i="65"/>
  <c r="M6" i="65"/>
  <c r="R6" i="65"/>
  <c r="F10" i="65"/>
  <c r="K10" i="65"/>
  <c r="P10" i="65"/>
  <c r="T10" i="65"/>
  <c r="I6" i="65"/>
  <c r="N6" i="65"/>
  <c r="S6" i="65"/>
  <c r="G10" i="65"/>
  <c r="L10" i="65"/>
  <c r="Q10" i="65"/>
  <c r="U10" i="65"/>
  <c r="F26" i="65" l="1"/>
  <c r="I15" i="67" l="1"/>
  <c r="H15" i="67" l="1"/>
  <c r="H21" i="67" l="1"/>
  <c r="K15" i="67"/>
  <c r="J15" i="67"/>
  <c r="I21" i="67"/>
  <c r="G15" i="67"/>
  <c r="F15" i="67"/>
  <c r="J21" i="67" l="1"/>
  <c r="K21" i="67"/>
  <c r="I27" i="67"/>
  <c r="F21" i="67"/>
  <c r="H27" i="67"/>
  <c r="G21" i="67"/>
  <c r="J27" i="67" l="1"/>
  <c r="K27" i="67"/>
  <c r="F27" i="67"/>
  <c r="I32" i="67"/>
  <c r="H32" i="67"/>
  <c r="G27" i="67"/>
  <c r="K32" i="67" l="1"/>
  <c r="J32" i="67"/>
  <c r="F32" i="67"/>
  <c r="I36" i="67"/>
  <c r="H36" i="67"/>
  <c r="G32" i="67"/>
  <c r="K36" i="67" l="1"/>
  <c r="J36" i="67"/>
  <c r="F36" i="67"/>
  <c r="I40" i="67"/>
  <c r="H40" i="67"/>
  <c r="G36" i="67"/>
  <c r="J40" i="67" l="1"/>
  <c r="K40" i="67"/>
  <c r="F40" i="67"/>
  <c r="G40" i="67"/>
  <c r="P15" i="67" l="1"/>
  <c r="P21" i="67" l="1"/>
  <c r="P27" i="67" l="1"/>
  <c r="P32" i="67" l="1"/>
  <c r="T44" i="68"/>
  <c r="M44" i="68"/>
  <c r="K44" i="68"/>
  <c r="P36" i="67" l="1"/>
  <c r="P40" i="67" l="1"/>
  <c r="N15" i="67" l="1"/>
  <c r="N21" i="67" l="1"/>
  <c r="AG17" i="69"/>
  <c r="AG15" i="69"/>
  <c r="N27" i="67" l="1"/>
  <c r="N32" i="67" l="1"/>
  <c r="G63" i="68"/>
  <c r="G61" i="68"/>
  <c r="G49" i="68"/>
  <c r="G40" i="68"/>
  <c r="G32" i="68"/>
  <c r="G30" i="68"/>
  <c r="G19" i="68"/>
  <c r="T58" i="68"/>
  <c r="T57" i="68"/>
  <c r="T56" i="68"/>
  <c r="T54" i="68"/>
  <c r="T53" i="68"/>
  <c r="T49" i="68"/>
  <c r="T48" i="68"/>
  <c r="T47" i="68"/>
  <c r="T46" i="68"/>
  <c r="T45" i="68"/>
  <c r="T40" i="68"/>
  <c r="T39" i="68"/>
  <c r="T38" i="68"/>
  <c r="T37" i="68"/>
  <c r="T32" i="68"/>
  <c r="T30" i="68"/>
  <c r="T23" i="68"/>
  <c r="T28" i="68"/>
  <c r="T27" i="68"/>
  <c r="T26" i="68"/>
  <c r="T25" i="68"/>
  <c r="T24" i="68"/>
  <c r="T18" i="68"/>
  <c r="T17" i="68"/>
  <c r="T16" i="68"/>
  <c r="T15" i="68"/>
  <c r="T13" i="68"/>
  <c r="T12" i="68"/>
  <c r="T11" i="68"/>
  <c r="N36" i="67" l="1"/>
  <c r="T10" i="68"/>
  <c r="T22" i="68"/>
  <c r="T19" i="68"/>
  <c r="T36" i="68"/>
  <c r="T52" i="68"/>
  <c r="T61" i="68"/>
  <c r="T63" i="68"/>
  <c r="T43" i="68"/>
  <c r="L15" i="67"/>
  <c r="W15" i="67"/>
  <c r="M15" i="67"/>
  <c r="X15" i="67"/>
  <c r="X21" i="67" l="1"/>
  <c r="N40" i="67"/>
  <c r="M21" i="67"/>
  <c r="L21" i="67"/>
  <c r="W21" i="67"/>
  <c r="X27" i="67" l="1"/>
  <c r="W27" i="67"/>
  <c r="W32" i="67" s="1"/>
  <c r="L27" i="67"/>
  <c r="M27" i="67"/>
  <c r="X32" i="67" l="1"/>
  <c r="M32" i="67"/>
  <c r="L32" i="67"/>
  <c r="W36" i="67"/>
  <c r="X36" i="67" l="1"/>
  <c r="L36" i="67"/>
  <c r="M36" i="67"/>
  <c r="W40" i="67"/>
  <c r="X40" i="67" l="1"/>
  <c r="M40" i="67"/>
  <c r="L40" i="67"/>
  <c r="O15" i="67" l="1"/>
  <c r="O21" i="67" l="1"/>
  <c r="O27" i="67" l="1"/>
  <c r="O32" i="67" l="1"/>
  <c r="O36" i="67" l="1"/>
  <c r="O40" i="67" l="1"/>
  <c r="Y15" i="67" l="1"/>
  <c r="Q15" i="67"/>
  <c r="Y21" i="67" l="1"/>
  <c r="Q21" i="67" l="1"/>
  <c r="Y27" i="67"/>
  <c r="Q27" i="67" l="1"/>
  <c r="Y32" i="67"/>
  <c r="Q32" i="67" l="1"/>
  <c r="Y36" i="67"/>
  <c r="Q36" i="67" l="1"/>
  <c r="Y40" i="67"/>
  <c r="Q40" i="67" l="1"/>
  <c r="S9" i="66" l="1"/>
  <c r="S11" i="66" s="1"/>
  <c r="T9" i="66" l="1"/>
  <c r="T11" i="66" s="1"/>
  <c r="V9" i="66" l="1"/>
  <c r="V11" i="66" s="1"/>
  <c r="S15" i="67" l="1"/>
  <c r="S21" i="67" s="1"/>
  <c r="S27" i="67" s="1"/>
  <c r="S32" i="67" s="1"/>
  <c r="S36" i="67" s="1"/>
  <c r="S40" i="67" s="1"/>
  <c r="R15" i="67"/>
  <c r="T15" i="67"/>
  <c r="T21" i="67" s="1"/>
  <c r="T27" i="67" s="1"/>
  <c r="T32" i="67" s="1"/>
  <c r="T36" i="67" s="1"/>
  <c r="T40" i="67" s="1"/>
  <c r="U15" i="67" l="1"/>
  <c r="U21" i="67" s="1"/>
  <c r="U27" i="67" s="1"/>
  <c r="U32" i="67" s="1"/>
  <c r="U36" i="67" s="1"/>
  <c r="U40" i="67" s="1"/>
  <c r="Z15" i="67"/>
  <c r="Z21" i="67" s="1"/>
  <c r="Z27" i="67" s="1"/>
  <c r="Z32" i="67" s="1"/>
  <c r="Z36" i="67" s="1"/>
  <c r="Z40" i="67" s="1"/>
  <c r="R21" i="67"/>
  <c r="W9" i="66"/>
  <c r="W11" i="66" s="1"/>
  <c r="R27" i="67" l="1"/>
  <c r="R32" i="67" l="1"/>
  <c r="R36" i="67" l="1"/>
  <c r="R40" i="67" l="1"/>
</calcChain>
</file>

<file path=xl/sharedStrings.xml><?xml version="1.0" encoding="utf-8"?>
<sst xmlns="http://schemas.openxmlformats.org/spreadsheetml/2006/main" count="450" uniqueCount="154">
  <si>
    <t>Prepaid expenses</t>
  </si>
  <si>
    <t>EBIT</t>
  </si>
  <si>
    <t>%</t>
  </si>
  <si>
    <t>TOTAL ASSETS</t>
  </si>
  <si>
    <t>Inventories</t>
  </si>
  <si>
    <t>Adjusted EBITDA</t>
  </si>
  <si>
    <t>EBITDA</t>
  </si>
  <si>
    <t>Q2</t>
  </si>
  <si>
    <t>Q1</t>
  </si>
  <si>
    <t>Q4</t>
  </si>
  <si>
    <t>Q3</t>
  </si>
  <si>
    <t>Contract</t>
  </si>
  <si>
    <t>Prepaid</t>
  </si>
  <si>
    <t>PLNm</t>
  </si>
  <si>
    <t>Senior term loan</t>
  </si>
  <si>
    <t>Leases</t>
  </si>
  <si>
    <t>Other debt</t>
  </si>
  <si>
    <t>PLN</t>
  </si>
  <si>
    <t>xLTM Adj. 
EBITDA</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</si>
  <si>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</si>
  <si>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</si>
  <si>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</si>
  <si>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</si>
  <si>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</si>
  <si>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</si>
  <si>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</si>
  <si>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</si>
  <si>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</si>
  <si>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</si>
  <si>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</si>
  <si>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</si>
  <si>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</si>
  <si>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</si>
  <si>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</si>
  <si>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Average Active subscribers</t>
  </si>
  <si>
    <t>Operating revenue</t>
  </si>
  <si>
    <t>Service revenue</t>
  </si>
  <si>
    <t>Sales of goods and other revenue</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</si>
  <si>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</si>
  <si>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</si>
  <si>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</si>
  <si>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</si>
  <si>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</si>
  <si>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</si>
  <si>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</si>
  <si>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</si>
  <si>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</si>
  <si>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</si>
  <si>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</si>
  <si>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</si>
  <si>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</si>
  <si>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</si>
  <si>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</si>
  <si>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</si>
  <si>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</si>
  <si>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</si>
  <si>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</si>
  <si>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</si>
  <si>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</si>
  <si>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</si>
  <si>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</si>
  <si>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</si>
  <si>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</si>
  <si>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</si>
  <si>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</si>
  <si>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</si>
  <si>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</si>
  <si>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</si>
  <si>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</si>
  <si>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</si>
  <si>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</si>
  <si>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</si>
  <si>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</si>
  <si>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</si>
  <si>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</si>
  <si>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</si>
  <si>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</si>
  <si>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</si>
  <si>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</si>
  <si>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</si>
  <si>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</si>
  <si>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Short-term finance receivables</t>
  </si>
  <si>
    <t>Cash and cash equivalents</t>
  </si>
  <si>
    <t>Capital and reserves attributable to shareholders of the Company</t>
  </si>
  <si>
    <t>Share capital</t>
  </si>
  <si>
    <t>Retained losses</t>
  </si>
  <si>
    <t>Total equity</t>
  </si>
  <si>
    <t>Long-term finance liabilities - debt</t>
  </si>
  <si>
    <t>Deferred tax liability</t>
  </si>
  <si>
    <t>Short-term finance liabilities - debt</t>
  </si>
  <si>
    <t>Other short-term finance liabilities</t>
  </si>
  <si>
    <t>Deferred income</t>
  </si>
  <si>
    <t>Change in contract costs</t>
  </si>
  <si>
    <t>Interest expense (net)</t>
  </si>
  <si>
    <t>(Gain)/Loss on finance instruments at fair value</t>
  </si>
  <si>
    <t>Foreign exchange (gains)/losses</t>
  </si>
  <si>
    <t>Impairment of non-current assets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</si>
  <si>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</si>
  <si>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</si>
  <si>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</si>
  <si>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</si>
  <si>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</si>
  <si>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</si>
  <si>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</si>
  <si>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</si>
  <si>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</si>
  <si>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</si>
  <si>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</si>
  <si>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</si>
  <si>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</si>
  <si>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</si>
  <si>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</si>
  <si>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</si>
  <si>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</si>
  <si>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</si>
  <si>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</si>
  <si>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</si>
  <si>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</si>
  <si>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</si>
  <si>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</si>
  <si>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</si>
  <si>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</si>
  <si>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</si>
  <si>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</si>
  <si>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</si>
  <si>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</si>
  <si>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</si>
  <si>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</si>
  <si>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</si>
  <si>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</si>
  <si>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</si>
  <si>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net debt</t>
  </si>
  <si>
    <t>Short-term incentive and retention programs liabilities</t>
  </si>
  <si>
    <t>Repaid finance liabilities and paid interest and other costs relating to finance liabilities</t>
  </si>
  <si>
    <t>2019</t>
  </si>
  <si>
    <t>Interconnection, roaming and other service costs</t>
  </si>
  <si>
    <t>Other comprehensive income/(loss) for the period to be reclassified to profit or loss in subsequent periods</t>
  </si>
  <si>
    <t>Long-term incentive and retention programs liabilities</t>
  </si>
  <si>
    <t>(Gain)/Loss on disposal of non-current assets and termination of lease contracts</t>
  </si>
  <si>
    <t>As of June 30, 2019</t>
  </si>
  <si>
    <t>As of September 30, 2019</t>
  </si>
  <si>
    <t>Long-term investments</t>
  </si>
  <si>
    <t>Other short-term finance assets</t>
  </si>
  <si>
    <t>Cash and cash equivalents from acquired subsidiaries</t>
  </si>
  <si>
    <t>Acquisition of subsidiaries</t>
  </si>
  <si>
    <t>As of June 30, 2018</t>
  </si>
  <si>
    <t>As of September 30, 2018</t>
  </si>
  <si>
    <t>As of December 31, 2018</t>
  </si>
  <si>
    <t>As of March 31, 2019</t>
  </si>
  <si>
    <t xml:space="preserve">- Cash and cash equivalents </t>
  </si>
  <si>
    <t>Total net financial debt</t>
  </si>
  <si>
    <t>As of December 31, 2019</t>
  </si>
  <si>
    <t>Notes</t>
  </si>
  <si>
    <t>Long-term receivables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</si>
</sst>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 &quot;zł&quot;_-;\-* #,##0.00\ &quot;zł&quot;_-;_-* &quot;-&quot;??\ &quot;zł&quot;_-;_-@_-"/>
    <numFmt numFmtId="166" formatCode="_-* #,##0.00_-;\-* #,##0.00_-;_-* &quot;-&quot;??_-;_-@_-"/>
    <numFmt numFmtId="167" formatCode="_-* #,##0.00\ _z_ł_-;\-* #,##0.00\ _z_ł_-;_-* &quot;-&quot;??\ _z_ł_-;_-@_-"/>
    <numFmt numFmtId="168" formatCode="#,##0.0_);\(#,##0.0\)"/>
    <numFmt numFmtId="169" formatCode="0.0%"/>
    <numFmt numFmtId="170" formatCode="_([$€]* #,##0.00_);_([$€]* \(#,##0.00\);_([$€]* &quot;-&quot;??_);_(@_)"/>
    <numFmt numFmtId="171" formatCode="#,##0.0"/>
    <numFmt numFmtId="172" formatCode="_(* #,##0.0_);_(* \(#,##0.0\);_(* &quot;-&quot;??_);_(@_)"/>
    <numFmt numFmtId="173" formatCode="&quot;$&quot;#,##0.0_);\(&quot;$&quot;#,##0.0\)"/>
    <numFmt numFmtId="174" formatCode=";;;"/>
    <numFmt numFmtId="175" formatCode="mmmddyyyy"/>
    <numFmt numFmtId="176" formatCode="&quot;$&quot;_(#,##0.00_);&quot;$&quot;\(#,##0.00\)"/>
    <numFmt numFmtId="177" formatCode="0.0"/>
    <numFmt numFmtId="178" formatCode="#,##0.0_)\x;\(#,##0.0\)\x"/>
    <numFmt numFmtId="179" formatCode="0.0&quot;%&quot;_;\(0.0\)&quot;%&quot;"/>
    <numFmt numFmtId="180" formatCode="#,##0.0_)_x;\(#,##0.0\)_x"/>
    <numFmt numFmtId="181" formatCode="0.0&quot;%&quot;;\(0.0\)&quot;%&quot;"/>
    <numFmt numFmtId="182" formatCode="0.0_)\%;\(0.0\)\%"/>
    <numFmt numFmtId="183" formatCode="#,##0.0_)_%;\(#,##0.0\)_%"/>
    <numFmt numFmtId="184" formatCode="0.0_);\(0.0\)"/>
    <numFmt numFmtId="185" formatCode="\£\ #,##0_);[Red]\(\£\ #,##0\)"/>
    <numFmt numFmtId="186" formatCode="_(\£* #,##0_);_(\£* \(#,##0\);_(\£* &quot;-&quot;_);_(@_)"/>
    <numFmt numFmtId="187" formatCode="_(\£* #,##0.0_);_(\£* \(#,##0.0\);_(\£* &quot;-&quot;_);_(@_)"/>
    <numFmt numFmtId="188" formatCode="_(\£* #,##0.00_);_(\£* \(#,##0.00\);_(\£* &quot;-&quot;_);_(@_)"/>
    <numFmt numFmtId="189" formatCode="_(* #,##0\p_);_(* \(#,##0\p\);_(* &quot;-&quot;\ \p_);_(@_)"/>
    <numFmt numFmtId="190" formatCode="_(* #,##0.00\p_);_(* \(#,##0.00\p\);_(* &quot;-&quot;\ \p_);_(@_)"/>
    <numFmt numFmtId="191" formatCode="\£#,##0.00"/>
    <numFmt numFmtId="192" formatCode="\¥\ #,##0_);[Red]\(\¥\ #,##0\)"/>
    <numFmt numFmtId="193" formatCode="0.0\ \x;\ \(0.0\ \x\)"/>
    <numFmt numFmtId="194" formatCode="0_)"/>
    <numFmt numFmtId="195" formatCode="#,##0;\(#,##0\)"/>
    <numFmt numFmtId="196" formatCode="#,##0;\(#,##0\);\-"/>
    <numFmt numFmtId="197" formatCode="_(* #,##0_);_(* \(#,##0\);_(* &quot;--- &quot;_)"/>
    <numFmt numFmtId="198" formatCode="_(&quot;$&quot;* #,##0_);_(&quot;$&quot;* \(#,##0\);_(&quot;$&quot;* &quot;--- &quot;_)"/>
    <numFmt numFmtId="199" formatCode="_-&quot;$&quot;* #,##0.0000_-;\-&quot;$&quot;* #,##0.0000_-;_-&quot;$&quot;* &quot;-&quot;??_-;_-@_-"/>
    <numFmt numFmtId="200" formatCode="#,##0.0_);[Red]\(#,##0.0\)"/>
    <numFmt numFmtId="201" formatCode="0.0%;\(0.0%\)"/>
    <numFmt numFmtId="202" formatCode="_$&quot;$&quot;#,##0.00_);[Red]_$\(&quot;$&quot;#,##0.00\);_$&quot;$&quot;0.00_);_$@_)"/>
    <numFmt numFmtId="203" formatCode="0&quot; bp&quot;"/>
    <numFmt numFmtId="204" formatCode="\•\ \ @"/>
    <numFmt numFmtId="205" formatCode="#,##0.00000000000000"/>
    <numFmt numFmtId="206" formatCode="0.000000"/>
    <numFmt numFmtId="207" formatCode="0.0000000"/>
    <numFmt numFmtId="208" formatCode="_(* #,##0.000000000_);_(* \(#,##0.000000000\);_(* &quot;-&quot;??_);_(@_)"/>
    <numFmt numFmtId="209" formatCode="_(* #,##0.0_);_(* \(#,##0.0\);_(* &quot;-&quot;?_);_(@_)"/>
    <numFmt numFmtId="210" formatCode="&quot;FIM&quot;\ #,##0.0;\ &quot;FIM&quot;\ \(#,##0.0\)"/>
    <numFmt numFmtId="211" formatCode="#,##0.00_%_);\(#,##0.00\)_%;#,##0.00_%_);@_%_)"/>
    <numFmt numFmtId="212" formatCode="#,##0.00_);\(#,##0.00\);\-_)"/>
    <numFmt numFmtId="213" formatCode="General_)"/>
    <numFmt numFmtId="214" formatCode="#,##0.000\p_);\(#,##0.000\)"/>
    <numFmt numFmtId="215" formatCode="&quot;$&quot;#,##0.00_);[Red]\(&quot;$&quot;#,##0.00\);&quot;--  &quot;;_(@_)"/>
    <numFmt numFmtId="216" formatCode="&quot;$&quot;#,##0.0;[Red]\(&quot;$&quot;#,##0.0\)"/>
    <numFmt numFmtId="217" formatCode="_(&quot;$&quot;* #,##0.0_);_(&quot;$&quot;* \(#,##0.0\);_(&quot;$&quot;* &quot;-&quot;_);_(@_)"/>
    <numFmt numFmtId="218" formatCode="&quot;$&quot;#,##0_%_);\(&quot;$&quot;#,##0\)_%;&quot;$&quot;#,##0_%_);@_%_)"/>
    <numFmt numFmtId="219" formatCode="&quot;$&quot;#,##0.00_%_);\(&quot;$&quot;#,##0.00\)_%;&quot;$&quot;#,##0.00_%_);@_%_)"/>
    <numFmt numFmtId="220" formatCode="_-&quot;£&quot;* #,##0.0_-;\-&quot;£&quot;* #,##0.0_-;_-&quot;£&quot;* &quot;-&quot;??_-;_-@_-"/>
    <numFmt numFmtId="221" formatCode="\ \ _•\–\ \ \ \ @"/>
    <numFmt numFmtId="222" formatCode="_(* #,##0.00000000_);_(* \(#,##0.00000000\);_(* &quot;-&quot;??_);_(@_)"/>
    <numFmt numFmtId="223" formatCode="#,##0\ ;\(#,##0\);\-\ "/>
    <numFmt numFmtId="224" formatCode="mmm"/>
    <numFmt numFmtId="225" formatCode="mmm\-d\-yyyy"/>
    <numFmt numFmtId="226" formatCode="mmm\-yyyy"/>
    <numFmt numFmtId="227" formatCode="m/d/yy_%_)"/>
    <numFmt numFmtId="228" formatCode="_-* #,##0.000000_-;\-* #,##0.000000_-;_-* &quot;-&quot;??_-;_-@_-"/>
    <numFmt numFmtId="229" formatCode="yyyy"/>
    <numFmt numFmtId="230" formatCode="_(* #,##0_);_(* \(#,##0\);_(* &quot;-&quot;??_);_(@_)"/>
    <numFmt numFmtId="231" formatCode="_(* #,##0.000_);_(* \(#,##0.000\);_(* &quot;-&quot;??_);_(@_)"/>
    <numFmt numFmtId="232" formatCode="&quot;$&quot;#,##0.00"/>
    <numFmt numFmtId="233" formatCode="0_%_);\(0\)_%;0_%_);@_%_)"/>
    <numFmt numFmtId="234" formatCode="&quot;$&quot;#,##0.0"/>
    <numFmt numFmtId="235" formatCode="0.00\x"/>
    <numFmt numFmtId="236" formatCode="#,##0.0;\-#,##0.0;&quot;-&quot;"/>
    <numFmt numFmtId="237" formatCode="0.000\ \x"/>
    <numFmt numFmtId="238" formatCode="_-* #,##0.0_-;\-* #,##0.0_-;_-* &quot;-&quot;??_-;_-@_-"/>
    <numFmt numFmtId="239" formatCode="\(0\)"/>
    <numFmt numFmtId="240" formatCode="#,##0.0_)"/>
    <numFmt numFmtId="241" formatCode="&quot;£ &quot;#,##0.00;\-&quot;£ &quot;#,##0.00"/>
    <numFmt numFmtId="242" formatCode="0.00%_);[Red]\(0.00%\)"/>
    <numFmt numFmtId="243" formatCode="#,##0.0;\(#,##0.0\)"/>
    <numFmt numFmtId="244" formatCode="0.00%;\(0.00%\)"/>
    <numFmt numFmtId="245" formatCode="0.0\%_);\(0.0\%\);0.0\%_);@_%_)"/>
    <numFmt numFmtId="246" formatCode="#,##0.00&quot; $&quot;;\-#,##0.00&quot; $&quot;"/>
    <numFmt numFmtId="247" formatCode="###0"/>
    <numFmt numFmtId="248" formatCode="_-* #,##0_-;\-* #,##0_-;_-* &quot;-&quot;??_-;_-@_-"/>
    <numFmt numFmtId="249" formatCode="#,##0.00\ ;\ \(#,##0.00\);\ &quot;- &quot;"/>
    <numFmt numFmtId="250" formatCode="#,##0\ \ \ "/>
    <numFmt numFmtId="251" formatCode="_ * #,##0_)_ _F_ ;_ * \(#,##0\)_ _F_ ;_ * &quot;-&quot;_)_ _F_ ;_ @_ "/>
    <numFmt numFmtId="252" formatCode="_ * #,##0.00_)_ _F_ ;_ * \(#,##0.00\)_ _F_ ;_ * &quot;-&quot;??_)_ _F_ ;_ @_ "/>
    <numFmt numFmtId="253" formatCode="0.0\x"/>
    <numFmt numFmtId="254" formatCode="\€#,##0.0_);\(\€#,##0.0\)"/>
    <numFmt numFmtId="255" formatCode="#,##0\x_);\(#,##0\x\)"/>
    <numFmt numFmtId="256" formatCode="#,##0%_);\(#,##0%\)"/>
    <numFmt numFmtId="257" formatCode="\£#,##0.0_);\(\£#,##0.0\)"/>
    <numFmt numFmtId="258" formatCode="\¥#,##0.0_);\(\¥#,##0.0\)"/>
    <numFmt numFmtId="259" formatCode="&quot;£&quot;#,##0;[Red]\-&quot;£&quot;#,##0"/>
    <numFmt numFmtId="260" formatCode="&quot;£&quot;#,##0.00;[Red]\-&quot;£&quot;#,##0.00"/>
    <numFmt numFmtId="261" formatCode="mmmm\ d\,"/>
    <numFmt numFmtId="262" formatCode="#,##0.0\x_);\(#,##0.0\x\);&quot;   ---   &quot;"/>
    <numFmt numFmtId="263" formatCode="#,##0.000;[Red]#,##0.000"/>
    <numFmt numFmtId="264" formatCode="_(* #,##0\ \x_);_(* \(#,##0\ \x\);_(* &quot;-&quot;??_);_(@_)"/>
    <numFmt numFmtId="265" formatCode="_(* #,##0.0\ \x_);_(* \(#,##0.0\ \x\);_(* &quot;-&quot;??_);_(@_)"/>
    <numFmt numFmtId="266" formatCode="#,##0.0\x_)_);\(#,##0.0\x\)_);#,##0.0\x_)_);@_%_)"/>
    <numFmt numFmtId="267" formatCode="#,##0.00\x_);\(#,##0.00\x\);\-_)"/>
    <numFmt numFmtId="268" formatCode="0%;\-0%"/>
    <numFmt numFmtId="269" formatCode="#,##0.0_);[Red]\(#,##0.0\);&quot;--  &quot;"/>
    <numFmt numFmtId="270" formatCode="0.00_)"/>
    <numFmt numFmtId="271" formatCode="#,##0.000_);[Red]\(#,##0.000\)"/>
    <numFmt numFmtId="272" formatCode="#,##0.00\p;[Red]\-&quot;£&quot;#,##0.00\p"/>
    <numFmt numFmtId="273" formatCode="#,##0.00&quot;x&quot;_);[Red]\(#,##0.00&quot;x&quot;\)"/>
    <numFmt numFmtId="274" formatCode="#,##0.00_)&quot; &quot;;[Red]\(#,##0.00\)&quot; &quot;"/>
    <numFmt numFmtId="275" formatCode="#0.0\x"/>
    <numFmt numFmtId="276" formatCode="#,##0.00\p;[Red]\-#,##0.00\p"/>
    <numFmt numFmtId="277" formatCode="#,##0.0\ ;\(#,##0.0\)"/>
    <numFmt numFmtId="278" formatCode="&quot;DK&quot;#,##0_);\(&quot;$&quot;#,##0\)"/>
    <numFmt numFmtId="279" formatCode="#,##0.000;[Red]\(#,##0.000\)"/>
    <numFmt numFmtId="280" formatCode="_ * #,##0.00_ ;_ * \-#,##0.00_ ;_ * &quot;-&quot;??_ ;_ @_ "/>
    <numFmt numFmtId="281" formatCode="&quot;Rp&quot;\ #,##0.00;[Red]&quot;Rp&quot;\ \-#,##0.00"/>
    <numFmt numFmtId="282" formatCode="mmmm\-yy"/>
    <numFmt numFmtId="283" formatCode="#,##0.0000_);\(#,##0.0000\)"/>
    <numFmt numFmtId="284" formatCode="_ &quot;SFr.&quot;* #,##0.00_ ;_ &quot;SFr.&quot;* \-#,##0.00_ ;_ &quot;SFr.&quot;* &quot;-&quot;??_ ;_ @_ "/>
    <numFmt numFmtId="285" formatCode="&quot;FL&quot;#,##0_);\(&quot;$&quot;#,##0\)"/>
    <numFmt numFmtId="286" formatCode="0%;[Red]\(0%\)"/>
    <numFmt numFmtId="287" formatCode="0.0%;[Red]\(0.0%\);&quot;--  &quot;"/>
    <numFmt numFmtId="288" formatCode="0.00%;[Red]\(0.00%\)"/>
    <numFmt numFmtId="289" formatCode="0.000%;[Red]\(0.000%\)"/>
    <numFmt numFmtId="290" formatCode="0.000%;;&quot;-- &quot;"/>
    <numFmt numFmtId="291" formatCode="#,##0.0\x;\(#,##0.0\)\x"/>
    <numFmt numFmtId="292" formatCode="_(&quot;Rp&quot;* #,##0_);_(&quot;Rp&quot;* \(#,##0\);_(&quot;Rp&quot;* &quot;-&quot;_);_(@_)"/>
    <numFmt numFmtId="293" formatCode="#,##0.00%_);\(#,##0.00%\);\-_)"/>
    <numFmt numFmtId="294" formatCode="#,##0.0%;\(#,##0.0%\)"/>
    <numFmt numFmtId="295" formatCode="0.0%_);[Red]\(0.0%\)"/>
    <numFmt numFmtId="296" formatCode="&quot;EP&quot;#,##0_);\(&quot;$&quot;#,##0\)"/>
    <numFmt numFmtId="297" formatCode="&quot;$&quot;#,##0.00;\(&quot;$&quot;#,##0.00\)"/>
    <numFmt numFmtId="298" formatCode="&quot;Proj &quot;0;;"/>
    <numFmt numFmtId="299" formatCode="0%;\-0%;&quot;-&quot;"/>
    <numFmt numFmtId="300" formatCode="#,##0.0;[Red]\(#,##0.0\)"/>
    <numFmt numFmtId="301" formatCode="_(* #,##0.0000_);_(* \(#,##0.0000\);_(* &quot;-&quot;??_);_(@_)"/>
    <numFmt numFmtId="302" formatCode="0.00\ \x"/>
    <numFmt numFmtId="303" formatCode="_(* &quot;$&quot;#,##0.0_);_(* \(#,##0.0\);_(* &quot;-&quot;??_);_(@_)"/>
    <numFmt numFmtId="304" formatCode="&quot;£&quot;#,##0.0;[Red]\-&quot;£&quot;#,##0.0"/>
    <numFmt numFmtId="305" formatCode="&quot;£ &quot;#,##0.00;[Red]\-&quot;£ &quot;#,##0.00"/>
    <numFmt numFmtId="306" formatCode="#,##0.00_)\ \x;\(#,##0.00\)\ \x"/>
    <numFmt numFmtId="307" formatCode="General;;"/>
    <numFmt numFmtId="308" formatCode="&quot;$&quot;#,##0.0;\(&quot;$&quot;#,##0.0\)"/>
    <numFmt numFmtId="309" formatCode="#,##0;\-#,##0;&quot;-&quot;"/>
    <numFmt numFmtId="310" formatCode="&quot;£ &quot;#,##0;\-&quot;£ &quot;#,##0"/>
    <numFmt numFmtId="311" formatCode="#,##0.0\x;[Red]\(#,##0.0\)\x"/>
    <numFmt numFmtId="312" formatCode="&quot;£&quot;\ 0.0"/>
    <numFmt numFmtId="313" formatCode="_ * #,##0_)&quot; F&quot;_ ;_ * \(#,##0\)&quot; F&quot;_ ;_ * &quot;-&quot;_)&quot; F&quot;_ ;_ @_ "/>
    <numFmt numFmtId="314" formatCode="_ * #,##0.00_)&quot; F&quot;_ ;_ * \(#,##0.00\)&quot; F&quot;_ ;_ * &quot;-&quot;??_)&quot; F&quot;_ ;_ @_ "/>
    <numFmt numFmtId="315" formatCode="_-&quot;£&quot;* #,##0_-;\-&quot;£&quot;* #,##0_-;_-&quot;£&quot;* &quot;-&quot;_-;_-@_-"/>
    <numFmt numFmtId="316" formatCode="_-&quot;£&quot;* #,##0.00_-;\-&quot;£&quot;* #,##0.00_-;_-&quot;£&quot;* &quot;-&quot;??_-;_-@_-"/>
    <numFmt numFmtId="317" formatCode="[White]General;[White]General;[White]General;[White]General"/>
    <numFmt numFmtId="318" formatCode="&quot;x&quot;;&quot;x&quot;;&quot;x&quot;;&quot;x&quot;"/>
    <numFmt numFmtId="319" formatCode="_(#,##0.00_);_(\(#,##0.00\);_(&quot;-&quot;_);_(@_)"/>
    <numFmt numFmtId="320" formatCode="_(#,##0.0_);_(\(#,##0.0\);_(&quot;-&quot;_);_(@_)"/>
    <numFmt numFmtId="321" formatCode="#,##0.0000"/>
    <numFmt numFmtId="322" formatCode="#,##0.00000"/>
    <numFmt numFmtId="323" formatCode="_(#,##0.000_);_(\(#,##0.000\);_(&quot;-&quot;_);_(@_)"/>
    <numFmt numFmtId="324" formatCode="#,##0.00\x;\(#,##0.00\x\);\-"/>
    <numFmt numFmtId="325" formatCode="0.00\x;\ \(0.00\x\)"/>
  </numFmts>
  <fonts count="341">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sz val="10"/>
      <color rgb="FF000000"/>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b/>
      <i/>
      <sz val="10"/>
      <color rgb="FFFF0000"/>
      <name val="Roboto Condensed"/>
      <charset val="238"/>
    </font>
    <font>
      <i/>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10"/>
      <color theme="0"/>
      <name val="Roboto Condensed"/>
      <charset val="238"/>
    </font>
    <font>
      <i/>
      <sz val="8"/>
      <name val="Roboto Condensed"/>
      <charset val="238"/>
    </font>
    <font>
      <sz val="11"/>
      <color rgb="FF000000"/>
      <name val="Roboto Condensed"/>
      <charset val="238"/>
    </font>
    <font>
      <b/>
      <sz val="11"/>
      <color rgb="FF000000"/>
      <name val="Roboto Condensed"/>
      <charset val="238"/>
    </font>
    <font>
      <sz val="11"/>
      <name val="Roboto Condensed"/>
      <charset val="238"/>
    </font>
    <font>
      <b/>
      <sz val="11"/>
      <name val="Roboto Condensed"/>
      <charset val="238"/>
    </font>
    <font>
      <sz val="11"/>
      <color rgb="FFFF0000"/>
      <name val="Roboto Condensed"/>
      <charset val="238"/>
    </font>
    <font>
      <sz val="8"/>
      <name val="Czcionka tekstu podstawowego"/>
      <family val="2"/>
      <charset val="238"/>
    </font>
  </fonts>
  <fills count="1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
      <patternFill patternType="solid">
        <fgColor theme="0" tint="-4.9989318521683403E-2"/>
        <bgColor rgb="FFFFFF00"/>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70" fontId="4" fillId="0" borderId="0"/>
    <xf numFmtId="170" fontId="4" fillId="0" borderId="0"/>
    <xf numFmtId="0" fontId="15" fillId="0" borderId="0"/>
    <xf numFmtId="0" fontId="18" fillId="0" borderId="0"/>
    <xf numFmtId="172"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3"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9" fontId="23" fillId="0" borderId="0"/>
    <xf numFmtId="10" fontId="23" fillId="0" borderId="0"/>
    <xf numFmtId="0" fontId="24" fillId="0" borderId="0" applyNumberFormat="0" applyFont="0" applyFill="0" applyBorder="0" applyAlignment="0" applyProtection="0"/>
    <xf numFmtId="174" fontId="22" fillId="0" borderId="0" applyFont="0" applyFill="0" applyBorder="0" applyAlignment="0"/>
    <xf numFmtId="175"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8"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 fontId="26" fillId="0" borderId="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5" fontId="23"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91" fontId="29" fillId="0" borderId="0" applyFont="0" applyFill="0" applyBorder="0" applyAlignment="0" applyProtection="0"/>
    <xf numFmtId="192"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7" fontId="20" fillId="0" borderId="0"/>
    <xf numFmtId="193" fontId="22" fillId="0" borderId="5" applyBorder="0"/>
    <xf numFmtId="169" fontId="20" fillId="0" borderId="0"/>
    <xf numFmtId="2" fontId="20" fillId="0" borderId="0"/>
    <xf numFmtId="10" fontId="20" fillId="0" borderId="0"/>
    <xf numFmtId="0" fontId="31" fillId="0" borderId="10" applyFont="0" applyFill="0" applyBorder="0" applyAlignment="0" applyProtection="0"/>
    <xf numFmtId="194" fontId="20" fillId="0" borderId="0"/>
    <xf numFmtId="195" fontId="23" fillId="0" borderId="0"/>
    <xf numFmtId="195" fontId="23" fillId="0" borderId="0"/>
    <xf numFmtId="196"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7" fontId="36" fillId="0" borderId="0" applyFont="0" applyFill="0" applyBorder="0" applyAlignment="0" applyProtection="0"/>
    <xf numFmtId="198" fontId="36" fillId="0" borderId="0" applyFont="0" applyFill="0" applyBorder="0" applyAlignment="0" applyProtection="0"/>
    <xf numFmtId="199"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71"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0" fontId="45" fillId="0" borderId="0" applyFont="0" applyFill="0" applyBorder="0" applyAlignment="0" applyProtection="0"/>
    <xf numFmtId="168" fontId="28" fillId="0" borderId="0" applyNumberFormat="0" applyFill="0" applyBorder="0" applyAlignment="0" applyProtection="0"/>
    <xf numFmtId="201" fontId="14" fillId="0" borderId="0" applyNumberFormat="0" applyFont="0" applyAlignment="0"/>
    <xf numFmtId="0" fontId="46" fillId="23" borderId="16" applyFill="0" applyBorder="0" applyProtection="0">
      <alignment horizontal="left"/>
    </xf>
    <xf numFmtId="168" fontId="47" fillId="0" borderId="0" applyNumberFormat="0" applyFill="0" applyBorder="0" applyAlignment="0" applyProtection="0"/>
    <xf numFmtId="200" fontId="48" fillId="24" borderId="0" applyNumberFormat="0" applyFill="0" applyBorder="0" applyAlignment="0" applyProtection="0">
      <alignment horizontal="center"/>
    </xf>
    <xf numFmtId="168" fontId="47" fillId="0" borderId="0" applyNumberFormat="0" applyFill="0" applyBorder="0" applyAlignment="0" applyProtection="0"/>
    <xf numFmtId="0" fontId="23" fillId="0" borderId="0"/>
    <xf numFmtId="202" fontId="22" fillId="0" borderId="0"/>
    <xf numFmtId="0" fontId="43" fillId="0" borderId="15" applyNumberFormat="0" applyFill="0" applyAlignment="0" applyProtection="0"/>
    <xf numFmtId="168" fontId="4" fillId="0" borderId="17" applyNumberFormat="0" applyFont="0" applyFill="0" applyAlignment="0" applyProtection="0"/>
    <xf numFmtId="168"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8" fontId="51" fillId="0" borderId="22" applyBorder="0"/>
    <xf numFmtId="203"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4"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5" fontId="30" fillId="0" borderId="0" applyFill="0" applyBorder="0" applyAlignment="0"/>
    <xf numFmtId="0" fontId="30" fillId="0" borderId="0" applyFill="0" applyBorder="0" applyAlignment="0"/>
    <xf numFmtId="206" fontId="30" fillId="0" borderId="0" applyFill="0" applyBorder="0" applyAlignment="0"/>
    <xf numFmtId="207"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0"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5" fontId="30"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0" fontId="14" fillId="0" borderId="0" applyFont="0" applyFill="0" applyBorder="0" applyAlignment="0" applyProtection="0"/>
    <xf numFmtId="0" fontId="68" fillId="0" borderId="0" applyFont="0" applyFill="0" applyBorder="0" applyAlignment="0" applyProtection="0">
      <alignment horizontal="right"/>
    </xf>
    <xf numFmtId="211" fontId="68" fillId="0" borderId="0" applyFont="0" applyFill="0" applyBorder="0" applyAlignment="0" applyProtection="0">
      <alignment horizontal="right"/>
    </xf>
    <xf numFmtId="0" fontId="68" fillId="0" borderId="0" applyFont="0" applyFill="0" applyBorder="0" applyAlignment="0" applyProtection="0"/>
    <xf numFmtId="211"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2" fontId="26" fillId="0" borderId="0" applyFont="0" applyFill="0" applyBorder="0" applyAlignment="0" applyProtection="0"/>
    <xf numFmtId="168" fontId="38" fillId="0" borderId="0"/>
    <xf numFmtId="213" fontId="69" fillId="0" borderId="0" applyFill="0" applyBorder="0">
      <alignment horizontal="left"/>
    </xf>
    <xf numFmtId="214" fontId="4" fillId="0" borderId="5" applyFont="0" applyFill="0" applyBorder="0" applyAlignment="0" applyProtection="0"/>
    <xf numFmtId="214" fontId="4" fillId="0" borderId="5" applyFont="0" applyFill="0" applyBorder="0" applyAlignment="0" applyProtection="0"/>
    <xf numFmtId="168" fontId="70" fillId="0" borderId="18">
      <alignment horizontal="left"/>
    </xf>
    <xf numFmtId="168" fontId="70" fillId="0" borderId="18">
      <alignment horizontal="left"/>
    </xf>
    <xf numFmtId="0" fontId="71" fillId="0" borderId="0">
      <alignment horizontal="left"/>
    </xf>
    <xf numFmtId="0" fontId="72" fillId="0" borderId="0"/>
    <xf numFmtId="0" fontId="73" fillId="0" borderId="0">
      <alignment horizontal="left"/>
    </xf>
    <xf numFmtId="215" fontId="14" fillId="0" borderId="24" applyFont="0" applyFill="0" applyBorder="0" applyAlignment="0" applyProtection="0"/>
    <xf numFmtId="216" fontId="45" fillId="0" borderId="0"/>
    <xf numFmtId="0" fontId="30" fillId="0" borderId="0" applyFont="0" applyFill="0" applyBorder="0" applyAlignment="0" applyProtection="0"/>
    <xf numFmtId="217" fontId="28" fillId="0" borderId="0" applyFont="0" applyFill="0" applyBorder="0" applyAlignment="0" applyProtection="0"/>
    <xf numFmtId="8" fontId="74" fillId="0" borderId="25">
      <protection locked="0"/>
    </xf>
    <xf numFmtId="218" fontId="68" fillId="0" borderId="0" applyFont="0" applyFill="0" applyBorder="0" applyAlignment="0" applyProtection="0">
      <alignment horizontal="right"/>
    </xf>
    <xf numFmtId="219" fontId="68" fillId="0" borderId="0" applyFont="0" applyFill="0" applyBorder="0" applyAlignment="0" applyProtection="0">
      <alignment horizontal="right"/>
    </xf>
    <xf numFmtId="0" fontId="75" fillId="0" borderId="0" applyFont="0" applyFill="0" applyBorder="0" applyAlignment="0" applyProtection="0"/>
    <xf numFmtId="219"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0" fontId="59" fillId="0" borderId="0"/>
    <xf numFmtId="220" fontId="59" fillId="0" borderId="0"/>
    <xf numFmtId="220" fontId="59" fillId="0" borderId="0"/>
    <xf numFmtId="172" fontId="44" fillId="0" borderId="0">
      <alignment horizontal="right"/>
    </xf>
    <xf numFmtId="220" fontId="59" fillId="0" borderId="0"/>
    <xf numFmtId="0" fontId="76" fillId="9" borderId="26" applyNumberFormat="0" applyAlignment="0" applyProtection="0"/>
    <xf numFmtId="0" fontId="77" fillId="27" borderId="27" applyNumberFormat="0" applyAlignment="0" applyProtection="0"/>
    <xf numFmtId="221"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2"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3" fontId="4" fillId="28" borderId="0" applyFont="0" applyFill="0" applyBorder="0" applyAlignment="0" applyProtection="0"/>
    <xf numFmtId="223" fontId="4" fillId="28" borderId="0" applyFont="0" applyFill="0" applyBorder="0" applyAlignment="0" applyProtection="0"/>
    <xf numFmtId="224" fontId="4" fillId="28" borderId="7" applyFont="0" applyFill="0" applyBorder="0" applyAlignment="0" applyProtection="0"/>
    <xf numFmtId="224" fontId="4" fillId="28" borderId="7" applyFont="0" applyFill="0" applyBorder="0" applyAlignment="0" applyProtection="0"/>
    <xf numFmtId="225" fontId="14" fillId="28" borderId="0" applyFont="0" applyFill="0" applyBorder="0" applyAlignment="0" applyProtection="0"/>
    <xf numFmtId="17" fontId="40" fillId="0" borderId="0" applyFill="0" applyBorder="0">
      <alignment horizontal="right"/>
    </xf>
    <xf numFmtId="226" fontId="40" fillId="0" borderId="15" applyFont="0" applyFill="0" applyBorder="0" applyAlignment="0" applyProtection="0"/>
    <xf numFmtId="222"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27" fontId="45" fillId="0" borderId="0" applyFont="0" applyFill="0" applyBorder="0" applyProtection="0">
      <alignment horizontal="right"/>
    </xf>
    <xf numFmtId="228" fontId="4" fillId="0" borderId="0"/>
    <xf numFmtId="228" fontId="4" fillId="0" borderId="0"/>
    <xf numFmtId="14" fontId="57" fillId="0" borderId="0" applyFont="0" applyFill="0" applyBorder="0" applyAlignment="0" applyProtection="0">
      <alignment horizontal="center"/>
    </xf>
    <xf numFmtId="229" fontId="57" fillId="0" borderId="0" applyFont="0" applyFill="0" applyBorder="0" applyAlignment="0" applyProtection="0">
      <alignment horizontal="center"/>
    </xf>
    <xf numFmtId="230" fontId="44" fillId="0" borderId="0"/>
    <xf numFmtId="231" fontId="44" fillId="0" borderId="0"/>
    <xf numFmtId="0" fontId="80" fillId="6" borderId="0" applyNumberFormat="0" applyBorder="0" applyAlignment="0" applyProtection="0"/>
    <xf numFmtId="8" fontId="45" fillId="0" borderId="0" applyFont="0" applyFill="0" applyBorder="0" applyAlignment="0" applyProtection="0"/>
    <xf numFmtId="232" fontId="29" fillId="0" borderId="0" applyFont="0" applyFill="0" applyBorder="0" applyAlignment="0" applyProtection="0"/>
    <xf numFmtId="6" fontId="45" fillId="0" borderId="0" applyFont="0" applyFill="0" applyBorder="0" applyAlignment="0" applyProtection="0"/>
    <xf numFmtId="233" fontId="68" fillId="0" borderId="9" applyNumberFormat="0" applyFont="0" applyFill="0" applyAlignment="0" applyProtection="0"/>
    <xf numFmtId="1" fontId="81" fillId="0" borderId="0" applyFill="0" applyBorder="0" applyAlignment="0" applyProtection="0"/>
    <xf numFmtId="177" fontId="82" fillId="29" borderId="0">
      <alignment vertical="center"/>
    </xf>
    <xf numFmtId="177" fontId="83" fillId="0" borderId="0">
      <alignment vertical="center"/>
    </xf>
    <xf numFmtId="177" fontId="84" fillId="0" borderId="0">
      <alignment vertical="center"/>
    </xf>
    <xf numFmtId="177" fontId="85" fillId="2" borderId="29" applyNumberFormat="0" applyAlignment="0">
      <alignment horizontal="center" vertical="center"/>
    </xf>
    <xf numFmtId="177" fontId="86" fillId="2" borderId="0">
      <alignment horizontal="center" vertical="center"/>
    </xf>
    <xf numFmtId="14" fontId="87" fillId="2" borderId="0">
      <alignment horizontal="center" vertical="center"/>
    </xf>
    <xf numFmtId="17" fontId="88" fillId="2" borderId="0">
      <alignment horizontal="center" vertical="center"/>
    </xf>
    <xf numFmtId="177" fontId="14" fillId="0" borderId="0">
      <alignment vertical="center"/>
    </xf>
    <xf numFmtId="177" fontId="89" fillId="2" borderId="0">
      <alignment vertical="center"/>
    </xf>
    <xf numFmtId="177" fontId="18" fillId="2" borderId="0">
      <alignment vertical="center"/>
    </xf>
    <xf numFmtId="169" fontId="18" fillId="2" borderId="30">
      <alignment vertical="center"/>
    </xf>
    <xf numFmtId="0" fontId="82" fillId="2" borderId="30">
      <alignment vertical="center"/>
    </xf>
    <xf numFmtId="37" fontId="88" fillId="2" borderId="0">
      <alignment horizontal="left" vertical="center"/>
    </xf>
    <xf numFmtId="177" fontId="88" fillId="2" borderId="0">
      <alignment horizontal="center" vertical="center"/>
    </xf>
    <xf numFmtId="234" fontId="18" fillId="2" borderId="0">
      <alignment horizontal="right" vertical="center"/>
    </xf>
    <xf numFmtId="232" fontId="18" fillId="2" borderId="0">
      <alignment horizontal="right" vertical="center"/>
    </xf>
    <xf numFmtId="169" fontId="18" fillId="2" borderId="0">
      <alignment horizontal="right" vertical="center"/>
    </xf>
    <xf numFmtId="169" fontId="18" fillId="2" borderId="17">
      <alignment horizontal="right" vertical="center"/>
    </xf>
    <xf numFmtId="232" fontId="18" fillId="2" borderId="30">
      <alignment horizontal="right" vertical="center"/>
    </xf>
    <xf numFmtId="171" fontId="18" fillId="2" borderId="0">
      <alignment horizontal="right" vertical="center"/>
    </xf>
    <xf numFmtId="4" fontId="18" fillId="2" borderId="0">
      <alignment horizontal="right" vertical="center"/>
    </xf>
    <xf numFmtId="171" fontId="18" fillId="2" borderId="15">
      <alignment horizontal="right" vertical="center"/>
    </xf>
    <xf numFmtId="232" fontId="18" fillId="2" borderId="15">
      <alignment horizontal="right" vertical="center"/>
    </xf>
    <xf numFmtId="232" fontId="90" fillId="2" borderId="0">
      <alignment horizontal="right" vertical="center"/>
    </xf>
    <xf numFmtId="235" fontId="18" fillId="2" borderId="0">
      <alignment horizontal="right" vertical="center"/>
    </xf>
    <xf numFmtId="177" fontId="82" fillId="0" borderId="0">
      <alignment vertical="center"/>
    </xf>
    <xf numFmtId="177" fontId="91" fillId="2" borderId="15" applyBorder="0">
      <alignment horizontal="left" vertical="center"/>
    </xf>
    <xf numFmtId="177" fontId="18" fillId="2" borderId="0">
      <alignment horizontal="left" vertical="center"/>
    </xf>
    <xf numFmtId="177" fontId="91" fillId="2" borderId="31">
      <alignment horizontal="left"/>
    </xf>
    <xf numFmtId="177" fontId="14" fillId="2" borderId="32">
      <alignment vertical="center"/>
    </xf>
    <xf numFmtId="177" fontId="14" fillId="2" borderId="33">
      <alignment vertical="center"/>
    </xf>
    <xf numFmtId="177" fontId="14" fillId="2" borderId="33">
      <alignment vertical="center"/>
    </xf>
    <xf numFmtId="177" fontId="14" fillId="2" borderId="17">
      <alignment vertical="center"/>
    </xf>
    <xf numFmtId="177" fontId="87" fillId="2" borderId="34">
      <alignment horizontal="center" vertical="center"/>
    </xf>
    <xf numFmtId="177" fontId="18" fillId="0" borderId="0">
      <alignment vertical="center"/>
    </xf>
    <xf numFmtId="177" fontId="18" fillId="0" borderId="0">
      <alignment vertical="center"/>
    </xf>
    <xf numFmtId="177" fontId="18" fillId="0" borderId="0">
      <alignment vertical="center"/>
    </xf>
    <xf numFmtId="169" fontId="92" fillId="0" borderId="0">
      <alignment horizontal="right"/>
    </xf>
    <xf numFmtId="169" fontId="93" fillId="0" borderId="35" applyNumberFormat="0" applyAlignment="0" applyProtection="0">
      <alignment vertical="top"/>
    </xf>
    <xf numFmtId="0" fontId="14" fillId="24" borderId="0" applyNumberFormat="0" applyFont="0" applyBorder="0" applyAlignment="0" applyProtection="0"/>
    <xf numFmtId="169" fontId="4" fillId="0" borderId="35" applyNumberFormat="0" applyAlignment="0" applyProtection="0">
      <alignment vertical="top"/>
    </xf>
    <xf numFmtId="172" fontId="44" fillId="0" borderId="17">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236" fontId="94" fillId="0" borderId="0" applyFont="0" applyFill="0" applyBorder="0" applyAlignment="0" applyProtection="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70" fontId="18" fillId="0" borderId="0" applyFont="0" applyFill="0" applyBorder="0" applyAlignment="0" applyProtection="0"/>
    <xf numFmtId="237" fontId="22" fillId="0" borderId="23"/>
    <xf numFmtId="172" fontId="19" fillId="0" borderId="0">
      <alignment horizontal="right"/>
    </xf>
    <xf numFmtId="230" fontId="19" fillId="0" borderId="0">
      <alignment horizontal="right"/>
    </xf>
    <xf numFmtId="231" fontId="19" fillId="0" borderId="0">
      <alignment horizontal="right"/>
    </xf>
    <xf numFmtId="238" fontId="4" fillId="0" borderId="0">
      <protection locked="0"/>
    </xf>
    <xf numFmtId="200" fontId="4" fillId="28" borderId="0" applyFont="0" applyFill="0" applyBorder="0" applyAlignment="0"/>
    <xf numFmtId="200" fontId="4" fillId="28" borderId="0" applyFont="0" applyFill="0" applyBorder="0" applyAlignment="0"/>
    <xf numFmtId="238" fontId="4" fillId="0" borderId="0">
      <protection locked="0"/>
    </xf>
    <xf numFmtId="238" fontId="4" fillId="0" borderId="0">
      <protection locked="0"/>
    </xf>
    <xf numFmtId="239"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0" fontId="47" fillId="0" borderId="20" applyNumberFormat="0" applyFill="0" applyBorder="0" applyAlignment="0" applyProtection="0"/>
    <xf numFmtId="241" fontId="4" fillId="0" borderId="0" applyBorder="0" applyProtection="0"/>
    <xf numFmtId="241"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2"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3" fontId="105" fillId="0" borderId="0" applyNumberFormat="0" applyFill="0" applyBorder="0" applyAlignment="0" applyProtection="0"/>
    <xf numFmtId="244" fontId="40" fillId="28" borderId="23" applyNumberFormat="0" applyFont="0" applyAlignment="0"/>
    <xf numFmtId="245"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46" fontId="4" fillId="0" borderId="0">
      <protection locked="0"/>
    </xf>
    <xf numFmtId="246" fontId="4" fillId="0" borderId="0">
      <protection locked="0"/>
    </xf>
    <xf numFmtId="246" fontId="4" fillId="0" borderId="0">
      <protection locked="0"/>
    </xf>
    <xf numFmtId="246"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47"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0" fontId="45" fillId="0" borderId="0" applyFont="0" applyFill="0" applyBorder="0" applyAlignment="0" applyProtection="0"/>
    <xf numFmtId="214" fontId="4" fillId="27" borderId="0" applyNumberFormat="0" applyFill="0" applyBorder="0" applyProtection="0">
      <alignment horizontal="left" vertical="center"/>
    </xf>
    <xf numFmtId="214" fontId="4" fillId="27" borderId="0" applyNumberFormat="0" applyFill="0" applyBorder="0" applyProtection="0">
      <alignment horizontal="left" vertical="center"/>
    </xf>
    <xf numFmtId="247"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4" fontId="4" fillId="28" borderId="0" applyFont="0" applyBorder="0" applyAlignment="0" applyProtection="0">
      <protection locked="0"/>
    </xf>
    <xf numFmtId="224" fontId="4" fillId="28" borderId="0" applyFont="0" applyBorder="0" applyAlignment="0" applyProtection="0">
      <protection locked="0"/>
    </xf>
    <xf numFmtId="200" fontId="4" fillId="28" borderId="0" applyFont="0" applyBorder="0" applyAlignment="0">
      <protection locked="0"/>
    </xf>
    <xf numFmtId="200" fontId="4" fillId="28" borderId="0" applyFont="0" applyBorder="0" applyAlignment="0">
      <protection locked="0"/>
    </xf>
    <xf numFmtId="248" fontId="128" fillId="0" borderId="0" applyNumberFormat="0" applyBorder="0" applyProtection="0"/>
    <xf numFmtId="248" fontId="36" fillId="0" borderId="0"/>
    <xf numFmtId="0" fontId="36" fillId="31" borderId="0" applyNumberFormat="0" applyBorder="0" applyProtection="0">
      <alignment horizontal="center" vertical="center"/>
    </xf>
    <xf numFmtId="200" fontId="14" fillId="28" borderId="0">
      <protection locked="0"/>
    </xf>
    <xf numFmtId="249" fontId="4" fillId="28" borderId="0" applyFont="0" applyBorder="0" applyAlignment="0">
      <protection locked="0"/>
    </xf>
    <xf numFmtId="10" fontId="14" fillId="28" borderId="0">
      <protection locked="0"/>
    </xf>
    <xf numFmtId="249" fontId="4" fillId="28" borderId="0" applyFont="0" applyBorder="0" applyAlignment="0">
      <protection locked="0"/>
    </xf>
    <xf numFmtId="200" fontId="129" fillId="28" borderId="0" applyNumberFormat="0" applyBorder="0" applyAlignment="0">
      <protection locked="0"/>
    </xf>
    <xf numFmtId="249" fontId="4" fillId="28" borderId="23"/>
    <xf numFmtId="249"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8" fontId="47" fillId="0" borderId="0" applyNumberFormat="0" applyBorder="0" applyAlignment="0" applyProtection="0"/>
    <xf numFmtId="0" fontId="58" fillId="0" borderId="0"/>
    <xf numFmtId="250"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1" fontId="21" fillId="0" borderId="0" applyFont="0" applyFill="0" applyBorder="0" applyAlignment="0" applyProtection="0"/>
    <xf numFmtId="252"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8"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3" fontId="19" fillId="0" borderId="0">
      <alignment horizontal="right"/>
    </xf>
    <xf numFmtId="14" fontId="40" fillId="0" borderId="15" applyFont="0" applyFill="0" applyBorder="0" applyAlignment="0" applyProtection="0"/>
    <xf numFmtId="235" fontId="19" fillId="0" borderId="0">
      <alignment horizontal="right"/>
    </xf>
    <xf numFmtId="0" fontId="94" fillId="0" borderId="0" applyNumberFormat="0" applyFill="0" applyBorder="0" applyProtection="0">
      <alignment horizontal="left" vertical="center"/>
    </xf>
    <xf numFmtId="242" fontId="143" fillId="0" borderId="0" applyFill="0" applyBorder="0" applyAlignment="0" applyProtection="0"/>
    <xf numFmtId="164"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5"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59" fontId="20" fillId="0" borderId="0" applyFont="0" applyFill="0" applyBorder="0" applyAlignment="0" applyProtection="0"/>
    <xf numFmtId="260" fontId="20"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1" fontId="22" fillId="0" borderId="0"/>
    <xf numFmtId="0" fontId="18" fillId="0" borderId="0"/>
    <xf numFmtId="0" fontId="147" fillId="0" borderId="0">
      <alignment horizontal="centerContinuous"/>
    </xf>
    <xf numFmtId="262"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3"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4" fontId="45" fillId="0" borderId="0" applyFont="0" applyFill="0" applyBorder="0" applyAlignment="0" applyProtection="0"/>
    <xf numFmtId="265" fontId="23" fillId="0" borderId="0" applyFont="0" applyFill="0" applyBorder="0" applyAlignment="0" applyProtection="0"/>
    <xf numFmtId="263" fontId="4" fillId="0" borderId="0" applyFont="0" applyFill="0" applyBorder="0" applyProtection="0">
      <alignment horizontal="right"/>
    </xf>
    <xf numFmtId="266" fontId="18" fillId="0" borderId="0" applyFont="0" applyFill="0" applyBorder="0" applyProtection="0">
      <alignment horizontal="right"/>
    </xf>
    <xf numFmtId="267"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68" fontId="4" fillId="27" borderId="0" applyFont="0" applyBorder="0" applyAlignment="0" applyProtection="0">
      <alignment horizontal="right"/>
      <protection hidden="1"/>
    </xf>
    <xf numFmtId="268"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3" fontId="20" fillId="0" borderId="0"/>
    <xf numFmtId="269" fontId="14" fillId="0" borderId="0" applyFont="0" applyFill="0" applyBorder="0" applyAlignment="0" applyProtection="0">
      <alignment horizontal="right"/>
    </xf>
    <xf numFmtId="270" fontId="153" fillId="0" borderId="0"/>
    <xf numFmtId="37" fontId="48" fillId="24" borderId="0" applyFont="0" applyFill="0" applyBorder="0" applyAlignment="0" applyProtection="0"/>
    <xf numFmtId="200" fontId="4" fillId="0" borderId="0" applyFont="0" applyFill="0" applyBorder="0" applyAlignment="0"/>
    <xf numFmtId="200" fontId="4" fillId="0" borderId="0" applyFont="0" applyFill="0" applyBorder="0" applyAlignment="0"/>
    <xf numFmtId="40" fontId="14" fillId="0" borderId="0" applyFont="0" applyFill="0" applyBorder="0" applyAlignment="0"/>
    <xf numFmtId="271" fontId="14" fillId="0" borderId="0" applyFont="0" applyFill="0" applyBorder="0" applyAlignment="0"/>
    <xf numFmtId="200" fontId="40" fillId="0" borderId="0" applyNumberForma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40" fontId="40" fillId="0" borderId="0">
      <alignment horizontal="left"/>
    </xf>
    <xf numFmtId="243" fontId="22" fillId="0" borderId="0" applyFill="0" applyBorder="0" applyAlignment="0" applyProtection="0"/>
    <xf numFmtId="0" fontId="32" fillId="0" borderId="0"/>
    <xf numFmtId="201"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3" fontId="14" fillId="0" borderId="0" applyFont="0" applyFill="0" applyBorder="0" applyAlignment="0" applyProtection="0"/>
    <xf numFmtId="274" fontId="14" fillId="0" borderId="0" applyFont="0" applyFill="0" applyBorder="0" applyAlignment="0" applyProtection="0"/>
    <xf numFmtId="37" fontId="154" fillId="0" borderId="0" applyNumberFormat="0" applyFont="0" applyFill="0" applyBorder="0" applyAlignment="0" applyProtection="0"/>
    <xf numFmtId="275" fontId="4" fillId="0" borderId="0" applyNumberFormat="0" applyFill="0" applyBorder="0" applyAlignment="0" applyProtection="0"/>
    <xf numFmtId="0" fontId="155" fillId="0" borderId="6"/>
    <xf numFmtId="276" fontId="4" fillId="0" borderId="0" applyFont="0" applyFill="0" applyBorder="0" applyAlignment="0" applyProtection="0"/>
    <xf numFmtId="276" fontId="4" fillId="0" borderId="0" applyFont="0" applyFill="0" applyBorder="0" applyAlignment="0" applyProtection="0"/>
    <xf numFmtId="1" fontId="18" fillId="0" borderId="0">
      <alignment horizontal="right"/>
      <protection locked="0"/>
    </xf>
    <xf numFmtId="177" fontId="28" fillId="0" borderId="0">
      <alignment horizontal="right"/>
      <protection locked="0"/>
    </xf>
    <xf numFmtId="2" fontId="28" fillId="0" borderId="0">
      <alignment horizontal="right"/>
      <protection locked="0"/>
    </xf>
    <xf numFmtId="2" fontId="18" fillId="0" borderId="0">
      <alignment horizontal="right"/>
      <protection locked="0"/>
    </xf>
    <xf numFmtId="171"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7" fontId="60" fillId="0" borderId="0" applyNumberFormat="0" applyFill="0" applyBorder="0" applyAlignment="0" applyProtection="0"/>
    <xf numFmtId="277"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0" fontId="157" fillId="27" borderId="26" applyNumberFormat="0" applyAlignment="0" applyProtection="0"/>
    <xf numFmtId="166" fontId="22" fillId="0" borderId="0" applyFont="0" applyFill="0" applyBorder="0" applyAlignment="0" applyProtection="0"/>
    <xf numFmtId="164"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0"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169" fontId="159" fillId="0" borderId="0" applyProtection="0">
      <alignment horizontal="right"/>
    </xf>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169"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5" fontId="4" fillId="0" borderId="0"/>
    <xf numFmtId="285" fontId="4" fillId="0" borderId="0"/>
    <xf numFmtId="169" fontId="92" fillId="0" borderId="0">
      <alignment horizontal="right"/>
    </xf>
    <xf numFmtId="0" fontId="19" fillId="0" borderId="0"/>
    <xf numFmtId="0" fontId="165" fillId="0" borderId="0"/>
    <xf numFmtId="169" fontId="45" fillId="0" borderId="0">
      <alignment horizontal="right"/>
    </xf>
    <xf numFmtId="286"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1" fontId="52" fillId="0" borderId="0" applyFont="0" applyFill="0" applyBorder="0" applyAlignment="0" applyProtection="0"/>
    <xf numFmtId="287" fontId="41" fillId="0" borderId="0" applyFill="0" applyBorder="0" applyAlignment="0" applyProtection="0"/>
    <xf numFmtId="169" fontId="23" fillId="0" borderId="0" applyFont="0" applyFill="0" applyBorder="0" applyAlignment="0" applyProtection="0"/>
    <xf numFmtId="288" fontId="4" fillId="0" borderId="0" applyFont="0" applyFill="0" applyBorder="0" applyAlignment="0"/>
    <xf numFmtId="288" fontId="4" fillId="0" borderId="0" applyFont="0" applyFill="0" applyBorder="0" applyAlignment="0"/>
    <xf numFmtId="289" fontId="41" fillId="0" borderId="0" applyFill="0" applyBorder="0" applyAlignment="0" applyProtection="0"/>
    <xf numFmtId="290" fontId="41" fillId="9" borderId="0" applyFont="0" applyFill="0" applyBorder="0" applyAlignment="0" applyProtection="0"/>
    <xf numFmtId="291" fontId="4" fillId="0" borderId="0" applyFont="0" applyFill="0" applyBorder="0" applyProtection="0">
      <alignment horizontal="right"/>
    </xf>
    <xf numFmtId="291"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2" fontId="4" fillId="0" borderId="0" applyFill="0" applyBorder="0" applyAlignment="0" applyProtection="0"/>
    <xf numFmtId="292" fontId="4" fillId="0" borderId="0" applyFill="0" applyBorder="0" applyAlignment="0" applyProtection="0"/>
    <xf numFmtId="0" fontId="75" fillId="0" borderId="0" applyFont="0" applyFill="0" applyBorder="0" applyAlignment="0" applyProtection="0"/>
    <xf numFmtId="293" fontId="26" fillId="0" borderId="0" applyFont="0" applyFill="0" applyBorder="0" applyAlignment="0" applyProtection="0"/>
    <xf numFmtId="0" fontId="34" fillId="0" borderId="0"/>
    <xf numFmtId="294" fontId="4" fillId="2" borderId="0" applyFont="0" applyFill="0" applyBorder="0" applyAlignment="0" applyProtection="0"/>
    <xf numFmtId="295" fontId="45"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169" fontId="159" fillId="0" borderId="0">
      <alignment horizontal="right"/>
    </xf>
    <xf numFmtId="200"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7"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298" fontId="40" fillId="0" borderId="0" applyFill="0" applyBorder="0" applyProtection="0">
      <alignment horizontal="right"/>
    </xf>
    <xf numFmtId="299"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2" fontId="169" fillId="0" borderId="0">
      <alignment horizontal="right"/>
    </xf>
    <xf numFmtId="0" fontId="22" fillId="0" borderId="0">
      <alignment vertical="top"/>
    </xf>
    <xf numFmtId="10" fontId="19" fillId="0" borderId="23"/>
    <xf numFmtId="10" fontId="4" fillId="0" borderId="0"/>
    <xf numFmtId="10" fontId="4" fillId="0" borderId="0"/>
    <xf numFmtId="216" fontId="4" fillId="0" borderId="0" applyFont="0" applyFill="0" applyBorder="0" applyProtection="0">
      <alignment horizontal="right"/>
    </xf>
    <xf numFmtId="216" fontId="4" fillId="0" borderId="0" applyFont="0" applyFill="0" applyBorder="0" applyProtection="0">
      <alignment horizontal="right"/>
    </xf>
    <xf numFmtId="300" fontId="4" fillId="0" borderId="0" applyFont="0" applyFill="0" applyBorder="0" applyProtection="0">
      <alignment horizontal="right"/>
    </xf>
    <xf numFmtId="300" fontId="4" fillId="0" borderId="0" applyFont="0" applyFill="0" applyBorder="0" applyProtection="0">
      <alignment horizontal="right"/>
    </xf>
    <xf numFmtId="216"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0" fontId="170" fillId="0" borderId="0" applyNumberFormat="0" applyFill="0" applyBorder="0" applyAlignment="0" applyProtection="0">
      <alignment horizontal="left"/>
    </xf>
    <xf numFmtId="49" fontId="26" fillId="0" borderId="0">
      <alignment horizontal="right"/>
    </xf>
    <xf numFmtId="168"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168" fontId="174" fillId="0" borderId="0"/>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protection locked="0"/>
    </xf>
    <xf numFmtId="168" fontId="174" fillId="0" borderId="0"/>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172" fontId="19" fillId="0" borderId="17">
      <alignment horizontal="right"/>
    </xf>
    <xf numFmtId="168" fontId="174" fillId="0" borderId="0"/>
    <xf numFmtId="0" fontId="174" fillId="0" borderId="10">
      <protection locked="0"/>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168" fontId="174" fillId="0" borderId="0"/>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8" fontId="174" fillId="0" borderId="0"/>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8"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8"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0" fontId="45" fillId="0" borderId="0" applyFont="0" applyFill="0" applyBorder="0" applyAlignment="0" applyProtection="0"/>
    <xf numFmtId="301" fontId="4" fillId="0" borderId="0">
      <alignment horizontal="center"/>
    </xf>
    <xf numFmtId="301" fontId="4" fillId="0" borderId="0">
      <alignment horizontal="center"/>
    </xf>
    <xf numFmtId="14" fontId="22" fillId="0" borderId="52">
      <alignment horizontal="centerContinuous"/>
    </xf>
    <xf numFmtId="253" fontId="180" fillId="0" borderId="0">
      <alignment horizontal="center"/>
    </xf>
    <xf numFmtId="1" fontId="53" fillId="0" borderId="0" applyFill="0" applyBorder="0" applyAlignment="0" applyProtection="0"/>
    <xf numFmtId="302" fontId="4" fillId="0" borderId="52" applyFont="0" applyFill="0" applyBorder="0" applyAlignment="0" applyProtection="0"/>
    <xf numFmtId="302"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2"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29" fontId="4" fillId="18" borderId="0" applyFont="0" applyFill="0" applyBorder="0" applyProtection="0">
      <alignment horizontal="right"/>
    </xf>
    <xf numFmtId="229" fontId="4" fillId="18" borderId="0" applyFont="0" applyFill="0" applyBorder="0" applyProtection="0">
      <alignment horizontal="right"/>
    </xf>
    <xf numFmtId="200"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0" fontId="4" fillId="12" borderId="0" applyNumberFormat="0" applyFont="0" applyBorder="0" applyAlignment="0" applyProtection="0"/>
    <xf numFmtId="200"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3" fontId="30" fillId="0" borderId="0" applyFill="0" applyBorder="0" applyAlignment="0"/>
    <xf numFmtId="168" fontId="30" fillId="0" borderId="0" applyFill="0" applyBorder="0" applyAlignment="0"/>
    <xf numFmtId="0" fontId="21" fillId="0" borderId="0" applyNumberFormat="0" applyFont="0" applyFill="0" applyBorder="0" applyProtection="0">
      <alignment horizontal="left" vertical="top" wrapText="1"/>
    </xf>
    <xf numFmtId="304" fontId="4" fillId="0" borderId="0" applyFill="0" applyBorder="0" applyAlignment="0" applyProtection="0">
      <alignment horizontal="right"/>
    </xf>
    <xf numFmtId="304" fontId="4" fillId="0" borderId="0" applyFill="0" applyBorder="0" applyAlignment="0" applyProtection="0">
      <alignment horizontal="right"/>
    </xf>
    <xf numFmtId="305" fontId="4" fillId="0" borderId="0" applyBorder="0" applyProtection="0">
      <alignment horizontal="right"/>
    </xf>
    <xf numFmtId="305" fontId="4" fillId="0" borderId="0" applyBorder="0" applyProtection="0">
      <alignment horizontal="right"/>
    </xf>
    <xf numFmtId="306" fontId="4" fillId="0" borderId="0"/>
    <xf numFmtId="0" fontId="22" fillId="0" borderId="0" applyNumberFormat="0" applyFill="0" applyBorder="0" applyAlignment="0" applyProtection="0"/>
    <xf numFmtId="0" fontId="23" fillId="0" borderId="0" applyNumberFormat="0" applyFill="0" applyBorder="0" applyAlignment="0" applyProtection="0"/>
    <xf numFmtId="306" fontId="4" fillId="0" borderId="0"/>
    <xf numFmtId="306"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7" fontId="70" fillId="0" borderId="0">
      <alignment horizontal="center"/>
    </xf>
    <xf numFmtId="0" fontId="193" fillId="0" borderId="0">
      <alignment horizontal="center"/>
    </xf>
    <xf numFmtId="213" fontId="18" fillId="0" borderId="0">
      <alignment horizontal="center"/>
    </xf>
    <xf numFmtId="200"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46" fontId="4" fillId="0" borderId="8">
      <protection locked="0"/>
    </xf>
    <xf numFmtId="3" fontId="90" fillId="0" borderId="15" applyNumberFormat="0"/>
    <xf numFmtId="246" fontId="4" fillId="0" borderId="8">
      <protection locked="0"/>
    </xf>
    <xf numFmtId="308" fontId="45" fillId="0" borderId="0">
      <alignment horizontal="right"/>
    </xf>
    <xf numFmtId="0" fontId="43" fillId="0" borderId="0">
      <alignment horizontal="centerContinuous"/>
    </xf>
    <xf numFmtId="309" fontId="4" fillId="0" borderId="0" applyFont="0" applyFill="0" applyBorder="0" applyAlignment="0" applyProtection="0">
      <alignment horizontal="right"/>
    </xf>
    <xf numFmtId="166" fontId="4" fillId="0" borderId="0" applyFont="0" applyFill="0" applyBorder="0" applyAlignment="0" applyProtection="0"/>
    <xf numFmtId="0" fontId="4" fillId="0" borderId="0" applyFont="0" applyFill="0" applyBorder="0" applyAlignment="0" applyProtection="0"/>
    <xf numFmtId="310" fontId="4" fillId="0" borderId="0" applyBorder="0" applyProtection="0">
      <alignment horizontal="right"/>
    </xf>
    <xf numFmtId="310" fontId="4" fillId="0" borderId="0" applyBorder="0" applyProtection="0">
      <alignment horizontal="right"/>
    </xf>
    <xf numFmtId="0" fontId="197" fillId="0" borderId="0" applyNumberFormat="0" applyFill="0" applyBorder="0" applyAlignment="0" applyProtection="0"/>
    <xf numFmtId="230" fontId="44" fillId="0" borderId="0" applyFont="0" applyFill="0" applyBorder="0">
      <alignment horizontal="right"/>
    </xf>
    <xf numFmtId="311" fontId="4" fillId="0" borderId="0">
      <alignment horizontal="left"/>
      <protection locked="0"/>
    </xf>
    <xf numFmtId="311"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2"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3" fontId="21" fillId="0" borderId="0" applyFont="0" applyFill="0" applyBorder="0" applyAlignment="0" applyProtection="0"/>
    <xf numFmtId="314"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2" fontId="169" fillId="0" borderId="0">
      <alignment horizontal="right"/>
    </xf>
    <xf numFmtId="315" fontId="4" fillId="0" borderId="0" applyFont="0" applyFill="0" applyBorder="0" applyAlignment="0" applyProtection="0"/>
    <xf numFmtId="316" fontId="4" fillId="0" borderId="0" applyFont="0" applyFill="0" applyBorder="0" applyAlignment="0" applyProtection="0"/>
    <xf numFmtId="200"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6" fontId="22" fillId="0" borderId="0" applyFont="0" applyFill="0" applyBorder="0" applyAlignment="0" applyProtection="0">
      <alignment horizontal="right"/>
    </xf>
    <xf numFmtId="229"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166"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70"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70" fontId="225" fillId="72" borderId="0" applyNumberFormat="0" applyBorder="0" applyAlignment="0" applyProtection="0"/>
    <xf numFmtId="0" fontId="225" fillId="72"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74" borderId="0" applyNumberFormat="0" applyBorder="0" applyAlignment="0" applyProtection="0"/>
    <xf numFmtId="0" fontId="225" fillId="74" borderId="0" applyNumberFormat="0" applyBorder="0" applyAlignment="0" applyProtection="0"/>
    <xf numFmtId="170" fontId="225" fillId="75" borderId="0" applyNumberFormat="0" applyBorder="0" applyAlignment="0" applyProtection="0"/>
    <xf numFmtId="0" fontId="225" fillId="75" borderId="0" applyNumberFormat="0" applyBorder="0" applyAlignment="0" applyProtection="0"/>
    <xf numFmtId="170" fontId="225" fillId="76" borderId="0" applyNumberFormat="0" applyBorder="0" applyAlignment="0" applyProtection="0"/>
    <xf numFmtId="0" fontId="225" fillId="76" borderId="0" applyNumberFormat="0" applyBorder="0" applyAlignment="0" applyProtection="0"/>
    <xf numFmtId="170"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7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7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7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7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7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7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84" borderId="0" applyNumberFormat="0" applyBorder="0" applyAlignment="0" applyProtection="0"/>
    <xf numFmtId="0" fontId="225" fillId="84" borderId="0" applyNumberFormat="0" applyBorder="0" applyAlignment="0" applyProtection="0"/>
    <xf numFmtId="170" fontId="225" fillId="85" borderId="0" applyNumberFormat="0" applyBorder="0" applyAlignment="0" applyProtection="0"/>
    <xf numFmtId="0" fontId="225" fillId="85"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7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7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7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7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7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7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73" borderId="0" applyNumberFormat="0" applyBorder="0" applyAlignment="0" applyProtection="0"/>
    <xf numFmtId="0" fontId="226" fillId="73" borderId="0" applyNumberFormat="0" applyBorder="0" applyAlignment="0" applyProtection="0"/>
    <xf numFmtId="170" fontId="226" fillId="84" borderId="0" applyNumberFormat="0" applyBorder="0" applyAlignment="0" applyProtection="0"/>
    <xf numFmtId="0" fontId="226" fillId="84" borderId="0" applyNumberFormat="0" applyBorder="0" applyAlignment="0" applyProtection="0"/>
    <xf numFmtId="170" fontId="226" fillId="85" borderId="0" applyNumberFormat="0" applyBorder="0" applyAlignment="0" applyProtection="0"/>
    <xf numFmtId="0" fontId="226" fillId="85"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70" fontId="228" fillId="92"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70" fontId="228" fillId="96" borderId="0" applyNumberFormat="0" applyBorder="0" applyAlignment="0" applyProtection="0"/>
    <xf numFmtId="170" fontId="229" fillId="97" borderId="0" applyNumberFormat="0" applyBorder="0" applyAlignment="0" applyProtection="0"/>
    <xf numFmtId="0" fontId="229" fillId="97"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70" fontId="228" fillId="99" borderId="0" applyNumberFormat="0" applyBorder="0" applyAlignment="0" applyProtection="0"/>
    <xf numFmtId="170" fontId="229" fillId="100" borderId="0" applyNumberFormat="0" applyBorder="0" applyAlignment="0" applyProtection="0"/>
    <xf numFmtId="0" fontId="229" fillId="100"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70" fontId="228" fillId="103"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9" fillId="102" borderId="0" applyNumberFormat="0" applyBorder="0" applyAlignment="0" applyProtection="0"/>
    <xf numFmtId="0" fontId="229" fillId="102"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70" fontId="228" fillId="104"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70" fontId="228" fillId="105" borderId="0" applyNumberFormat="0" applyBorder="0" applyAlignment="0" applyProtection="0"/>
    <xf numFmtId="170" fontId="229" fillId="106" borderId="0" applyNumberFormat="0" applyBorder="0" applyAlignment="0" applyProtection="0"/>
    <xf numFmtId="0" fontId="229" fillId="106"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70"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70"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70"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70"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70"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70"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70"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70"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70"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7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7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168" fontId="65" fillId="0" borderId="15" applyBorder="0">
      <alignment horizontal="center"/>
    </xf>
    <xf numFmtId="168"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6" fontId="40" fillId="0" borderId="15" applyFont="0" applyFill="0" applyBorder="0" applyAlignment="0" applyProtection="0"/>
    <xf numFmtId="226" fontId="40" fillId="0" borderId="15" applyFont="0" applyFill="0" applyBorder="0" applyAlignment="0" applyProtection="0"/>
    <xf numFmtId="226"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71" fontId="223" fillId="2" borderId="15">
      <alignment horizontal="right" vertical="center"/>
    </xf>
    <xf numFmtId="171" fontId="223" fillId="2" borderId="15">
      <alignment horizontal="right" vertical="center"/>
    </xf>
    <xf numFmtId="171" fontId="223" fillId="2" borderId="15">
      <alignment horizontal="right" vertical="center"/>
    </xf>
    <xf numFmtId="232" fontId="223" fillId="2" borderId="15">
      <alignment horizontal="right" vertical="center"/>
    </xf>
    <xf numFmtId="232" fontId="223" fillId="2" borderId="15">
      <alignment horizontal="right" vertical="center"/>
    </xf>
    <xf numFmtId="232" fontId="223" fillId="2" borderId="15">
      <alignment horizontal="right" vertical="center"/>
    </xf>
    <xf numFmtId="177" fontId="91" fillId="2" borderId="15" applyBorder="0">
      <alignment horizontal="left" vertical="center"/>
    </xf>
    <xf numFmtId="177" fontId="91" fillId="2" borderId="15" applyBorder="0">
      <alignment horizontal="left" vertical="center"/>
    </xf>
    <xf numFmtId="177" fontId="91" fillId="2" borderId="15" applyBorder="0">
      <alignment horizontal="left" vertical="center"/>
    </xf>
    <xf numFmtId="177" fontId="91" fillId="2" borderId="31">
      <alignment horizontal="left"/>
    </xf>
    <xf numFmtId="177" fontId="87" fillId="2" borderId="34">
      <alignment horizontal="center" vertical="center"/>
    </xf>
    <xf numFmtId="0" fontId="230" fillId="24" borderId="0" applyNumberFormat="0" applyFont="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43" fillId="112" borderId="0" applyNumberFormat="0" applyBorder="0" applyAlignment="0" applyProtection="0"/>
    <xf numFmtId="0" fontId="243" fillId="112" borderId="0" applyNumberFormat="0" applyBorder="0" applyAlignment="0" applyProtection="0"/>
    <xf numFmtId="170" fontId="243" fillId="113" borderId="0" applyNumberFormat="0" applyBorder="0" applyAlignment="0" applyProtection="0"/>
    <xf numFmtId="0" fontId="243" fillId="113" borderId="0" applyNumberFormat="0" applyBorder="0" applyAlignment="0" applyProtection="0"/>
    <xf numFmtId="170"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0"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0" fontId="245" fillId="0" borderId="20" applyNumberFormat="0" applyFill="0" applyBorder="0" applyAlignment="0" applyProtection="0"/>
    <xf numFmtId="240" fontId="245" fillId="0" borderId="20" applyNumberFormat="0" applyFill="0" applyBorder="0" applyAlignment="0" applyProtection="0"/>
    <xf numFmtId="170"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70"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70"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70"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7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4" fillId="0" borderId="0"/>
    <xf numFmtId="0" fontId="4" fillId="0" borderId="0"/>
    <xf numFmtId="170" fontId="1" fillId="0" borderId="0"/>
    <xf numFmtId="0" fontId="1" fillId="0" borderId="0"/>
    <xf numFmtId="0" fontId="1" fillId="0" borderId="0"/>
    <xf numFmtId="0" fontId="4" fillId="0" borderId="0"/>
    <xf numFmtId="170" fontId="1" fillId="0" borderId="0"/>
    <xf numFmtId="170" fontId="1" fillId="0" borderId="0"/>
    <xf numFmtId="0" fontId="1" fillId="0" borderId="0"/>
    <xf numFmtId="0" fontId="1" fillId="0" borderId="0"/>
    <xf numFmtId="170" fontId="1" fillId="0" borderId="0"/>
    <xf numFmtId="0" fontId="1" fillId="0" borderId="0"/>
    <xf numFmtId="0" fontId="1" fillId="0" borderId="0"/>
    <xf numFmtId="0" fontId="4" fillId="0" borderId="0"/>
    <xf numFmtId="17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5"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70"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70" fontId="174" fillId="0" borderId="10">
      <protection locked="0"/>
    </xf>
    <xf numFmtId="0" fontId="174" fillId="0" borderId="10">
      <protection locked="0"/>
    </xf>
    <xf numFmtId="0" fontId="174" fillId="0" borderId="10">
      <protection locked="0"/>
    </xf>
    <xf numFmtId="0" fontId="230" fillId="0" borderId="0">
      <alignment horizontal="left"/>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70" fontId="174" fillId="0" borderId="10">
      <protection locked="0"/>
    </xf>
    <xf numFmtId="0" fontId="174" fillId="0" borderId="10">
      <protection locked="0"/>
    </xf>
    <xf numFmtId="0" fontId="174" fillId="0" borderId="10">
      <protection locked="0"/>
    </xf>
    <xf numFmtId="170" fontId="175" fillId="0" borderId="10">
      <alignment horizontal="centerContinuous"/>
    </xf>
    <xf numFmtId="0" fontId="175" fillId="0" borderId="10">
      <alignment horizontal="centerContinuous"/>
    </xf>
    <xf numFmtId="0" fontId="175"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0" fontId="276" fillId="0" borderId="0">
      <alignment horizontal="center"/>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70"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70" fontId="4" fillId="83" borderId="71" applyNumberFormat="0" applyProtection="0">
      <alignment horizontal="left" vertical="center" indent="1"/>
    </xf>
    <xf numFmtId="0" fontId="4" fillId="83" borderId="71" applyNumberFormat="0" applyProtection="0">
      <alignment horizontal="left" vertical="center" indent="1"/>
    </xf>
    <xf numFmtId="170" fontId="4" fillId="83" borderId="71" applyNumberFormat="0" applyProtection="0">
      <alignment horizontal="left" vertical="top" indent="1"/>
    </xf>
    <xf numFmtId="0" fontId="4" fillId="83" borderId="71" applyNumberFormat="0" applyProtection="0">
      <alignment horizontal="left" vertical="top" indent="1"/>
    </xf>
    <xf numFmtId="170" fontId="4" fillId="72" borderId="71" applyNumberFormat="0" applyProtection="0">
      <alignment horizontal="left" vertical="center" indent="1"/>
    </xf>
    <xf numFmtId="0" fontId="4" fillId="72" borderId="71" applyNumberFormat="0" applyProtection="0">
      <alignment horizontal="left" vertical="center" indent="1"/>
    </xf>
    <xf numFmtId="170" fontId="4" fillId="72" borderId="71" applyNumberFormat="0" applyProtection="0">
      <alignment horizontal="left" vertical="top" indent="1"/>
    </xf>
    <xf numFmtId="0" fontId="4" fillId="72" borderId="71" applyNumberFormat="0" applyProtection="0">
      <alignment horizontal="left" vertical="top" indent="1"/>
    </xf>
    <xf numFmtId="170" fontId="4" fillId="76" borderId="71" applyNumberFormat="0" applyProtection="0">
      <alignment horizontal="left" vertical="center" indent="1"/>
    </xf>
    <xf numFmtId="0" fontId="4" fillId="76" borderId="71" applyNumberFormat="0" applyProtection="0">
      <alignment horizontal="left" vertical="center" indent="1"/>
    </xf>
    <xf numFmtId="170" fontId="4" fillId="76" borderId="71" applyNumberFormat="0" applyProtection="0">
      <alignment horizontal="left" vertical="top" indent="1"/>
    </xf>
    <xf numFmtId="0" fontId="4" fillId="76" borderId="71" applyNumberFormat="0" applyProtection="0">
      <alignment horizontal="left" vertical="top" indent="1"/>
    </xf>
    <xf numFmtId="170" fontId="4" fillId="121" borderId="71" applyNumberFormat="0" applyProtection="0">
      <alignment horizontal="left" vertical="center" indent="1"/>
    </xf>
    <xf numFmtId="0" fontId="4" fillId="121" borderId="71" applyNumberFormat="0" applyProtection="0">
      <alignment horizontal="left" vertical="center" indent="1"/>
    </xf>
    <xf numFmtId="170" fontId="4" fillId="121" borderId="71" applyNumberFormat="0" applyProtection="0">
      <alignment horizontal="left" vertical="top" indent="1"/>
    </xf>
    <xf numFmtId="0" fontId="4" fillId="121" borderId="71" applyNumberFormat="0" applyProtection="0">
      <alignment horizontal="left" vertical="top" indent="1"/>
    </xf>
    <xf numFmtId="170"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70"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70"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70"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70" fontId="181" fillId="0" borderId="10"/>
    <xf numFmtId="0" fontId="181" fillId="0" borderId="10"/>
    <xf numFmtId="0" fontId="181" fillId="0" borderId="10"/>
    <xf numFmtId="0" fontId="43" fillId="0" borderId="0">
      <alignment horizontal="centerContinuous"/>
    </xf>
    <xf numFmtId="170"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70" fontId="43" fillId="0" borderId="15">
      <alignment horizontal="center"/>
    </xf>
    <xf numFmtId="0" fontId="43" fillId="0" borderId="15">
      <alignment horizontal="center"/>
    </xf>
    <xf numFmtId="0" fontId="43" fillId="0" borderId="15">
      <alignment horizontal="center"/>
    </xf>
    <xf numFmtId="0" fontId="19" fillId="0" borderId="0"/>
    <xf numFmtId="170" fontId="43" fillId="0" borderId="15">
      <alignment horizontal="centerContinuous"/>
    </xf>
    <xf numFmtId="0" fontId="43" fillId="0" borderId="15">
      <alignment horizontal="centerContinuous"/>
    </xf>
    <xf numFmtId="0" fontId="43" fillId="0" borderId="15">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233" fontId="65" fillId="0" borderId="15" applyBorder="0" applyProtection="0">
      <alignment horizontal="right" vertical="center"/>
    </xf>
    <xf numFmtId="233" fontId="65" fillId="0" borderId="15" applyBorder="0" applyProtection="0">
      <alignment horizontal="right" vertical="center"/>
    </xf>
    <xf numFmtId="0" fontId="185" fillId="38" borderId="0" applyBorder="0" applyProtection="0">
      <alignment horizontal="centerContinuous" vertical="center"/>
    </xf>
    <xf numFmtId="170"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46"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315">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3" fontId="298" fillId="0" borderId="0" xfId="0" applyNumberFormat="1" applyFont="1"/>
    <xf numFmtId="0" fontId="302" fillId="123" borderId="0" xfId="51258" applyFont="1" applyFill="1" applyBorder="1" applyAlignment="1">
      <alignment horizontal="center" vertical="center" wrapText="1" readingOrder="1"/>
    </xf>
    <xf numFmtId="0" fontId="302" fillId="0" borderId="0" xfId="51258" applyFont="1" applyFill="1" applyBorder="1" applyAlignment="1">
      <alignment horizontal="center" vertical="center" wrapText="1" readingOrder="1"/>
    </xf>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58"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58" applyFont="1" applyFill="1" applyBorder="1" applyAlignment="1">
      <alignment horizontal="center" vertical="center" wrapText="1" readingOrder="1"/>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22" xfId="0" applyFont="1" applyFill="1" applyBorder="1" applyAlignment="1">
      <alignment horizontal="right" vertical="center" wrapText="1" readingOrder="1"/>
    </xf>
    <xf numFmtId="0" fontId="305" fillId="3" borderId="22" xfId="0" applyFont="1" applyFill="1" applyBorder="1" applyAlignment="1">
      <alignment vertical="center" wrapText="1"/>
    </xf>
    <xf numFmtId="0" fontId="316" fillId="123" borderId="0" xfId="51258" applyFont="1" applyFill="1" applyBorder="1" applyAlignment="1">
      <alignment horizontal="center" vertical="center" wrapText="1" readingOrder="1"/>
    </xf>
    <xf numFmtId="0" fontId="316" fillId="0" borderId="0" xfId="51258" applyFont="1" applyFill="1" applyBorder="1" applyAlignment="1">
      <alignment horizontal="center" vertical="center" wrapText="1" readingOrder="1"/>
    </xf>
    <xf numFmtId="0" fontId="317" fillId="0" borderId="0" xfId="0" applyFont="1" applyFill="1" applyBorder="1"/>
    <xf numFmtId="0" fontId="318" fillId="0" borderId="0" xfId="0" applyFont="1" applyFill="1" applyBorder="1"/>
    <xf numFmtId="0" fontId="319" fillId="0" borderId="0" xfId="0" applyFont="1"/>
    <xf numFmtId="0" fontId="321" fillId="0" borderId="0" xfId="8" applyNumberFormat="1" applyFont="1" applyFill="1" applyAlignment="1">
      <alignment horizontal="center" vertical="top" wrapText="1"/>
    </xf>
    <xf numFmtId="3" fontId="321" fillId="0" borderId="0" xfId="8" applyNumberFormat="1" applyFont="1" applyFill="1" applyBorder="1" applyAlignment="1">
      <alignment vertical="center" wrapText="1"/>
    </xf>
    <xf numFmtId="0" fontId="319" fillId="0" borderId="0" xfId="0" applyFont="1" applyFill="1" applyAlignment="1">
      <alignment horizontal="center" vertical="center"/>
    </xf>
    <xf numFmtId="0" fontId="319" fillId="0" borderId="0" xfId="0" applyFont="1" applyAlignment="1">
      <alignment horizontal="center" vertical="center"/>
    </xf>
    <xf numFmtId="3" fontId="322" fillId="0" borderId="0" xfId="8" applyNumberFormat="1" applyFont="1" applyFill="1" applyBorder="1" applyAlignment="1">
      <alignment horizontal="left" vertical="center" wrapText="1" indent="2"/>
    </xf>
    <xf numFmtId="3" fontId="322" fillId="0" borderId="0" xfId="8" applyNumberFormat="1" applyFont="1" applyFill="1" applyBorder="1" applyAlignment="1">
      <alignment horizontal="left" wrapText="1" indent="2"/>
    </xf>
    <xf numFmtId="3" fontId="322" fillId="0" borderId="0" xfId="8" applyNumberFormat="1" applyFont="1" applyFill="1" applyBorder="1" applyAlignment="1">
      <alignment vertical="center" wrapText="1"/>
    </xf>
    <xf numFmtId="3" fontId="322" fillId="0" borderId="0" xfId="8" applyNumberFormat="1" applyFont="1" applyFill="1" applyBorder="1" applyAlignment="1">
      <alignment horizontal="left" vertical="center" wrapText="1"/>
    </xf>
    <xf numFmtId="3" fontId="322" fillId="0" borderId="0" xfId="8" applyNumberFormat="1" applyFont="1" applyFill="1" applyBorder="1" applyAlignment="1">
      <alignment wrapText="1"/>
    </xf>
    <xf numFmtId="0" fontId="320" fillId="0" borderId="0" xfId="0" applyFont="1"/>
    <xf numFmtId="0" fontId="323" fillId="0" borderId="0" xfId="0" applyFont="1" applyFill="1" applyBorder="1"/>
    <xf numFmtId="0" fontId="321" fillId="0" borderId="0" xfId="8" applyNumberFormat="1" applyFont="1" applyFill="1" applyBorder="1" applyAlignment="1">
      <alignment horizontal="center" vertical="top" wrapText="1"/>
    </xf>
    <xf numFmtId="0" fontId="322" fillId="0" borderId="0" xfId="8" applyFont="1" applyFill="1" applyBorder="1" applyAlignment="1">
      <alignment vertical="center" wrapText="1"/>
    </xf>
    <xf numFmtId="0" fontId="323" fillId="0" borderId="0" xfId="0" applyFont="1" applyFill="1" applyBorder="1" applyAlignment="1">
      <alignment vertical="center"/>
    </xf>
    <xf numFmtId="0" fontId="323" fillId="0" borderId="0" xfId="0" applyFont="1" applyFill="1" applyBorder="1" applyAlignment="1">
      <alignment vertical="center" wrapText="1"/>
    </xf>
    <xf numFmtId="0" fontId="324" fillId="0" borderId="0" xfId="0" applyFont="1" applyFill="1" applyBorder="1" applyAlignment="1">
      <alignment vertical="center" wrapText="1"/>
    </xf>
    <xf numFmtId="0" fontId="324" fillId="0" borderId="0" xfId="0" applyFont="1" applyFill="1" applyBorder="1" applyAlignment="1">
      <alignment vertical="center"/>
    </xf>
    <xf numFmtId="319" fontId="323"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1"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21" fillId="0" borderId="0" xfId="8" applyNumberFormat="1" applyFont="1" applyFill="1" applyAlignment="1">
      <alignment vertical="center"/>
    </xf>
    <xf numFmtId="0" fontId="319" fillId="0" borderId="0" xfId="8" applyFont="1" applyFill="1" applyAlignment="1">
      <alignment horizontal="center" vertical="center"/>
    </xf>
    <xf numFmtId="3" fontId="322" fillId="0" borderId="0" xfId="8" applyNumberFormat="1" applyFont="1" applyFill="1" applyBorder="1" applyAlignment="1">
      <alignment horizontal="center" vertical="center"/>
    </xf>
    <xf numFmtId="0" fontId="320" fillId="0" borderId="0" xfId="0" applyFont="1" applyFill="1" applyAlignment="1">
      <alignment vertical="center" wrapText="1"/>
    </xf>
    <xf numFmtId="0" fontId="325" fillId="0" borderId="0" xfId="0" applyFont="1" applyFill="1" applyAlignment="1">
      <alignment horizontal="center" vertical="center"/>
    </xf>
    <xf numFmtId="0" fontId="320" fillId="0" borderId="0" xfId="0" applyFont="1" applyFill="1" applyAlignment="1">
      <alignment vertical="center"/>
    </xf>
    <xf numFmtId="0" fontId="323" fillId="0" borderId="0" xfId="8" applyFont="1" applyFill="1" applyBorder="1" applyAlignment="1">
      <alignment vertical="center"/>
    </xf>
    <xf numFmtId="0" fontId="320" fillId="0" borderId="0" xfId="0" applyFont="1" applyBorder="1" applyAlignment="1">
      <alignment vertical="center" wrapText="1"/>
    </xf>
    <xf numFmtId="0" fontId="319" fillId="0" borderId="0" xfId="0" applyFont="1" applyFill="1" applyBorder="1" applyAlignment="1">
      <alignment horizontal="center" vertical="center"/>
    </xf>
    <xf numFmtId="0" fontId="319" fillId="0" borderId="0" xfId="0" applyFont="1" applyBorder="1" applyAlignment="1">
      <alignment horizontal="left" vertical="center" wrapText="1"/>
    </xf>
    <xf numFmtId="0" fontId="325" fillId="0" borderId="0" xfId="0" applyFont="1" applyFill="1" applyBorder="1" applyAlignment="1">
      <alignment horizontal="center" vertical="center"/>
    </xf>
    <xf numFmtId="0" fontId="319"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20" fillId="0" borderId="0" xfId="0" applyFont="1" applyBorder="1" applyAlignment="1">
      <alignment horizontal="left" vertical="center" wrapText="1"/>
    </xf>
    <xf numFmtId="0" fontId="320" fillId="0" borderId="0" xfId="0" applyFont="1" applyFill="1" applyBorder="1" applyAlignment="1">
      <alignment horizontal="center" vertical="center"/>
    </xf>
    <xf numFmtId="0" fontId="328"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9" fillId="0" borderId="0" xfId="8" applyNumberFormat="1" applyFont="1" applyFill="1" applyBorder="1" applyAlignment="1">
      <alignment horizontal="center" vertical="center" wrapText="1"/>
    </xf>
    <xf numFmtId="3" fontId="321" fillId="0" borderId="8" xfId="8" applyNumberFormat="1" applyFont="1" applyFill="1" applyBorder="1" applyAlignment="1">
      <alignment horizontal="center" vertical="center" wrapText="1"/>
    </xf>
    <xf numFmtId="3" fontId="322" fillId="0" borderId="0" xfId="8" applyNumberFormat="1" applyFont="1" applyFill="1" applyBorder="1" applyAlignment="1">
      <alignment horizontal="left" vertical="center" wrapText="1" indent="1"/>
    </xf>
    <xf numFmtId="0" fontId="323" fillId="0" borderId="0" xfId="8" applyFont="1" applyFill="1" applyBorder="1" applyAlignment="1">
      <alignment horizontal="center" vertical="top" wrapText="1"/>
    </xf>
    <xf numFmtId="0" fontId="323" fillId="0" borderId="0" xfId="8" applyFont="1" applyFill="1" applyBorder="1" applyAlignment="1">
      <alignment horizontal="center" vertical="center" wrapText="1"/>
    </xf>
    <xf numFmtId="0" fontId="324" fillId="0" borderId="0" xfId="8" applyFont="1" applyFill="1" applyBorder="1" applyAlignment="1">
      <alignment horizontal="center" vertical="center" wrapText="1"/>
    </xf>
    <xf numFmtId="0" fontId="322" fillId="0" borderId="0" xfId="0" applyFont="1" applyFill="1" applyBorder="1" applyAlignment="1">
      <alignment horizontal="center" vertical="center"/>
    </xf>
    <xf numFmtId="0" fontId="327" fillId="0" borderId="0" xfId="0" applyFont="1" applyFill="1" applyBorder="1" applyAlignment="1">
      <alignment vertical="center"/>
    </xf>
    <xf numFmtId="0" fontId="323" fillId="0" borderId="0" xfId="0" applyFont="1" applyFill="1" applyBorder="1" applyAlignment="1">
      <alignment horizontal="left" vertical="center"/>
    </xf>
    <xf numFmtId="0" fontId="323" fillId="0" borderId="0" xfId="0" applyFont="1" applyFill="1" applyBorder="1" applyAlignment="1">
      <alignment horizontal="left" vertical="center" wrapText="1" indent="1"/>
    </xf>
    <xf numFmtId="3" fontId="321" fillId="0" borderId="0" xfId="8" applyNumberFormat="1" applyFont="1" applyFill="1" applyBorder="1" applyAlignment="1">
      <alignment horizontal="center" vertical="center" wrapText="1"/>
    </xf>
    <xf numFmtId="3" fontId="322" fillId="0" borderId="0" xfId="8" applyNumberFormat="1" applyFont="1" applyFill="1" applyBorder="1" applyAlignment="1">
      <alignment horizontal="center" vertical="center" wrapText="1"/>
    </xf>
    <xf numFmtId="0" fontId="323" fillId="0" borderId="0" xfId="0" applyFont="1" applyFill="1" applyBorder="1" applyAlignment="1">
      <alignment horizontal="center" vertical="center" wrapText="1"/>
    </xf>
    <xf numFmtId="0" fontId="324"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0" fontId="323" fillId="0" borderId="0" xfId="8" applyNumberFormat="1" applyFont="1" applyFill="1" applyBorder="1" applyAlignment="1">
      <alignment vertical="center"/>
    </xf>
    <xf numFmtId="320" fontId="316" fillId="3" borderId="0" xfId="0" applyNumberFormat="1" applyFont="1" applyFill="1" applyBorder="1"/>
    <xf numFmtId="320" fontId="324" fillId="0" borderId="8" xfId="0" applyNumberFormat="1" applyFont="1" applyFill="1" applyBorder="1" applyAlignment="1">
      <alignment vertical="center"/>
    </xf>
    <xf numFmtId="320" fontId="326" fillId="0" borderId="0" xfId="0" applyNumberFormat="1" applyFont="1" applyFill="1" applyBorder="1" applyAlignment="1">
      <alignment vertical="center"/>
    </xf>
    <xf numFmtId="320" fontId="324" fillId="0" borderId="0" xfId="0" applyNumberFormat="1" applyFont="1" applyFill="1" applyBorder="1" applyAlignment="1">
      <alignment vertical="center"/>
    </xf>
    <xf numFmtId="320" fontId="324" fillId="0" borderId="0" xfId="8" applyNumberFormat="1" applyFont="1" applyFill="1" applyBorder="1" applyAlignment="1">
      <alignment vertical="center"/>
    </xf>
    <xf numFmtId="320" fontId="298" fillId="0" borderId="0" xfId="0" applyNumberFormat="1" applyFont="1" applyBorder="1"/>
    <xf numFmtId="320" fontId="298" fillId="0" borderId="0" xfId="0" applyNumberFormat="1" applyFont="1" applyFill="1" applyBorder="1"/>
    <xf numFmtId="3" fontId="329" fillId="3" borderId="0" xfId="0" applyNumberFormat="1" applyFont="1" applyFill="1" applyBorder="1"/>
    <xf numFmtId="320" fontId="329" fillId="3" borderId="0" xfId="0" applyNumberFormat="1" applyFont="1" applyFill="1" applyBorder="1"/>
    <xf numFmtId="320" fontId="323" fillId="0" borderId="0" xfId="0" applyNumberFormat="1" applyFont="1" applyFill="1" applyBorder="1" applyAlignment="1">
      <alignment vertical="center"/>
    </xf>
    <xf numFmtId="320" fontId="323" fillId="0" borderId="0" xfId="0" applyNumberFormat="1" applyFont="1" applyFill="1" applyBorder="1"/>
    <xf numFmtId="0" fontId="330" fillId="0" borderId="0" xfId="0" applyFont="1" applyFill="1" applyBorder="1"/>
    <xf numFmtId="0" fontId="333" fillId="0" borderId="0" xfId="51258" applyFont="1" applyFill="1" applyBorder="1" applyAlignment="1">
      <alignment horizontal="center" vertical="center" wrapText="1" readingOrder="1"/>
    </xf>
    <xf numFmtId="0" fontId="0" fillId="128" borderId="0" xfId="0" applyFill="1"/>
    <xf numFmtId="321" fontId="296" fillId="3" borderId="0" xfId="0" applyNumberFormat="1" applyFont="1" applyFill="1" applyBorder="1"/>
    <xf numFmtId="322" fontId="298" fillId="3" borderId="0" xfId="0" applyNumberFormat="1" applyFont="1" applyFill="1" applyBorder="1"/>
    <xf numFmtId="322" fontId="298" fillId="0" borderId="0" xfId="0" applyNumberFormat="1" applyFont="1" applyFill="1" applyBorder="1"/>
    <xf numFmtId="4" fontId="296" fillId="0" borderId="0" xfId="0" applyNumberFormat="1" applyFont="1"/>
    <xf numFmtId="0" fontId="302" fillId="123" borderId="0" xfId="51258" applyFont="1" applyFill="1" applyBorder="1" applyAlignment="1">
      <alignment horizontal="center" vertical="center" wrapText="1" readingOrder="1"/>
    </xf>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319" fillId="0" borderId="0" xfId="0" applyFont="1" applyFill="1"/>
    <xf numFmtId="3" fontId="300" fillId="0" borderId="0" xfId="0" quotePrefix="1" applyNumberFormat="1" applyFont="1" applyFill="1" applyBorder="1" applyAlignment="1">
      <alignment horizontal="center" vertical="center"/>
    </xf>
    <xf numFmtId="320" fontId="316" fillId="0" borderId="0" xfId="0" applyNumberFormat="1" applyFont="1" applyFill="1" applyBorder="1"/>
    <xf numFmtId="0" fontId="302" fillId="123" borderId="0" xfId="3" applyFont="1" applyFill="1" applyBorder="1" applyAlignment="1">
      <alignment horizontal="center" vertical="center"/>
    </xf>
    <xf numFmtId="3" fontId="314"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171" fontId="323" fillId="0" borderId="0" xfId="0" applyNumberFormat="1" applyFont="1" applyFill="1" applyBorder="1"/>
    <xf numFmtId="171" fontId="302" fillId="3" borderId="0" xfId="0" applyNumberFormat="1" applyFont="1" applyFill="1" applyBorder="1"/>
    <xf numFmtId="171" fontId="296" fillId="0" borderId="0" xfId="0" applyNumberFormat="1" applyFont="1" applyBorder="1"/>
    <xf numFmtId="171" fontId="296" fillId="0" borderId="0" xfId="0" applyNumberFormat="1" applyFont="1"/>
    <xf numFmtId="3" fontId="299" fillId="0" borderId="0" xfId="0" applyNumberFormat="1" applyFont="1" applyFill="1" applyBorder="1"/>
    <xf numFmtId="3" fontId="306" fillId="0" borderId="0" xfId="0" quotePrefix="1" applyNumberFormat="1" applyFont="1" applyFill="1" applyBorder="1" applyAlignment="1">
      <alignment horizontal="center" vertical="center"/>
    </xf>
    <xf numFmtId="320" fontId="329"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294" fillId="3" borderId="73" xfId="0" applyNumberFormat="1" applyFont="1" applyFill="1" applyBorder="1"/>
    <xf numFmtId="0" fontId="302" fillId="0" borderId="73" xfId="0" applyNumberFormat="1" applyFont="1" applyFill="1" applyBorder="1" applyAlignment="1">
      <alignment horizontal="center" vertical="center"/>
    </xf>
    <xf numFmtId="3" fontId="302" fillId="123" borderId="75" xfId="0" applyNumberFormat="1" applyFont="1" applyFill="1" applyBorder="1" applyAlignment="1">
      <alignment horizontal="center" vertical="center"/>
    </xf>
    <xf numFmtId="0" fontId="302" fillId="123" borderId="76" xfId="0" applyNumberFormat="1" applyFont="1" applyFill="1" applyBorder="1" applyAlignment="1">
      <alignment horizontal="center" vertical="center"/>
    </xf>
    <xf numFmtId="3" fontId="302" fillId="123" borderId="77" xfId="0" applyNumberFormat="1" applyFont="1" applyFill="1" applyBorder="1" applyAlignment="1">
      <alignment horizontal="center" vertical="center"/>
    </xf>
    <xf numFmtId="0" fontId="302" fillId="123" borderId="76" xfId="3" applyFont="1" applyFill="1" applyBorder="1" applyAlignment="1">
      <alignment horizontal="center" vertical="center"/>
    </xf>
    <xf numFmtId="0" fontId="336" fillId="3" borderId="17" xfId="0" applyFont="1" applyFill="1" applyBorder="1" applyAlignment="1">
      <alignment horizontal="left" vertical="center" wrapText="1" readingOrder="1"/>
    </xf>
    <xf numFmtId="3" fontId="338" fillId="124" borderId="0" xfId="8" applyNumberFormat="1" applyFont="1" applyFill="1" applyAlignment="1">
      <alignment horizontal="left" vertical="center"/>
    </xf>
    <xf numFmtId="196" fontId="335" fillId="129" borderId="0" xfId="0" applyNumberFormat="1" applyFont="1" applyFill="1" applyBorder="1" applyAlignment="1">
      <alignment horizontal="right" vertical="center" wrapText="1" readingOrder="1"/>
    </xf>
    <xf numFmtId="196" fontId="336" fillId="129" borderId="17" xfId="0" applyNumberFormat="1" applyFont="1" applyFill="1" applyBorder="1" applyAlignment="1">
      <alignment horizontal="right" vertical="center" wrapText="1" readingOrder="1"/>
    </xf>
    <xf numFmtId="196" fontId="337" fillId="129" borderId="0" xfId="0" applyNumberFormat="1" applyFont="1" applyFill="1" applyBorder="1" applyAlignment="1">
      <alignment horizontal="right" vertical="center" wrapText="1" readingOrder="1"/>
    </xf>
    <xf numFmtId="0" fontId="302" fillId="123" borderId="0"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1" fillId="0" borderId="8" xfId="0" applyNumberFormat="1" applyFont="1" applyFill="1" applyBorder="1" applyAlignment="1">
      <alignment vertical="center"/>
    </xf>
    <xf numFmtId="320" fontId="322" fillId="0" borderId="0" xfId="8" applyNumberFormat="1" applyFont="1" applyFill="1" applyBorder="1" applyAlignment="1">
      <alignment vertical="center"/>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235" fontId="335" fillId="129" borderId="0" xfId="0" applyNumberFormat="1" applyFont="1" applyFill="1" applyBorder="1" applyAlignment="1">
      <alignment horizontal="right" vertical="center" wrapText="1" readingOrder="1"/>
    </xf>
    <xf numFmtId="0" fontId="302" fillId="123" borderId="0" xfId="51258" applyFont="1" applyFill="1" applyBorder="1" applyAlignment="1">
      <alignment horizontal="center" vertical="center" wrapText="1" readingOrder="1"/>
    </xf>
    <xf numFmtId="235" fontId="336" fillId="129" borderId="17" xfId="0" applyNumberFormat="1" applyFont="1" applyFill="1" applyBorder="1" applyAlignment="1">
      <alignment horizontal="right"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3" fillId="0" borderId="0" xfId="0" applyFont="1" applyBorder="1"/>
    <xf numFmtId="0" fontId="311" fillId="0" borderId="0" xfId="0" quotePrefix="1" applyFont="1" applyBorder="1" applyAlignment="1">
      <alignment horizontal="center"/>
    </xf>
    <xf numFmtId="3" fontId="303" fillId="0" borderId="0" xfId="0" applyNumberFormat="1" applyFont="1" applyFill="1" applyBorder="1"/>
    <xf numFmtId="0" fontId="298" fillId="0" borderId="0" xfId="0" applyFont="1" applyBorder="1"/>
    <xf numFmtId="0" fontId="311" fillId="0" borderId="0" xfId="0" applyFont="1" applyBorder="1" applyAlignment="1">
      <alignment horizontal="center"/>
    </xf>
    <xf numFmtId="169" fontId="303" fillId="0" borderId="0" xfId="1" applyNumberFormat="1" applyFont="1" applyFill="1" applyBorder="1"/>
    <xf numFmtId="9" fontId="298" fillId="0" borderId="0" xfId="1" applyFont="1" applyFill="1" applyBorder="1"/>
    <xf numFmtId="10" fontId="298" fillId="0" borderId="0" xfId="0" applyNumberFormat="1" applyFont="1" applyFill="1" applyBorder="1"/>
    <xf numFmtId="0" fontId="330" fillId="0" borderId="0" xfId="0" applyFont="1" applyBorder="1"/>
    <xf numFmtId="0" fontId="331" fillId="0" borderId="0" xfId="0" applyFont="1" applyBorder="1"/>
    <xf numFmtId="0" fontId="331" fillId="0" borderId="0" xfId="0" applyFont="1" applyBorder="1" applyAlignment="1">
      <alignment horizontal="center"/>
    </xf>
    <xf numFmtId="0" fontId="317" fillId="0" borderId="0" xfId="0" applyFont="1" applyBorder="1"/>
    <xf numFmtId="0" fontId="318" fillId="0" borderId="0" xfId="0" quotePrefix="1" applyFont="1" applyBorder="1" applyAlignment="1">
      <alignment horizontal="center"/>
    </xf>
    <xf numFmtId="0" fontId="318" fillId="0" borderId="0" xfId="0" applyFont="1" applyBorder="1"/>
    <xf numFmtId="0" fontId="313" fillId="0" borderId="0" xfId="0" applyFont="1" applyBorder="1"/>
    <xf numFmtId="49" fontId="302" fillId="123" borderId="0" xfId="0" applyNumberFormat="1" applyFont="1" applyFill="1" applyBorder="1" applyAlignment="1">
      <alignment vertical="center"/>
    </xf>
    <xf numFmtId="168" fontId="323" fillId="0" borderId="0" xfId="0" applyNumberFormat="1" applyFont="1" applyFill="1" applyBorder="1"/>
    <xf numFmtId="4" fontId="329" fillId="3" borderId="0" xfId="0" applyNumberFormat="1" applyFont="1" applyFill="1" applyBorder="1"/>
    <xf numFmtId="0" fontId="302" fillId="123" borderId="74"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7" fillId="0" borderId="0" xfId="8" applyNumberFormat="1" applyFont="1" applyFill="1" applyBorder="1" applyAlignment="1">
      <alignment vertical="center"/>
    </xf>
    <xf numFmtId="320" fontId="339" fillId="0" borderId="0" xfId="0" applyNumberFormat="1" applyFont="1" applyFill="1" applyBorder="1"/>
    <xf numFmtId="3" fontId="339" fillId="3" borderId="0" xfId="0" applyNumberFormat="1" applyFont="1" applyFill="1" applyBorder="1"/>
    <xf numFmtId="3" fontId="298" fillId="128" borderId="0" xfId="0" applyNumberFormat="1" applyFont="1" applyFill="1" applyBorder="1"/>
    <xf numFmtId="320" fontId="319" fillId="0" borderId="0" xfId="8" applyNumberFormat="1" applyFont="1" applyAlignment="1">
      <alignment vertical="center"/>
    </xf>
    <xf numFmtId="0" fontId="302" fillId="123" borderId="0" xfId="51258" applyFont="1" applyFill="1" applyBorder="1" applyAlignment="1">
      <alignment horizontal="center" vertical="center" wrapText="1" readingOrder="1"/>
    </xf>
    <xf numFmtId="0" fontId="321" fillId="0" borderId="0" xfId="8" applyNumberFormat="1" applyFont="1" applyFill="1" applyBorder="1" applyAlignment="1">
      <alignment horizontal="center" vertical="top"/>
    </xf>
    <xf numFmtId="323" fontId="324" fillId="0" borderId="0" xfId="0" applyNumberFormat="1" applyFont="1" applyFill="1" applyBorder="1" applyAlignment="1">
      <alignment vertical="center"/>
    </xf>
    <xf numFmtId="321" fontId="296" fillId="0" borderId="0" xfId="0" applyNumberFormat="1" applyFont="1" applyFill="1" applyBorder="1"/>
    <xf numFmtId="320" fontId="327" fillId="0" borderId="0" xfId="0" applyNumberFormat="1" applyFont="1" applyFill="1" applyBorder="1" applyAlignment="1">
      <alignment vertical="center"/>
    </xf>
    <xf numFmtId="3" fontId="303" fillId="0" borderId="0" xfId="0" applyNumberFormat="1" applyFont="1"/>
    <xf numFmtId="169" fontId="303" fillId="0" borderId="0" xfId="1" applyNumberFormat="1" applyFont="1"/>
    <xf numFmtId="169" fontId="298" fillId="0" borderId="0" xfId="1" applyNumberFormat="1" applyFont="1"/>
    <xf numFmtId="171" fontId="303" fillId="0" borderId="0" xfId="1" applyNumberFormat="1" applyFont="1"/>
    <xf numFmtId="171" fontId="298" fillId="0" borderId="0" xfId="1" applyNumberFormat="1" applyFont="1"/>
    <xf numFmtId="3" fontId="303" fillId="0" borderId="0" xfId="1" applyNumberFormat="1" applyFont="1"/>
    <xf numFmtId="0" fontId="298" fillId="0" borderId="0" xfId="0" applyFont="1"/>
    <xf numFmtId="0" fontId="330" fillId="0" borderId="0" xfId="0" applyFont="1"/>
    <xf numFmtId="3" fontId="317" fillId="0" borderId="0" xfId="0" applyNumberFormat="1" applyFont="1"/>
    <xf numFmtId="3" fontId="318" fillId="0" borderId="0" xfId="0" applyNumberFormat="1" applyFont="1"/>
    <xf numFmtId="0" fontId="313" fillId="0" borderId="0" xfId="0" applyFont="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3" fontId="323" fillId="0" borderId="0" xfId="8" applyNumberFormat="1" applyFont="1" applyFill="1" applyBorder="1" applyAlignment="1">
      <alignment vertical="center"/>
    </xf>
    <xf numFmtId="0" fontId="302" fillId="123" borderId="0" xfId="51258" applyFont="1" applyFill="1" applyBorder="1" applyAlignment="1">
      <alignment horizontal="center" vertical="center" wrapText="1" readingOrder="1"/>
    </xf>
    <xf numFmtId="0" fontId="302" fillId="123" borderId="0" xfId="51258" applyFont="1" applyFill="1" applyAlignment="1">
      <alignment horizontal="center" vertical="center" wrapText="1" readingOrder="1"/>
    </xf>
    <xf numFmtId="0" fontId="302" fillId="0" borderId="0" xfId="51258" applyFont="1" applyAlignment="1">
      <alignment horizontal="center" vertical="center" wrapText="1" readingOrder="1"/>
    </xf>
    <xf numFmtId="0" fontId="305" fillId="0" borderId="0" xfId="0" applyFont="1" applyAlignment="1">
      <alignment vertical="center" wrapText="1"/>
    </xf>
    <xf numFmtId="196" fontId="335" fillId="130" borderId="0" xfId="0" applyNumberFormat="1" applyFont="1" applyFill="1" applyAlignment="1">
      <alignment horizontal="right" vertical="center" wrapText="1" readingOrder="1"/>
    </xf>
    <xf numFmtId="235" fontId="335" fillId="129" borderId="0" xfId="0" applyNumberFormat="1" applyFont="1" applyFill="1" applyAlignment="1">
      <alignment horizontal="right" vertical="center" wrapText="1" readingOrder="1"/>
    </xf>
    <xf numFmtId="0" fontId="305" fillId="0" borderId="0" xfId="0" applyFont="1" applyAlignment="1">
      <alignment horizontal="left" vertical="center" wrapText="1" indent="1" readingOrder="1"/>
    </xf>
    <xf numFmtId="324" fontId="335" fillId="130" borderId="0" xfId="0" applyNumberFormat="1" applyFont="1" applyFill="1" applyAlignment="1">
      <alignment horizontal="right" vertical="center" wrapText="1" readingOrder="1"/>
    </xf>
    <xf numFmtId="196" fontId="335" fillId="129" borderId="0" xfId="0" applyNumberFormat="1" applyFont="1" applyFill="1" applyAlignment="1">
      <alignment horizontal="right" vertical="center" wrapText="1" readingOrder="1"/>
    </xf>
    <xf numFmtId="196" fontId="337" fillId="130" borderId="0" xfId="0" applyNumberFormat="1" applyFont="1" applyFill="1" applyAlignment="1">
      <alignment horizontal="right" vertical="center" wrapText="1" readingOrder="1"/>
    </xf>
    <xf numFmtId="325" fontId="335" fillId="129" borderId="0" xfId="0" applyNumberFormat="1" applyFont="1" applyFill="1" applyAlignment="1">
      <alignment horizontal="right" vertical="center" wrapText="1" readingOrder="1"/>
    </xf>
    <xf numFmtId="3" fontId="306" fillId="0" borderId="0" xfId="8" applyNumberFormat="1" applyFont="1" applyAlignment="1">
      <alignment horizontal="left" vertical="center"/>
    </xf>
    <xf numFmtId="196" fontId="337" fillId="129" borderId="0" xfId="0" applyNumberFormat="1" applyFont="1" applyFill="1" applyAlignment="1">
      <alignment horizontal="right" vertical="center" wrapText="1" readingOrder="1"/>
    </xf>
    <xf numFmtId="0" fontId="305" fillId="0" borderId="0" xfId="0" applyFont="1" applyAlignment="1">
      <alignment horizontal="left" wrapText="1" readingOrder="1"/>
    </xf>
    <xf numFmtId="196" fontId="336" fillId="130" borderId="17" xfId="0" applyNumberFormat="1" applyFont="1" applyFill="1" applyBorder="1" applyAlignment="1">
      <alignment horizontal="right" vertical="center" wrapText="1" readingOrder="1"/>
    </xf>
    <xf numFmtId="3" fontId="338" fillId="126" borderId="0" xfId="8" applyNumberFormat="1" applyFont="1" applyFill="1" applyAlignment="1">
      <alignment horizontal="right" vertical="center"/>
    </xf>
    <xf numFmtId="235" fontId="336" fillId="127" borderId="0" xfId="0" applyNumberFormat="1" applyFont="1" applyFill="1" applyAlignment="1">
      <alignment horizontal="right" vertical="center" wrapText="1" readingOrder="1"/>
    </xf>
    <xf numFmtId="0" fontId="300" fillId="0" borderId="0" xfId="0" applyFont="1" applyAlignment="1">
      <alignment horizontal="left" wrapText="1" readingOrder="1"/>
    </xf>
    <xf numFmtId="3" fontId="338" fillId="124" borderId="0" xfId="8" applyNumberFormat="1" applyFont="1" applyFill="1" applyAlignment="1">
      <alignment horizontal="right" vertical="center"/>
    </xf>
    <xf numFmtId="3" fontId="295" fillId="123" borderId="0" xfId="0" applyNumberFormat="1" applyFont="1" applyFill="1" applyAlignment="1">
      <alignment horizontal="center" vertical="center"/>
    </xf>
    <xf numFmtId="0" fontId="335" fillId="3" borderId="0" xfId="0" applyFont="1" applyFill="1" applyAlignment="1">
      <alignment horizontal="left" vertical="center" wrapText="1" indent="1" readingOrder="1"/>
    </xf>
    <xf numFmtId="0" fontId="335" fillId="3" borderId="0" xfId="0" quotePrefix="1" applyFont="1" applyFill="1" applyAlignment="1">
      <alignment horizontal="left" vertical="center" wrapText="1" indent="1" readingOrder="1"/>
    </xf>
    <xf numFmtId="0" fontId="302" fillId="123" borderId="73"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2" fillId="123" borderId="0" xfId="51258" applyFont="1" applyFill="1" applyBorder="1" applyAlignment="1">
      <alignment horizontal="center" vertical="center" wrapText="1" readingOrder="1"/>
    </xf>
    <xf numFmtId="320" fontId="324" fillId="0" borderId="8" xfId="0" applyNumberFormat="1" applyFont="1" applyBorder="1" applyAlignment="1">
      <alignment vertical="center"/>
    </xf>
    <xf numFmtId="3" fontId="297" fillId="0" borderId="0" xfId="0" applyNumberFormat="1" applyFont="1" applyFill="1" applyBorder="1"/>
    <xf numFmtId="0" fontId="302" fillId="123" borderId="0" xfId="0" applyNumberFormat="1" applyFont="1" applyFill="1" applyBorder="1" applyAlignment="1">
      <alignment horizontal="center" vertical="center"/>
    </xf>
    <xf numFmtId="0" fontId="302" fillId="123" borderId="73" xfId="0" applyNumberFormat="1" applyFont="1" applyFill="1" applyBorder="1" applyAlignment="1">
      <alignment horizontal="center" vertical="center"/>
    </xf>
    <xf numFmtId="0" fontId="302" fillId="123" borderId="73" xfId="0" applyFont="1" applyFill="1" applyBorder="1" applyAlignment="1">
      <alignment horizontal="center" vertical="center"/>
    </xf>
    <xf numFmtId="0" fontId="298" fillId="0" borderId="73" xfId="0" applyFont="1" applyBorder="1" applyAlignment="1">
      <alignment horizontal="center" vertical="center"/>
    </xf>
    <xf numFmtId="49" fontId="302" fillId="123" borderId="73" xfId="0" applyNumberFormat="1" applyFont="1" applyFill="1" applyBorder="1" applyAlignment="1">
      <alignment horizontal="center" vertical="center"/>
    </xf>
    <xf numFmtId="3" fontId="334"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3" xfId="0" applyNumberFormat="1" applyFont="1" applyFill="1" applyBorder="1" applyAlignment="1">
      <alignment horizontal="center" vertical="center" wrapText="1"/>
    </xf>
    <xf numFmtId="0" fontId="298" fillId="0" borderId="73" xfId="0" applyFont="1" applyBorder="1" applyAlignment="1">
      <alignment horizontal="center" vertical="center" wrapText="1"/>
    </xf>
    <xf numFmtId="0" fontId="302" fillId="123" borderId="74" xfId="3" applyFont="1" applyFill="1" applyBorder="1" applyAlignment="1">
      <alignment horizontal="center" vertical="center"/>
    </xf>
    <xf numFmtId="0" fontId="0" fillId="0" borderId="74"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wrapText="1"/>
    </xf>
    <xf numFmtId="0" fontId="302" fillId="123" borderId="0" xfId="0" applyNumberFormat="1" applyFont="1" applyFill="1" applyBorder="1" applyAlignment="1">
      <alignment horizontal="center" vertical="center" wrapText="1"/>
    </xf>
    <xf numFmtId="0" fontId="294" fillId="123" borderId="0" xfId="4" applyFont="1" applyFill="1" applyBorder="1" applyAlignment="1">
      <alignment horizontal="center" vertical="center" wrapText="1" readingOrder="1"/>
    </xf>
    <xf numFmtId="0" fontId="302" fillId="123" borderId="0" xfId="4" applyFont="1" applyFill="1" applyBorder="1" applyAlignment="1">
      <alignment horizontal="center" vertical="center" wrapText="1" readingOrder="1"/>
    </xf>
    <xf numFmtId="0" fontId="294" fillId="123" borderId="0" xfId="4" applyFont="1" applyFill="1" applyAlignment="1">
      <alignment horizontal="center" vertical="center" wrapText="1" readingOrder="1"/>
    </xf>
    <xf numFmtId="0" fontId="302" fillId="123" borderId="0" xfId="4" applyFont="1" applyFill="1" applyAlignment="1">
      <alignment horizontal="center" vertical="center" wrapText="1" readingOrder="1"/>
    </xf>
    <xf numFmtId="0" fontId="302" fillId="123" borderId="0" xfId="51258" applyFont="1" applyFill="1" applyBorder="1" applyAlignment="1">
      <alignment horizontal="center" vertical="center" wrapText="1" readingOrder="1"/>
    </xf>
    <xf numFmtId="0" fontId="0" fillId="0" borderId="0" xfId="0"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U31"/>
  <sheetViews>
    <sheetView showGridLines="0" zoomScale="110" zoomScaleNormal="110" workbookViewId="0">
      <selection activeCell="H28" sqref="H28"/>
    </sheetView>
  </sheetViews>
  <sheetFormatPr defaultColWidth="0" defaultRowHeight="14.25" zeroHeight="1"/>
  <cols>
    <col min="1" max="21" width="9" style="167" customWidth="1"/>
    <col min="22" max="16384" width="9" style="167"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227C"/>
    <pageSetUpPr fitToPage="1"/>
  </sheetPr>
  <dimension ref="A1:AA78"/>
  <sheetViews>
    <sheetView showGridLines="0" zoomScaleNormal="100" workbookViewId="0">
      <pane xSplit="5" ySplit="4" topLeftCell="N5" activePane="bottomRight" state="frozen"/>
      <selection activeCell="AC30" sqref="AC30"/>
      <selection pane="topRight" activeCell="AC30" sqref="AC30"/>
      <selection pane="bottomLeft" activeCell="AC30" sqref="AC30"/>
      <selection pane="bottomRight" activeCell="Z2" sqref="Z2"/>
    </sheetView>
  </sheetViews>
  <sheetFormatPr defaultColWidth="9" defaultRowHeight="15"/>
  <cols>
    <col min="1" max="1" width="1.5" style="123" customWidth="1"/>
    <col min="2" max="2" width="34" style="125" customWidth="1"/>
    <col min="3" max="3" width="8.5" style="125" customWidth="1"/>
    <col min="4" max="4" width="0.125" style="123" customWidth="1"/>
    <col min="5" max="5" width="9.875" style="126" customWidth="1"/>
    <col min="6" max="6" width="9.875" style="125" customWidth="1"/>
    <col min="7" max="8" width="9" style="125" customWidth="1"/>
    <col min="9" max="10" width="6.5" style="125" customWidth="1"/>
    <col min="11" max="12" width="9" style="125" customWidth="1"/>
    <col min="13" max="13" width="6.875" style="125" customWidth="1"/>
    <col min="14" max="14" width="7.875" style="125" customWidth="1"/>
    <col min="15" max="21" width="9.5" style="125" customWidth="1"/>
    <col min="22" max="22" width="6.125" style="123" customWidth="1"/>
    <col min="23" max="24" width="9.375" style="125" customWidth="1"/>
    <col min="25" max="26" width="9" style="125"/>
    <col min="27" max="27" width="14.125" style="185" bestFit="1" customWidth="1"/>
    <col min="28" max="16384" width="9" style="125"/>
  </cols>
  <sheetData>
    <row r="1" spans="1:27" s="44" customFormat="1" ht="6.75" customHeight="1">
      <c r="A1" s="52"/>
      <c r="B1" s="39"/>
      <c r="C1" s="40"/>
      <c r="D1" s="43"/>
      <c r="E1" s="40"/>
      <c r="F1" s="40"/>
      <c r="G1" s="40"/>
      <c r="H1" s="40"/>
      <c r="I1" s="40"/>
      <c r="J1" s="40"/>
      <c r="K1" s="40"/>
      <c r="L1" s="40"/>
      <c r="M1" s="40"/>
      <c r="N1" s="40"/>
      <c r="O1" s="40"/>
      <c r="P1" s="40"/>
      <c r="Q1" s="40"/>
      <c r="R1" s="293">
        <v>2019</v>
      </c>
      <c r="S1" s="293"/>
      <c r="T1" s="293"/>
      <c r="U1" s="293"/>
      <c r="V1" s="43"/>
      <c r="W1" s="40"/>
      <c r="X1" s="40"/>
      <c r="Y1" s="40"/>
      <c r="Z1" s="40"/>
      <c r="AA1" s="183"/>
    </row>
    <row r="2" spans="1:27" s="44" customFormat="1" ht="21" customHeight="1">
      <c r="A2" s="65"/>
      <c r="B2" s="179" t="s">
        <v>126</v>
      </c>
      <c r="C2" s="65"/>
      <c r="D2" s="43"/>
      <c r="E2" s="104"/>
      <c r="F2" s="295">
        <v>2016</v>
      </c>
      <c r="G2" s="296"/>
      <c r="H2" s="296"/>
      <c r="I2" s="296"/>
      <c r="J2" s="295">
        <v>2017</v>
      </c>
      <c r="K2" s="296"/>
      <c r="L2" s="296"/>
      <c r="M2" s="296"/>
      <c r="N2" s="294">
        <v>2018</v>
      </c>
      <c r="O2" s="294"/>
      <c r="P2" s="294"/>
      <c r="Q2" s="294"/>
      <c r="R2" s="294"/>
      <c r="S2" s="294"/>
      <c r="T2" s="294"/>
      <c r="U2" s="294"/>
      <c r="V2" s="47"/>
      <c r="W2" s="173">
        <v>2016</v>
      </c>
      <c r="X2" s="173">
        <v>2017</v>
      </c>
      <c r="Y2" s="208">
        <v>2018</v>
      </c>
      <c r="Z2" s="288">
        <v>2019</v>
      </c>
      <c r="AA2" s="183"/>
    </row>
    <row r="3" spans="1:27" s="44" customFormat="1" ht="15" customHeight="1">
      <c r="A3" s="52"/>
      <c r="B3" s="39"/>
      <c r="C3" s="40"/>
      <c r="D3" s="43"/>
      <c r="E3" s="50" t="s">
        <v>21</v>
      </c>
      <c r="F3" s="50" t="s">
        <v>8</v>
      </c>
      <c r="G3" s="50" t="s">
        <v>7</v>
      </c>
      <c r="H3" s="50" t="s">
        <v>10</v>
      </c>
      <c r="I3" s="50" t="s">
        <v>9</v>
      </c>
      <c r="J3" s="50" t="s">
        <v>8</v>
      </c>
      <c r="K3" s="50" t="s">
        <v>7</v>
      </c>
      <c r="L3" s="50" t="s">
        <v>10</v>
      </c>
      <c r="M3" s="50" t="s">
        <v>9</v>
      </c>
      <c r="N3" s="204" t="s">
        <v>8</v>
      </c>
      <c r="O3" s="204" t="s">
        <v>7</v>
      </c>
      <c r="P3" s="204" t="s">
        <v>10</v>
      </c>
      <c r="Q3" s="209" t="s">
        <v>9</v>
      </c>
      <c r="R3" s="215" t="s">
        <v>8</v>
      </c>
      <c r="S3" s="236" t="s">
        <v>7</v>
      </c>
      <c r="T3" s="260" t="s">
        <v>10</v>
      </c>
      <c r="U3" s="286" t="s">
        <v>9</v>
      </c>
      <c r="V3" s="51"/>
      <c r="W3" s="50" t="s">
        <v>123</v>
      </c>
      <c r="X3" s="50" t="s">
        <v>123</v>
      </c>
      <c r="Y3" s="210" t="s">
        <v>123</v>
      </c>
      <c r="Z3" s="287" t="s">
        <v>123</v>
      </c>
      <c r="AA3" s="183"/>
    </row>
    <row r="4" spans="1:27" s="44" customFormat="1" ht="13.5">
      <c r="A4" s="52"/>
      <c r="B4" s="39"/>
      <c r="C4" s="52"/>
      <c r="D4" s="62"/>
      <c r="E4" s="50"/>
      <c r="F4" s="53" t="s">
        <v>122</v>
      </c>
      <c r="G4" s="53" t="s">
        <v>122</v>
      </c>
      <c r="H4" s="53" t="s">
        <v>122</v>
      </c>
      <c r="I4" s="50" t="s">
        <v>122</v>
      </c>
      <c r="J4" s="50" t="s">
        <v>122</v>
      </c>
      <c r="K4" s="53" t="s">
        <v>122</v>
      </c>
      <c r="L4" s="53" t="s">
        <v>122</v>
      </c>
      <c r="M4" s="53" t="s">
        <v>122</v>
      </c>
      <c r="N4" s="53" t="s">
        <v>122</v>
      </c>
      <c r="O4" s="53" t="s">
        <v>122</v>
      </c>
      <c r="P4" s="53" t="s">
        <v>122</v>
      </c>
      <c r="Q4" s="53" t="s">
        <v>122</v>
      </c>
      <c r="R4" s="53" t="s">
        <v>122</v>
      </c>
      <c r="S4" s="53" t="s">
        <v>122</v>
      </c>
      <c r="T4" s="53" t="s">
        <v>122</v>
      </c>
      <c r="U4" s="53" t="s">
        <v>122</v>
      </c>
      <c r="V4" s="174"/>
      <c r="W4" s="53" t="s">
        <v>122</v>
      </c>
      <c r="X4" s="53" t="s">
        <v>122</v>
      </c>
      <c r="Y4" s="53" t="s">
        <v>122</v>
      </c>
      <c r="Z4" s="53" t="s">
        <v>122</v>
      </c>
      <c r="AA4" s="183"/>
    </row>
    <row r="5" spans="1:27" s="123" customFormat="1">
      <c r="E5" s="124"/>
      <c r="AA5" s="184"/>
    </row>
    <row r="6" spans="1:27" s="96" customFormat="1" ht="13.5">
      <c r="A6" s="87"/>
      <c r="B6" s="87" t="s">
        <v>35</v>
      </c>
      <c r="C6" s="87"/>
      <c r="D6" s="87"/>
      <c r="E6" s="107" t="s">
        <v>13</v>
      </c>
      <c r="F6" s="158">
        <v>1442.616</v>
      </c>
      <c r="G6" s="158">
        <v>1488.797</v>
      </c>
      <c r="H6" s="158">
        <v>1565.9549999999999</v>
      </c>
      <c r="I6" s="158">
        <v>1620.19</v>
      </c>
      <c r="J6" s="158">
        <v>1580.7660000000001</v>
      </c>
      <c r="K6" s="158">
        <v>1628.7370000000001</v>
      </c>
      <c r="L6" s="158">
        <v>1720.8430000000001</v>
      </c>
      <c r="M6" s="158">
        <v>1739.5129999999999</v>
      </c>
      <c r="N6" s="158">
        <v>1637.2909999999999</v>
      </c>
      <c r="O6" s="158">
        <v>1688.059</v>
      </c>
      <c r="P6" s="158">
        <v>1706.633</v>
      </c>
      <c r="Q6" s="158">
        <v>1807.165</v>
      </c>
      <c r="R6" s="158">
        <v>1685.8689999999999</v>
      </c>
      <c r="S6" s="158">
        <v>1758.9970000000001</v>
      </c>
      <c r="T6" s="158">
        <v>1796.0239999999999</v>
      </c>
      <c r="U6" s="158">
        <v>1799.8630000000001</v>
      </c>
      <c r="V6" s="164"/>
      <c r="W6" s="158">
        <v>6117.558</v>
      </c>
      <c r="X6" s="158">
        <v>6669.8590000000004</v>
      </c>
      <c r="Y6" s="158">
        <v>6839.1480000000001</v>
      </c>
      <c r="Z6" s="158">
        <v>7040.7529999999997</v>
      </c>
      <c r="AA6" s="239"/>
    </row>
    <row r="7" spans="1:27" s="96" customFormat="1" ht="13.5">
      <c r="A7" s="90"/>
      <c r="B7" s="90" t="s">
        <v>36</v>
      </c>
      <c r="C7" s="90"/>
      <c r="D7" s="90"/>
      <c r="E7" s="105" t="s">
        <v>13</v>
      </c>
      <c r="F7" s="153">
        <v>1067.0909999999999</v>
      </c>
      <c r="G7" s="153">
        <v>1107.2850000000001</v>
      </c>
      <c r="H7" s="153">
        <v>1141.3430000000001</v>
      </c>
      <c r="I7" s="153">
        <v>1177.0989999999999</v>
      </c>
      <c r="J7" s="153">
        <v>1161.3320000000001</v>
      </c>
      <c r="K7" s="153">
        <v>1212.7860000000001</v>
      </c>
      <c r="L7" s="153">
        <v>1257.7739999999999</v>
      </c>
      <c r="M7" s="153">
        <v>1246.336</v>
      </c>
      <c r="N7" s="153">
        <v>1235.845</v>
      </c>
      <c r="O7" s="153">
        <v>1263.5050000000001</v>
      </c>
      <c r="P7" s="153">
        <v>1288.6279999999999</v>
      </c>
      <c r="Q7" s="153">
        <v>1295</v>
      </c>
      <c r="R7" s="153">
        <v>1268.1189999999999</v>
      </c>
      <c r="S7" s="153">
        <v>1322.6489999999999</v>
      </c>
      <c r="T7" s="153">
        <v>1351.1669999999999</v>
      </c>
      <c r="U7" s="153">
        <v>1354.0930000000001</v>
      </c>
      <c r="V7" s="164"/>
      <c r="W7" s="153">
        <v>4492.8180000000002</v>
      </c>
      <c r="X7" s="153">
        <v>4878.2280000000001</v>
      </c>
      <c r="Y7" s="153">
        <v>5082.9780000000001</v>
      </c>
      <c r="Z7" s="153">
        <v>5296.0280000000002</v>
      </c>
      <c r="AA7" s="239"/>
    </row>
    <row r="8" spans="1:27" s="96" customFormat="1" ht="13.5">
      <c r="A8" s="90"/>
      <c r="B8" s="90" t="s">
        <v>37</v>
      </c>
      <c r="C8" s="90"/>
      <c r="D8" s="90"/>
      <c r="E8" s="105" t="s">
        <v>13</v>
      </c>
      <c r="F8" s="153">
        <v>375.52499999999998</v>
      </c>
      <c r="G8" s="153">
        <v>381.512</v>
      </c>
      <c r="H8" s="153">
        <v>424.61200000000002</v>
      </c>
      <c r="I8" s="153">
        <v>443.09100000000001</v>
      </c>
      <c r="J8" s="153">
        <v>419.43400000000003</v>
      </c>
      <c r="K8" s="153">
        <v>415.95100000000002</v>
      </c>
      <c r="L8" s="153">
        <v>463.06900000000002</v>
      </c>
      <c r="M8" s="153">
        <v>493.17700000000002</v>
      </c>
      <c r="N8" s="153">
        <v>401.44600000000003</v>
      </c>
      <c r="O8" s="153">
        <v>424.55399999999997</v>
      </c>
      <c r="P8" s="153">
        <v>418.005</v>
      </c>
      <c r="Q8" s="153">
        <v>512.16499999999996</v>
      </c>
      <c r="R8" s="153">
        <v>417.75</v>
      </c>
      <c r="S8" s="153">
        <v>436.34800000000001</v>
      </c>
      <c r="T8" s="153">
        <v>444.85700000000003</v>
      </c>
      <c r="U8" s="153">
        <v>445.77</v>
      </c>
      <c r="V8" s="164"/>
      <c r="W8" s="153">
        <v>1624.74</v>
      </c>
      <c r="X8" s="153">
        <v>1791.6310000000001</v>
      </c>
      <c r="Y8" s="153">
        <v>1756.17</v>
      </c>
      <c r="Z8" s="153">
        <v>1744.7249999999999</v>
      </c>
      <c r="AA8" s="239"/>
    </row>
    <row r="9" spans="1:27" s="96" customFormat="1" ht="7.5" customHeight="1">
      <c r="A9" s="87"/>
      <c r="B9" s="87"/>
      <c r="C9" s="87"/>
      <c r="D9" s="87"/>
      <c r="E9" s="105"/>
      <c r="F9" s="158"/>
      <c r="G9" s="158"/>
      <c r="H9" s="158"/>
      <c r="I9" s="158"/>
      <c r="J9" s="158"/>
      <c r="K9" s="158"/>
      <c r="L9" s="158"/>
      <c r="M9" s="158"/>
      <c r="N9" s="158"/>
      <c r="O9" s="158"/>
      <c r="P9" s="158"/>
      <c r="Q9" s="158"/>
      <c r="R9" s="158"/>
      <c r="S9" s="158"/>
      <c r="T9" s="158"/>
      <c r="U9" s="158"/>
      <c r="V9" s="164"/>
      <c r="W9" s="158"/>
      <c r="X9" s="158"/>
      <c r="Y9" s="158"/>
      <c r="Z9" s="158"/>
      <c r="AA9" s="239"/>
    </row>
    <row r="10" spans="1:27" s="96" customFormat="1" ht="13.5">
      <c r="A10" s="87"/>
      <c r="B10" s="87" t="s">
        <v>32</v>
      </c>
      <c r="C10" s="87"/>
      <c r="D10" s="87"/>
      <c r="E10" s="107"/>
      <c r="F10" s="158"/>
      <c r="G10" s="158"/>
      <c r="H10" s="158"/>
      <c r="I10" s="158"/>
      <c r="J10" s="158"/>
      <c r="K10" s="158"/>
      <c r="L10" s="158"/>
      <c r="M10" s="158"/>
      <c r="N10" s="158"/>
      <c r="O10" s="158"/>
      <c r="P10" s="158"/>
      <c r="Q10" s="158"/>
      <c r="R10" s="158"/>
      <c r="S10" s="158"/>
      <c r="T10" s="158"/>
      <c r="U10" s="158"/>
      <c r="V10" s="164"/>
      <c r="W10" s="158"/>
      <c r="X10" s="158"/>
      <c r="Y10" s="158"/>
      <c r="Z10" s="158"/>
      <c r="AA10" s="239"/>
    </row>
    <row r="11" spans="1:27" s="96" customFormat="1" ht="15" customHeight="1">
      <c r="A11" s="90"/>
      <c r="B11" s="90" t="s">
        <v>135</v>
      </c>
      <c r="C11" s="90"/>
      <c r="D11" s="90"/>
      <c r="E11" s="105" t="s">
        <v>13</v>
      </c>
      <c r="F11" s="153">
        <v>-348.98599999999999</v>
      </c>
      <c r="G11" s="153">
        <v>-368.09</v>
      </c>
      <c r="H11" s="153">
        <v>-381.27100000000002</v>
      </c>
      <c r="I11" s="153">
        <v>-397.48399999999998</v>
      </c>
      <c r="J11" s="153">
        <v>-389.24799999999999</v>
      </c>
      <c r="K11" s="153">
        <v>-409.46</v>
      </c>
      <c r="L11" s="153">
        <v>-463.61500000000001</v>
      </c>
      <c r="M11" s="153">
        <v>-467.18299999999999</v>
      </c>
      <c r="N11" s="153">
        <v>-479.78500000000003</v>
      </c>
      <c r="O11" s="153">
        <v>-471.36700000000002</v>
      </c>
      <c r="P11" s="153">
        <v>-497.31099999999998</v>
      </c>
      <c r="Q11" s="153">
        <v>-473.762</v>
      </c>
      <c r="R11" s="153">
        <v>-436.8</v>
      </c>
      <c r="S11" s="153">
        <v>-442.113</v>
      </c>
      <c r="T11" s="153">
        <v>-445.60599999999999</v>
      </c>
      <c r="U11" s="153">
        <v>-445.39800000000002</v>
      </c>
      <c r="V11" s="164"/>
      <c r="W11" s="153">
        <v>-1495.8309999999999</v>
      </c>
      <c r="X11" s="153">
        <v>-1729.5060000000001</v>
      </c>
      <c r="Y11" s="153">
        <v>-1922.2249999999999</v>
      </c>
      <c r="Z11" s="153">
        <v>-1769.9169999999999</v>
      </c>
      <c r="AA11" s="239"/>
    </row>
    <row r="12" spans="1:27" s="96" customFormat="1" ht="13.5">
      <c r="A12" s="90"/>
      <c r="B12" s="90" t="s">
        <v>38</v>
      </c>
      <c r="C12" s="90"/>
      <c r="D12" s="90"/>
      <c r="E12" s="105" t="s">
        <v>13</v>
      </c>
      <c r="F12" s="153">
        <v>-99.453999999999994</v>
      </c>
      <c r="G12" s="153">
        <v>-103.062</v>
      </c>
      <c r="H12" s="153">
        <v>-91.864999999999995</v>
      </c>
      <c r="I12" s="153">
        <v>-104.53100000000001</v>
      </c>
      <c r="J12" s="153">
        <v>-107.902</v>
      </c>
      <c r="K12" s="153">
        <v>-105.827</v>
      </c>
      <c r="L12" s="153">
        <v>-107.90900000000001</v>
      </c>
      <c r="M12" s="153">
        <v>-107.505</v>
      </c>
      <c r="N12" s="153">
        <v>-111.986</v>
      </c>
      <c r="O12" s="153">
        <v>-104.38200000000001</v>
      </c>
      <c r="P12" s="153">
        <v>-102.422</v>
      </c>
      <c r="Q12" s="153">
        <v>-102.169</v>
      </c>
      <c r="R12" s="153">
        <v>-102.666</v>
      </c>
      <c r="S12" s="153">
        <v>-99.075000000000003</v>
      </c>
      <c r="T12" s="153">
        <v>-100.108</v>
      </c>
      <c r="U12" s="153">
        <v>-102.95699999999999</v>
      </c>
      <c r="V12" s="164"/>
      <c r="W12" s="153">
        <v>-398.91199999999998</v>
      </c>
      <c r="X12" s="153">
        <v>-429.14299999999997</v>
      </c>
      <c r="Y12" s="153">
        <v>-420.959</v>
      </c>
      <c r="Z12" s="153">
        <v>-404.80599999999998</v>
      </c>
      <c r="AA12" s="239"/>
    </row>
    <row r="13" spans="1:27" s="96" customFormat="1" ht="13.5">
      <c r="A13" s="90"/>
      <c r="B13" s="90" t="s">
        <v>39</v>
      </c>
      <c r="C13" s="90"/>
      <c r="D13" s="90"/>
      <c r="E13" s="105" t="s">
        <v>13</v>
      </c>
      <c r="F13" s="153">
        <v>-333.48399999999998</v>
      </c>
      <c r="G13" s="153">
        <v>-330.71800000000002</v>
      </c>
      <c r="H13" s="153">
        <v>-354.88299999999998</v>
      </c>
      <c r="I13" s="153">
        <v>-347.07100000000003</v>
      </c>
      <c r="J13" s="153">
        <v>-327.18400000000003</v>
      </c>
      <c r="K13" s="153">
        <v>-312.21899999999999</v>
      </c>
      <c r="L13" s="153">
        <v>-371.20499999999998</v>
      </c>
      <c r="M13" s="153">
        <v>-399.21</v>
      </c>
      <c r="N13" s="153">
        <v>-318.92500000000001</v>
      </c>
      <c r="O13" s="153">
        <v>-346.45499999999998</v>
      </c>
      <c r="P13" s="153">
        <v>-346.93400000000003</v>
      </c>
      <c r="Q13" s="153">
        <v>-429.81299999999999</v>
      </c>
      <c r="R13" s="153">
        <v>-327.79399999999998</v>
      </c>
      <c r="S13" s="153">
        <v>-348.82299999999998</v>
      </c>
      <c r="T13" s="153">
        <v>-373.05099999999999</v>
      </c>
      <c r="U13" s="153">
        <v>-387.62299999999999</v>
      </c>
      <c r="V13" s="164"/>
      <c r="W13" s="153">
        <v>-1366.1559999999999</v>
      </c>
      <c r="X13" s="153">
        <v>-1409.818</v>
      </c>
      <c r="Y13" s="153">
        <v>-1442.127</v>
      </c>
      <c r="Z13" s="153">
        <v>-1437.2909999999999</v>
      </c>
      <c r="AA13" s="239"/>
    </row>
    <row r="14" spans="1:27" s="96" customFormat="1" ht="7.5" customHeight="1">
      <c r="A14" s="90"/>
      <c r="B14" s="90"/>
      <c r="C14" s="90"/>
      <c r="D14" s="90"/>
      <c r="E14" s="105"/>
      <c r="F14" s="153"/>
      <c r="G14" s="153"/>
      <c r="H14" s="153"/>
      <c r="I14" s="153"/>
      <c r="J14" s="153"/>
      <c r="K14" s="153"/>
      <c r="L14" s="153"/>
      <c r="M14" s="153"/>
      <c r="N14" s="153"/>
      <c r="O14" s="153"/>
      <c r="P14" s="153"/>
      <c r="Q14" s="153"/>
      <c r="R14" s="153"/>
      <c r="S14" s="153"/>
      <c r="T14" s="153"/>
      <c r="U14" s="153"/>
      <c r="V14" s="164"/>
      <c r="W14" s="153"/>
      <c r="X14" s="153"/>
      <c r="Y14" s="153"/>
      <c r="Z14" s="153"/>
      <c r="AA14" s="239"/>
    </row>
    <row r="15" spans="1:27" s="96" customFormat="1" ht="14.25" thickBot="1">
      <c r="A15" s="87"/>
      <c r="B15" s="106" t="s">
        <v>33</v>
      </c>
      <c r="C15" s="106"/>
      <c r="D15" s="87"/>
      <c r="E15" s="108" t="s">
        <v>13</v>
      </c>
      <c r="F15" s="155">
        <f t="shared" ref="F15:K15" si="0">F6+SUM(F11:F13)</f>
        <v>660.69200000000001</v>
      </c>
      <c r="G15" s="155">
        <f t="shared" si="0"/>
        <v>686.92700000000002</v>
      </c>
      <c r="H15" s="155">
        <f t="shared" si="0"/>
        <v>737.93599999999992</v>
      </c>
      <c r="I15" s="155">
        <f t="shared" si="0"/>
        <v>771.10400000000004</v>
      </c>
      <c r="J15" s="155">
        <f t="shared" si="0"/>
        <v>756.43200000000002</v>
      </c>
      <c r="K15" s="155">
        <f t="shared" si="0"/>
        <v>801.23099999999999</v>
      </c>
      <c r="L15" s="155">
        <f t="shared" ref="L15:S15" si="1">L6+SUM(L11:L13)</f>
        <v>778.11400000000003</v>
      </c>
      <c r="M15" s="155">
        <f t="shared" si="1"/>
        <v>765.61500000000001</v>
      </c>
      <c r="N15" s="155">
        <f t="shared" si="1"/>
        <v>726.5949999999998</v>
      </c>
      <c r="O15" s="155">
        <f t="shared" si="1"/>
        <v>765.85500000000002</v>
      </c>
      <c r="P15" s="155">
        <f t="shared" si="1"/>
        <v>759.96600000000012</v>
      </c>
      <c r="Q15" s="155">
        <f t="shared" si="1"/>
        <v>801.42099999999994</v>
      </c>
      <c r="R15" s="155">
        <f t="shared" si="1"/>
        <v>818.60899999999992</v>
      </c>
      <c r="S15" s="155">
        <f t="shared" si="1"/>
        <v>868.9860000000001</v>
      </c>
      <c r="T15" s="155">
        <f t="shared" ref="T15:U15" si="2">T6+SUM(T11:T13)</f>
        <v>877.25900000000001</v>
      </c>
      <c r="U15" s="155">
        <f t="shared" si="2"/>
        <v>863.88499999999999</v>
      </c>
      <c r="V15" s="164"/>
      <c r="W15" s="155">
        <f t="shared" ref="W15" si="3">W6+SUM(W11:W13)</f>
        <v>2856.6590000000001</v>
      </c>
      <c r="X15" s="155">
        <f t="shared" ref="X15" si="4">X6+SUM(X11:X13)</f>
        <v>3101.3920000000007</v>
      </c>
      <c r="Y15" s="155">
        <f>Y6+SUM(Y11:Y13)</f>
        <v>3053.8370000000004</v>
      </c>
      <c r="Z15" s="155">
        <f>Z6+SUM(Z11:Z13)</f>
        <v>3428.7389999999996</v>
      </c>
      <c r="AA15" s="239"/>
    </row>
    <row r="16" spans="1:27" s="96" customFormat="1" ht="7.5" customHeight="1" thickTop="1">
      <c r="A16" s="90"/>
      <c r="B16" s="90"/>
      <c r="C16" s="90"/>
      <c r="D16" s="90"/>
      <c r="E16" s="105"/>
      <c r="F16" s="153"/>
      <c r="G16" s="153"/>
      <c r="H16" s="153"/>
      <c r="I16" s="153"/>
      <c r="J16" s="153"/>
      <c r="K16" s="153"/>
      <c r="L16" s="153"/>
      <c r="M16" s="153"/>
      <c r="N16" s="153"/>
      <c r="O16" s="153"/>
      <c r="P16" s="153"/>
      <c r="Q16" s="153"/>
      <c r="R16" s="153"/>
      <c r="S16" s="153"/>
      <c r="T16" s="153"/>
      <c r="U16" s="153"/>
      <c r="V16" s="164"/>
      <c r="W16" s="153"/>
      <c r="X16" s="153"/>
      <c r="Y16" s="153"/>
      <c r="Z16" s="153"/>
      <c r="AA16" s="239"/>
    </row>
    <row r="17" spans="1:27" s="96" customFormat="1" ht="13.5">
      <c r="A17" s="90"/>
      <c r="B17" s="90" t="s">
        <v>40</v>
      </c>
      <c r="C17" s="90"/>
      <c r="D17" s="90"/>
      <c r="E17" s="105" t="s">
        <v>13</v>
      </c>
      <c r="F17" s="153">
        <v>-177.02099999999999</v>
      </c>
      <c r="G17" s="153">
        <v>-208.51499999999999</v>
      </c>
      <c r="H17" s="153">
        <v>-230.07599999999999</v>
      </c>
      <c r="I17" s="153">
        <v>-242.92599999999999</v>
      </c>
      <c r="J17" s="153">
        <v>-267.62599999999998</v>
      </c>
      <c r="K17" s="153">
        <v>-458.86599999999999</v>
      </c>
      <c r="L17" s="153">
        <v>-266.05599999999998</v>
      </c>
      <c r="M17" s="153">
        <v>-219.78800000000001</v>
      </c>
      <c r="N17" s="207">
        <v>-210.43799999999999</v>
      </c>
      <c r="O17" s="207">
        <v>-209.749</v>
      </c>
      <c r="P17" s="207">
        <v>-201.584</v>
      </c>
      <c r="Q17" s="207">
        <v>-229.72</v>
      </c>
      <c r="R17" s="207">
        <v>-223.14699999999999</v>
      </c>
      <c r="S17" s="207">
        <v>-217.655</v>
      </c>
      <c r="T17" s="207">
        <v>-233.63300000000001</v>
      </c>
      <c r="U17" s="153">
        <v>-282.28199999999998</v>
      </c>
      <c r="V17" s="164"/>
      <c r="W17" s="153">
        <v>-858.53800000000001</v>
      </c>
      <c r="X17" s="153">
        <v>-1212.336</v>
      </c>
      <c r="Y17" s="153">
        <v>-851.49099999999999</v>
      </c>
      <c r="Z17" s="153">
        <v>-956.71699999999998</v>
      </c>
      <c r="AA17" s="239"/>
    </row>
    <row r="18" spans="1:27" s="96" customFormat="1" ht="13.5">
      <c r="A18" s="92"/>
      <c r="B18" s="90" t="s">
        <v>42</v>
      </c>
      <c r="C18" s="92"/>
      <c r="D18" s="92"/>
      <c r="E18" s="105" t="s">
        <v>13</v>
      </c>
      <c r="F18" s="153">
        <v>18.800999999999998</v>
      </c>
      <c r="G18" s="153">
        <v>18.079000000000001</v>
      </c>
      <c r="H18" s="153">
        <v>16.681000000000001</v>
      </c>
      <c r="I18" s="153">
        <v>17.414000000000001</v>
      </c>
      <c r="J18" s="153">
        <v>27.776</v>
      </c>
      <c r="K18" s="153">
        <v>21.481000000000002</v>
      </c>
      <c r="L18" s="153">
        <v>17.931000000000001</v>
      </c>
      <c r="M18" s="153">
        <v>56.959000000000003</v>
      </c>
      <c r="N18" s="207">
        <v>17.260999999999999</v>
      </c>
      <c r="O18" s="207">
        <v>40.854999999999997</v>
      </c>
      <c r="P18" s="207">
        <v>14.772</v>
      </c>
      <c r="Q18" s="207">
        <v>32.052</v>
      </c>
      <c r="R18" s="207">
        <v>12.362</v>
      </c>
      <c r="S18" s="207">
        <v>19.123999999999999</v>
      </c>
      <c r="T18" s="207">
        <v>21.716999999999999</v>
      </c>
      <c r="U18" s="153">
        <v>23.762</v>
      </c>
      <c r="V18" s="164"/>
      <c r="W18" s="153">
        <v>70.662000000000006</v>
      </c>
      <c r="X18" s="153">
        <v>109.77800000000001</v>
      </c>
      <c r="Y18" s="153">
        <v>78.239000000000004</v>
      </c>
      <c r="Z18" s="153">
        <v>76.885000000000005</v>
      </c>
      <c r="AA18" s="239"/>
    </row>
    <row r="19" spans="1:27" s="96" customFormat="1" ht="13.5">
      <c r="A19" s="92"/>
      <c r="B19" s="90" t="s">
        <v>43</v>
      </c>
      <c r="C19" s="92"/>
      <c r="D19" s="92"/>
      <c r="E19" s="105" t="s">
        <v>13</v>
      </c>
      <c r="F19" s="153">
        <v>-36.048999999999999</v>
      </c>
      <c r="G19" s="153">
        <v>-49.838000000000001</v>
      </c>
      <c r="H19" s="153">
        <v>-36.485999999999997</v>
      </c>
      <c r="I19" s="153">
        <v>-22.388999999999999</v>
      </c>
      <c r="J19" s="153">
        <v>-12.728999999999999</v>
      </c>
      <c r="K19" s="153">
        <v>-23.076000000000001</v>
      </c>
      <c r="L19" s="153">
        <v>-34.348999999999997</v>
      </c>
      <c r="M19" s="153">
        <v>-38.909999999999997</v>
      </c>
      <c r="N19" s="207">
        <v>-23.170999999999999</v>
      </c>
      <c r="O19" s="207">
        <v>-33.478999999999999</v>
      </c>
      <c r="P19" s="207">
        <v>-29.271999999999998</v>
      </c>
      <c r="Q19" s="207">
        <v>-61.414000000000001</v>
      </c>
      <c r="R19" s="207">
        <v>-34.124000000000002</v>
      </c>
      <c r="S19" s="207">
        <v>-30.568000000000001</v>
      </c>
      <c r="T19" s="207">
        <v>-29.256</v>
      </c>
      <c r="U19" s="153">
        <v>-49.128999999999998</v>
      </c>
      <c r="V19" s="164"/>
      <c r="W19" s="153">
        <v>-144.44900000000001</v>
      </c>
      <c r="X19" s="153">
        <v>-94.694999999999993</v>
      </c>
      <c r="Y19" s="153">
        <v>-120.63500000000001</v>
      </c>
      <c r="Z19" s="153">
        <v>-142.99700000000001</v>
      </c>
      <c r="AA19" s="239"/>
    </row>
    <row r="20" spans="1:27" s="96" customFormat="1" ht="7.5" customHeight="1">
      <c r="A20" s="90"/>
      <c r="B20" s="90"/>
      <c r="C20" s="90"/>
      <c r="D20" s="90"/>
      <c r="E20" s="105"/>
      <c r="F20" s="153"/>
      <c r="G20" s="153"/>
      <c r="H20" s="153"/>
      <c r="I20" s="153"/>
      <c r="J20" s="153"/>
      <c r="K20" s="153"/>
      <c r="L20" s="153"/>
      <c r="M20" s="153"/>
      <c r="N20" s="207"/>
      <c r="O20" s="207"/>
      <c r="P20" s="207"/>
      <c r="Q20" s="207"/>
      <c r="R20" s="207"/>
      <c r="S20" s="207"/>
      <c r="T20" s="207"/>
      <c r="U20" s="207"/>
      <c r="V20" s="164"/>
      <c r="W20" s="153"/>
      <c r="X20" s="153"/>
      <c r="Y20" s="153"/>
      <c r="Z20" s="153"/>
      <c r="AA20" s="239"/>
    </row>
    <row r="21" spans="1:27" s="96" customFormat="1" ht="14.25" thickBot="1">
      <c r="A21" s="87"/>
      <c r="B21" s="106" t="s">
        <v>6</v>
      </c>
      <c r="C21" s="106"/>
      <c r="D21" s="87"/>
      <c r="E21" s="108" t="s">
        <v>13</v>
      </c>
      <c r="F21" s="206">
        <f t="shared" ref="F21:R21" si="5">SUM(F15:F19)</f>
        <v>466.42300000000006</v>
      </c>
      <c r="G21" s="206">
        <f t="shared" si="5"/>
        <v>446.65300000000002</v>
      </c>
      <c r="H21" s="206">
        <f t="shared" si="5"/>
        <v>488.05499999999995</v>
      </c>
      <c r="I21" s="206">
        <f t="shared" si="5"/>
        <v>523.20300000000009</v>
      </c>
      <c r="J21" s="206">
        <f t="shared" si="5"/>
        <v>503.85300000000001</v>
      </c>
      <c r="K21" s="206">
        <f t="shared" si="5"/>
        <v>340.77</v>
      </c>
      <c r="L21" s="206">
        <f t="shared" si="5"/>
        <v>495.64000000000004</v>
      </c>
      <c r="M21" s="206">
        <f t="shared" si="5"/>
        <v>563.87600000000009</v>
      </c>
      <c r="N21" s="206">
        <f t="shared" si="5"/>
        <v>510.24699999999979</v>
      </c>
      <c r="O21" s="206">
        <f t="shared" si="5"/>
        <v>563.48199999999997</v>
      </c>
      <c r="P21" s="206">
        <f t="shared" si="5"/>
        <v>543.88200000000006</v>
      </c>
      <c r="Q21" s="206">
        <f t="shared" si="5"/>
        <v>542.33899999999994</v>
      </c>
      <c r="R21" s="206">
        <f t="shared" si="5"/>
        <v>573.69999999999993</v>
      </c>
      <c r="S21" s="206">
        <f t="shared" ref="S21:T21" si="6">SUM(S15:S19)</f>
        <v>639.88700000000017</v>
      </c>
      <c r="T21" s="206">
        <f t="shared" si="6"/>
        <v>636.08699999999999</v>
      </c>
      <c r="U21" s="206">
        <f t="shared" ref="U21" si="7">SUM(U15:U19)</f>
        <v>556.23599999999999</v>
      </c>
      <c r="V21" s="164"/>
      <c r="W21" s="155">
        <f t="shared" ref="W21" si="8">SUM(W15:W19)</f>
        <v>1924.3339999999998</v>
      </c>
      <c r="X21" s="155">
        <f t="shared" ref="X21" si="9">SUM(X15:X19)</f>
        <v>1904.1390000000008</v>
      </c>
      <c r="Y21" s="155">
        <f>SUM(Y15:Y19)</f>
        <v>2159.9500000000003</v>
      </c>
      <c r="Z21" s="155">
        <f>SUM(Z15:Z19)</f>
        <v>2405.91</v>
      </c>
      <c r="AA21" s="239"/>
    </row>
    <row r="22" spans="1:27" s="96" customFormat="1" ht="7.5" customHeight="1" thickTop="1">
      <c r="A22" s="90"/>
      <c r="B22" s="90"/>
      <c r="C22" s="90"/>
      <c r="D22" s="90"/>
      <c r="E22" s="105"/>
      <c r="F22" s="153"/>
      <c r="G22" s="153"/>
      <c r="H22" s="153"/>
      <c r="I22" s="153"/>
      <c r="J22" s="153"/>
      <c r="K22" s="153"/>
      <c r="L22" s="153"/>
      <c r="M22" s="153"/>
      <c r="N22" s="207"/>
      <c r="O22" s="207"/>
      <c r="P22" s="207"/>
      <c r="Q22" s="207"/>
      <c r="R22" s="207"/>
      <c r="S22" s="207"/>
      <c r="T22" s="207"/>
      <c r="U22" s="207"/>
      <c r="V22" s="164"/>
      <c r="W22" s="153"/>
      <c r="X22" s="153"/>
      <c r="Y22" s="153"/>
      <c r="Z22" s="153"/>
      <c r="AA22" s="239"/>
    </row>
    <row r="23" spans="1:27" s="96" customFormat="1" ht="14.25" thickBot="1">
      <c r="A23" s="87"/>
      <c r="B23" s="106" t="s">
        <v>5</v>
      </c>
      <c r="C23" s="106"/>
      <c r="D23" s="87"/>
      <c r="E23" s="108" t="s">
        <v>13</v>
      </c>
      <c r="F23" s="155">
        <v>466.93400000000003</v>
      </c>
      <c r="G23" s="155">
        <v>490.61399999999998</v>
      </c>
      <c r="H23" s="155">
        <v>517.06899999999996</v>
      </c>
      <c r="I23" s="155">
        <v>560.64499999999998</v>
      </c>
      <c r="J23" s="155">
        <v>564.21400000000006</v>
      </c>
      <c r="K23" s="155">
        <v>598.71900000000005</v>
      </c>
      <c r="L23" s="155">
        <v>565.22699999999998</v>
      </c>
      <c r="M23" s="155">
        <v>569.54399999999998</v>
      </c>
      <c r="N23" s="206">
        <v>518.404</v>
      </c>
      <c r="O23" s="206">
        <v>550.14</v>
      </c>
      <c r="P23" s="206">
        <v>555.49599999999998</v>
      </c>
      <c r="Q23" s="206">
        <v>535.39300000000003</v>
      </c>
      <c r="R23" s="206">
        <v>576.41499999999996</v>
      </c>
      <c r="S23" s="206">
        <v>644.26499999999999</v>
      </c>
      <c r="T23" s="206">
        <v>645.01400000000001</v>
      </c>
      <c r="U23" s="206">
        <v>570.45399999999995</v>
      </c>
      <c r="V23" s="164"/>
      <c r="W23" s="155">
        <v>2035.2619999999999</v>
      </c>
      <c r="X23" s="155">
        <v>2297.7220000000002</v>
      </c>
      <c r="Y23" s="155">
        <v>2159.433</v>
      </c>
      <c r="Z23" s="155">
        <v>2436.1480000000001</v>
      </c>
      <c r="AA23" s="239"/>
    </row>
    <row r="24" spans="1:27" s="96" customFormat="1" ht="5.25" customHeight="1" thickTop="1">
      <c r="A24" s="90"/>
      <c r="B24" s="90"/>
      <c r="C24" s="90"/>
      <c r="D24" s="90"/>
      <c r="E24" s="105"/>
      <c r="F24" s="153"/>
      <c r="G24" s="153"/>
      <c r="H24" s="153"/>
      <c r="I24" s="153"/>
      <c r="J24" s="153"/>
      <c r="K24" s="153"/>
      <c r="L24" s="153"/>
      <c r="M24" s="153"/>
      <c r="N24" s="207"/>
      <c r="O24" s="207"/>
      <c r="P24" s="207"/>
      <c r="Q24" s="207"/>
      <c r="R24" s="207"/>
      <c r="S24" s="207"/>
      <c r="T24" s="207"/>
      <c r="U24" s="207"/>
      <c r="V24" s="164"/>
      <c r="W24" s="153"/>
      <c r="X24" s="153"/>
      <c r="Y24" s="153"/>
      <c r="Z24" s="153"/>
      <c r="AA24" s="239"/>
    </row>
    <row r="25" spans="1:27" s="96" customFormat="1" ht="13.5">
      <c r="A25" s="91"/>
      <c r="B25" s="91" t="s">
        <v>41</v>
      </c>
      <c r="C25" s="91"/>
      <c r="D25" s="91"/>
      <c r="E25" s="105" t="s">
        <v>13</v>
      </c>
      <c r="F25" s="153">
        <v>-141.03800000000001</v>
      </c>
      <c r="G25" s="153">
        <v>-157.00800000000001</v>
      </c>
      <c r="H25" s="153">
        <v>-173.62299999999999</v>
      </c>
      <c r="I25" s="153">
        <v>-162.41399999999999</v>
      </c>
      <c r="J25" s="153">
        <v>-190.51400000000001</v>
      </c>
      <c r="K25" s="153">
        <v>-218.738</v>
      </c>
      <c r="L25" s="153">
        <v>-184.36500000000001</v>
      </c>
      <c r="M25" s="153">
        <v>-203.63900000000001</v>
      </c>
      <c r="N25" s="207">
        <v>-188.52099999999999</v>
      </c>
      <c r="O25" s="207">
        <v>-197.81899999999999</v>
      </c>
      <c r="P25" s="207">
        <v>-198.178</v>
      </c>
      <c r="Q25" s="207">
        <v>-204.77199999999999</v>
      </c>
      <c r="R25" s="207">
        <v>-215.99600000000001</v>
      </c>
      <c r="S25" s="207">
        <v>-221.27699999999999</v>
      </c>
      <c r="T25" s="207">
        <v>-227.17500000000001</v>
      </c>
      <c r="U25" s="153">
        <v>-241.816</v>
      </c>
      <c r="V25" s="164"/>
      <c r="W25" s="153">
        <v>-634.08299999999997</v>
      </c>
      <c r="X25" s="153">
        <v>-797.25599999999997</v>
      </c>
      <c r="Y25" s="153">
        <v>-789.29</v>
      </c>
      <c r="Z25" s="153">
        <v>-906.26400000000001</v>
      </c>
      <c r="AA25" s="239"/>
    </row>
    <row r="26" spans="1:27" s="96" customFormat="1" ht="5.25" customHeight="1">
      <c r="A26" s="90"/>
      <c r="B26" s="90"/>
      <c r="C26" s="90"/>
      <c r="D26" s="90"/>
      <c r="E26" s="105"/>
      <c r="F26" s="153"/>
      <c r="G26" s="153"/>
      <c r="H26" s="153"/>
      <c r="I26" s="153"/>
      <c r="J26" s="153"/>
      <c r="K26" s="153"/>
      <c r="L26" s="153"/>
      <c r="M26" s="153"/>
      <c r="N26" s="207"/>
      <c r="O26" s="207"/>
      <c r="P26" s="207"/>
      <c r="Q26" s="207"/>
      <c r="R26" s="207"/>
      <c r="S26" s="207"/>
      <c r="T26" s="207"/>
      <c r="U26" s="207"/>
      <c r="V26" s="164"/>
      <c r="W26" s="153"/>
      <c r="X26" s="153"/>
      <c r="Y26" s="153"/>
      <c r="Z26" s="153"/>
      <c r="AA26" s="239"/>
    </row>
    <row r="27" spans="1:27" s="96" customFormat="1" ht="14.25" thickBot="1">
      <c r="A27" s="87"/>
      <c r="B27" s="106" t="s">
        <v>1</v>
      </c>
      <c r="C27" s="106"/>
      <c r="D27" s="87"/>
      <c r="E27" s="108" t="s">
        <v>13</v>
      </c>
      <c r="F27" s="206">
        <f t="shared" ref="F27:R27" si="10">F21+F25</f>
        <v>325.38500000000005</v>
      </c>
      <c r="G27" s="206">
        <f t="shared" si="10"/>
        <v>289.64499999999998</v>
      </c>
      <c r="H27" s="206">
        <f t="shared" si="10"/>
        <v>314.43199999999996</v>
      </c>
      <c r="I27" s="206">
        <f t="shared" si="10"/>
        <v>360.7890000000001</v>
      </c>
      <c r="J27" s="206">
        <f t="shared" si="10"/>
        <v>313.339</v>
      </c>
      <c r="K27" s="206">
        <f t="shared" si="10"/>
        <v>122.03199999999998</v>
      </c>
      <c r="L27" s="206">
        <f t="shared" si="10"/>
        <v>311.27500000000003</v>
      </c>
      <c r="M27" s="206">
        <f t="shared" si="10"/>
        <v>360.23700000000008</v>
      </c>
      <c r="N27" s="206">
        <f t="shared" si="10"/>
        <v>321.72599999999977</v>
      </c>
      <c r="O27" s="206">
        <f t="shared" si="10"/>
        <v>365.66300000000001</v>
      </c>
      <c r="P27" s="206">
        <f t="shared" si="10"/>
        <v>345.70400000000006</v>
      </c>
      <c r="Q27" s="206">
        <f t="shared" si="10"/>
        <v>337.56699999999995</v>
      </c>
      <c r="R27" s="206">
        <f t="shared" si="10"/>
        <v>357.70399999999995</v>
      </c>
      <c r="S27" s="206">
        <f t="shared" ref="S27:T27" si="11">S21+S25</f>
        <v>418.61000000000018</v>
      </c>
      <c r="T27" s="206">
        <f t="shared" si="11"/>
        <v>408.91199999999998</v>
      </c>
      <c r="U27" s="206">
        <f t="shared" ref="U27" si="12">U21+U25</f>
        <v>314.41999999999996</v>
      </c>
      <c r="V27" s="164"/>
      <c r="W27" s="155">
        <f t="shared" ref="W27" si="13">W21+W25</f>
        <v>1290.2509999999997</v>
      </c>
      <c r="X27" s="155">
        <f t="shared" ref="X27" si="14">X21+X25</f>
        <v>1106.8830000000007</v>
      </c>
      <c r="Y27" s="155">
        <f>Y21+Y25</f>
        <v>1370.6600000000003</v>
      </c>
      <c r="Z27" s="155">
        <f>Z21+Z25</f>
        <v>1499.6459999999997</v>
      </c>
      <c r="AA27" s="239"/>
    </row>
    <row r="28" spans="1:27" s="96" customFormat="1" ht="5.25" customHeight="1" thickTop="1">
      <c r="A28" s="93"/>
      <c r="B28" s="93"/>
      <c r="C28" s="93"/>
      <c r="D28" s="93"/>
      <c r="E28" s="105"/>
      <c r="F28" s="153"/>
      <c r="G28" s="153"/>
      <c r="H28" s="153"/>
      <c r="I28" s="153"/>
      <c r="J28" s="153"/>
      <c r="K28" s="153"/>
      <c r="L28" s="153"/>
      <c r="M28" s="153"/>
      <c r="N28" s="207"/>
      <c r="O28" s="207"/>
      <c r="P28" s="207"/>
      <c r="Q28" s="207"/>
      <c r="R28" s="207"/>
      <c r="S28" s="207"/>
      <c r="T28" s="207"/>
      <c r="U28" s="207"/>
      <c r="V28" s="164"/>
      <c r="W28" s="153"/>
      <c r="X28" s="153"/>
      <c r="Y28" s="153"/>
      <c r="Z28" s="153"/>
      <c r="AA28" s="239"/>
    </row>
    <row r="29" spans="1:27" s="96" customFormat="1" ht="13.5">
      <c r="A29" s="94"/>
      <c r="B29" s="90" t="s">
        <v>46</v>
      </c>
      <c r="C29" s="94"/>
      <c r="D29" s="94"/>
      <c r="E29" s="105" t="s">
        <v>13</v>
      </c>
      <c r="F29" s="153">
        <v>3.637</v>
      </c>
      <c r="G29" s="153">
        <v>33.621000000000002</v>
      </c>
      <c r="H29" s="153">
        <v>196.36</v>
      </c>
      <c r="I29" s="153">
        <v>27.891999999999999</v>
      </c>
      <c r="J29" s="153">
        <v>101.286</v>
      </c>
      <c r="K29" s="153">
        <v>34.875999999999998</v>
      </c>
      <c r="L29" s="153">
        <v>72.415999999999997</v>
      </c>
      <c r="M29" s="153">
        <v>6.1280000000000001</v>
      </c>
      <c r="N29" s="207">
        <v>1.2529999999999999</v>
      </c>
      <c r="O29" s="207">
        <v>0.32700000000000001</v>
      </c>
      <c r="P29" s="207">
        <v>4.5369999999999999</v>
      </c>
      <c r="Q29" s="207">
        <v>9.5000000000000001E-2</v>
      </c>
      <c r="R29" s="207">
        <v>0.245</v>
      </c>
      <c r="S29" s="207">
        <v>2.073</v>
      </c>
      <c r="T29" s="207">
        <v>0.63</v>
      </c>
      <c r="U29" s="153">
        <v>5.6639999999999997</v>
      </c>
      <c r="V29" s="164"/>
      <c r="W29" s="153">
        <v>134.953</v>
      </c>
      <c r="X29" s="153">
        <v>178.85</v>
      </c>
      <c r="Y29" s="153">
        <v>1.675</v>
      </c>
      <c r="Z29" s="153">
        <v>1.218</v>
      </c>
      <c r="AA29" s="239"/>
    </row>
    <row r="30" spans="1:27" s="96" customFormat="1" ht="13.5">
      <c r="A30" s="94"/>
      <c r="B30" s="90" t="s">
        <v>47</v>
      </c>
      <c r="C30" s="94"/>
      <c r="D30" s="94"/>
      <c r="E30" s="105" t="s">
        <v>13</v>
      </c>
      <c r="F30" s="153">
        <v>-108.114</v>
      </c>
      <c r="G30" s="153">
        <v>-242.40700000000001</v>
      </c>
      <c r="H30" s="153">
        <v>-80.575000000000003</v>
      </c>
      <c r="I30" s="153">
        <v>-194.55699999999999</v>
      </c>
      <c r="J30" s="153">
        <v>-353.33300000000003</v>
      </c>
      <c r="K30" s="153">
        <v>-101.02</v>
      </c>
      <c r="L30" s="153">
        <v>-136.99100000000001</v>
      </c>
      <c r="M30" s="153">
        <v>-100.935</v>
      </c>
      <c r="N30" s="207">
        <v>-96.391000000000005</v>
      </c>
      <c r="O30" s="207">
        <v>-99.236999999999995</v>
      </c>
      <c r="P30" s="207">
        <v>-92.822999999999993</v>
      </c>
      <c r="Q30" s="207">
        <v>-90.765000000000001</v>
      </c>
      <c r="R30" s="207">
        <v>-83.453000000000003</v>
      </c>
      <c r="S30" s="207">
        <v>-85.17</v>
      </c>
      <c r="T30" s="207">
        <v>-94.597999999999999</v>
      </c>
      <c r="U30" s="153">
        <v>-90.290999999999997</v>
      </c>
      <c r="V30" s="164"/>
      <c r="W30" s="153">
        <v>-499.096</v>
      </c>
      <c r="X30" s="153">
        <v>-656.423</v>
      </c>
      <c r="Y30" s="153">
        <v>-374.67899999999997</v>
      </c>
      <c r="Z30" s="153">
        <v>-346.11799999999999</v>
      </c>
      <c r="AA30" s="239"/>
    </row>
    <row r="31" spans="1:27" s="96" customFormat="1" ht="5.25" customHeight="1">
      <c r="A31" s="90"/>
      <c r="B31" s="90"/>
      <c r="C31" s="90"/>
      <c r="D31" s="90"/>
      <c r="E31" s="105"/>
      <c r="F31" s="153"/>
      <c r="G31" s="153"/>
      <c r="H31" s="153"/>
      <c r="I31" s="153"/>
      <c r="J31" s="153"/>
      <c r="K31" s="153"/>
      <c r="L31" s="153"/>
      <c r="M31" s="153"/>
      <c r="N31" s="207"/>
      <c r="O31" s="207"/>
      <c r="P31" s="207"/>
      <c r="Q31" s="207"/>
      <c r="R31" s="207"/>
      <c r="S31" s="207"/>
      <c r="T31" s="207"/>
      <c r="U31" s="207"/>
      <c r="V31" s="164"/>
      <c r="W31" s="153"/>
      <c r="X31" s="153"/>
      <c r="Y31" s="153"/>
      <c r="Z31" s="153"/>
      <c r="AA31" s="239"/>
    </row>
    <row r="32" spans="1:27" s="96" customFormat="1" ht="14.25" thickBot="1">
      <c r="A32" s="87"/>
      <c r="B32" s="106" t="s">
        <v>48</v>
      </c>
      <c r="C32" s="106"/>
      <c r="D32" s="87"/>
      <c r="E32" s="108" t="s">
        <v>13</v>
      </c>
      <c r="F32" s="206">
        <f t="shared" ref="F32:R32" si="15">SUM(F27:F30)</f>
        <v>220.90800000000004</v>
      </c>
      <c r="G32" s="206">
        <f t="shared" si="15"/>
        <v>80.858999999999952</v>
      </c>
      <c r="H32" s="206">
        <f t="shared" si="15"/>
        <v>430.21699999999998</v>
      </c>
      <c r="I32" s="206">
        <f t="shared" si="15"/>
        <v>194.12400000000011</v>
      </c>
      <c r="J32" s="206">
        <f t="shared" si="15"/>
        <v>61.291999999999973</v>
      </c>
      <c r="K32" s="206">
        <f t="shared" si="15"/>
        <v>55.887999999999991</v>
      </c>
      <c r="L32" s="206">
        <f t="shared" si="15"/>
        <v>246.70000000000002</v>
      </c>
      <c r="M32" s="206">
        <f t="shared" si="15"/>
        <v>265.43000000000006</v>
      </c>
      <c r="N32" s="206">
        <f t="shared" si="15"/>
        <v>226.58799999999974</v>
      </c>
      <c r="O32" s="206">
        <f t="shared" si="15"/>
        <v>266.75300000000004</v>
      </c>
      <c r="P32" s="206">
        <f t="shared" si="15"/>
        <v>257.41800000000006</v>
      </c>
      <c r="Q32" s="206">
        <f t="shared" si="15"/>
        <v>246.89699999999999</v>
      </c>
      <c r="R32" s="206">
        <f t="shared" si="15"/>
        <v>274.49599999999998</v>
      </c>
      <c r="S32" s="206">
        <f t="shared" ref="S32:T32" si="16">SUM(S27:S30)</f>
        <v>335.51300000000015</v>
      </c>
      <c r="T32" s="206">
        <f t="shared" si="16"/>
        <v>314.94399999999996</v>
      </c>
      <c r="U32" s="206">
        <f t="shared" ref="U32" si="17">SUM(U27:U30)</f>
        <v>229.79299999999995</v>
      </c>
      <c r="V32" s="164"/>
      <c r="W32" s="155">
        <f t="shared" ref="W32" si="18">SUM(W27:W30)</f>
        <v>926.10799999999972</v>
      </c>
      <c r="X32" s="155">
        <f t="shared" ref="X32" si="19">SUM(X27:X30)</f>
        <v>629.31000000000063</v>
      </c>
      <c r="Y32" s="155">
        <f>SUM(Y27:Y30)</f>
        <v>997.65600000000029</v>
      </c>
      <c r="Z32" s="155">
        <f>SUM(Z27:Z30)</f>
        <v>1154.7459999999999</v>
      </c>
      <c r="AA32" s="239"/>
    </row>
    <row r="33" spans="1:27" s="96" customFormat="1" ht="5.25" customHeight="1" thickTop="1">
      <c r="A33" s="93"/>
      <c r="B33" s="93"/>
      <c r="C33" s="93"/>
      <c r="D33" s="93"/>
      <c r="E33" s="105"/>
      <c r="F33" s="153"/>
      <c r="G33" s="153"/>
      <c r="H33" s="153"/>
      <c r="I33" s="153"/>
      <c r="J33" s="153"/>
      <c r="K33" s="153"/>
      <c r="L33" s="153"/>
      <c r="M33" s="153"/>
      <c r="N33" s="153"/>
      <c r="O33" s="153"/>
      <c r="P33" s="153"/>
      <c r="Q33" s="153"/>
      <c r="R33" s="153"/>
      <c r="S33" s="153"/>
      <c r="T33" s="153"/>
      <c r="U33" s="153"/>
      <c r="V33" s="164"/>
      <c r="W33" s="153"/>
      <c r="X33" s="153"/>
      <c r="Y33" s="153"/>
      <c r="Z33" s="153"/>
      <c r="AA33" s="239"/>
    </row>
    <row r="34" spans="1:27" s="96" customFormat="1" ht="13.5">
      <c r="A34" s="93"/>
      <c r="B34" s="90" t="s">
        <v>49</v>
      </c>
      <c r="C34" s="93"/>
      <c r="D34" s="93"/>
      <c r="E34" s="105" t="s">
        <v>13</v>
      </c>
      <c r="F34" s="153">
        <v>-84.033000000000001</v>
      </c>
      <c r="G34" s="153">
        <v>-41.634999999999998</v>
      </c>
      <c r="H34" s="153">
        <v>-43.802999999999997</v>
      </c>
      <c r="I34" s="153">
        <v>-44.649000000000001</v>
      </c>
      <c r="J34" s="153">
        <v>-42.801000000000002</v>
      </c>
      <c r="K34" s="153">
        <v>-16.847000000000001</v>
      </c>
      <c r="L34" s="153">
        <v>-59.780999999999999</v>
      </c>
      <c r="M34" s="153">
        <v>-122.535</v>
      </c>
      <c r="N34" s="153">
        <v>-73.680000000000007</v>
      </c>
      <c r="O34" s="153">
        <v>-67.051000000000002</v>
      </c>
      <c r="P34" s="153">
        <v>-67.611000000000004</v>
      </c>
      <c r="Q34" s="153">
        <v>-44.71</v>
      </c>
      <c r="R34" s="153">
        <v>-60.851999999999997</v>
      </c>
      <c r="S34" s="153">
        <v>-81.741</v>
      </c>
      <c r="T34" s="153">
        <v>-81.834000000000003</v>
      </c>
      <c r="U34" s="153">
        <v>-63.381999999999998</v>
      </c>
      <c r="V34" s="164"/>
      <c r="W34" s="153">
        <v>-214.12</v>
      </c>
      <c r="X34" s="153">
        <v>-241.964</v>
      </c>
      <c r="Y34" s="153">
        <v>-253.05199999999999</v>
      </c>
      <c r="Z34" s="153">
        <v>-287.80900000000003</v>
      </c>
      <c r="AA34" s="239"/>
    </row>
    <row r="35" spans="1:27" s="96" customFormat="1" ht="5.25" customHeight="1">
      <c r="A35" s="93"/>
      <c r="B35" s="93"/>
      <c r="C35" s="93"/>
      <c r="D35" s="93"/>
      <c r="E35" s="105"/>
      <c r="F35" s="153"/>
      <c r="G35" s="153"/>
      <c r="H35" s="153"/>
      <c r="I35" s="153"/>
      <c r="J35" s="153"/>
      <c r="K35" s="153"/>
      <c r="L35" s="153"/>
      <c r="M35" s="153"/>
      <c r="N35" s="153"/>
      <c r="O35" s="153"/>
      <c r="P35" s="153"/>
      <c r="Q35" s="153"/>
      <c r="R35" s="153"/>
      <c r="S35" s="153"/>
      <c r="T35" s="153"/>
      <c r="U35" s="153"/>
      <c r="V35" s="164"/>
      <c r="W35" s="153"/>
      <c r="X35" s="153"/>
      <c r="Y35" s="153"/>
      <c r="Z35" s="153"/>
      <c r="AA35" s="239"/>
    </row>
    <row r="36" spans="1:27" s="96" customFormat="1" ht="14.25" thickBot="1">
      <c r="A36" s="87"/>
      <c r="B36" s="106" t="s">
        <v>44</v>
      </c>
      <c r="C36" s="106"/>
      <c r="D36" s="87"/>
      <c r="E36" s="108" t="s">
        <v>13</v>
      </c>
      <c r="F36" s="155">
        <f t="shared" ref="F36:R36" si="20">SUM(F32:F34)</f>
        <v>136.87500000000006</v>
      </c>
      <c r="G36" s="155">
        <f t="shared" si="20"/>
        <v>39.223999999999954</v>
      </c>
      <c r="H36" s="155">
        <f t="shared" si="20"/>
        <v>386.41399999999999</v>
      </c>
      <c r="I36" s="155">
        <f t="shared" si="20"/>
        <v>149.47500000000011</v>
      </c>
      <c r="J36" s="155">
        <f t="shared" si="20"/>
        <v>18.490999999999971</v>
      </c>
      <c r="K36" s="155">
        <f t="shared" si="20"/>
        <v>39.04099999999999</v>
      </c>
      <c r="L36" s="155">
        <f t="shared" si="20"/>
        <v>186.91900000000001</v>
      </c>
      <c r="M36" s="155">
        <f t="shared" si="20"/>
        <v>142.89500000000007</v>
      </c>
      <c r="N36" s="155">
        <f t="shared" si="20"/>
        <v>152.90799999999973</v>
      </c>
      <c r="O36" s="155">
        <f t="shared" si="20"/>
        <v>199.70200000000006</v>
      </c>
      <c r="P36" s="155">
        <f t="shared" si="20"/>
        <v>189.80700000000007</v>
      </c>
      <c r="Q36" s="155">
        <f t="shared" si="20"/>
        <v>202.18699999999998</v>
      </c>
      <c r="R36" s="155">
        <f t="shared" si="20"/>
        <v>213.64399999999998</v>
      </c>
      <c r="S36" s="155">
        <f t="shared" ref="S36:T36" si="21">SUM(S32:S34)</f>
        <v>253.77200000000016</v>
      </c>
      <c r="T36" s="155">
        <f t="shared" si="21"/>
        <v>233.10999999999996</v>
      </c>
      <c r="U36" s="155">
        <f t="shared" ref="U36" si="22">SUM(U32:U34)</f>
        <v>166.41099999999994</v>
      </c>
      <c r="V36" s="164"/>
      <c r="W36" s="155">
        <f t="shared" ref="W36" si="23">SUM(W32:W34)</f>
        <v>711.98799999999972</v>
      </c>
      <c r="X36" s="155">
        <f t="shared" ref="X36" si="24">SUM(X32:X34)</f>
        <v>387.34600000000063</v>
      </c>
      <c r="Y36" s="155">
        <f>SUM(Y32:Y34)</f>
        <v>744.60400000000027</v>
      </c>
      <c r="Z36" s="155">
        <f>SUM(Z32:Z34)</f>
        <v>866.9369999999999</v>
      </c>
      <c r="AA36" s="239"/>
    </row>
    <row r="37" spans="1:27" s="96" customFormat="1" ht="5.25" customHeight="1" thickTop="1">
      <c r="A37" s="98"/>
      <c r="B37" s="98"/>
      <c r="C37" s="98"/>
      <c r="D37" s="98"/>
      <c r="E37" s="105"/>
      <c r="F37" s="163"/>
      <c r="G37" s="163"/>
      <c r="H37" s="163"/>
      <c r="I37" s="163"/>
      <c r="J37" s="163"/>
      <c r="K37" s="163"/>
      <c r="L37" s="163"/>
      <c r="M37" s="163"/>
      <c r="N37" s="163"/>
      <c r="O37" s="163"/>
      <c r="P37" s="163"/>
      <c r="Q37" s="163"/>
      <c r="R37" s="163"/>
      <c r="S37" s="163"/>
      <c r="T37" s="163"/>
      <c r="U37" s="163"/>
      <c r="V37" s="164"/>
      <c r="W37" s="163"/>
      <c r="X37" s="163"/>
      <c r="Y37" s="163"/>
      <c r="Z37" s="163"/>
      <c r="AA37" s="239"/>
    </row>
    <row r="38" spans="1:27" s="96" customFormat="1" ht="36.75" thickBot="1">
      <c r="A38" s="87"/>
      <c r="B38" s="106" t="s">
        <v>136</v>
      </c>
      <c r="C38" s="106"/>
      <c r="D38" s="87"/>
      <c r="E38" s="108" t="s">
        <v>13</v>
      </c>
      <c r="F38" s="155">
        <v>0</v>
      </c>
      <c r="G38" s="155">
        <v>0</v>
      </c>
      <c r="H38" s="155">
        <v>0</v>
      </c>
      <c r="I38" s="155">
        <v>0</v>
      </c>
      <c r="J38" s="155">
        <v>0</v>
      </c>
      <c r="K38" s="155">
        <v>-4.3460000000000001</v>
      </c>
      <c r="L38" s="155">
        <v>1.45</v>
      </c>
      <c r="M38" s="155">
        <v>3.0139999999999998</v>
      </c>
      <c r="N38" s="155">
        <v>-10.09</v>
      </c>
      <c r="O38" s="155">
        <v>2.2610000000000001</v>
      </c>
      <c r="P38" s="155">
        <v>1.1339999999999999</v>
      </c>
      <c r="Q38" s="155">
        <v>-3.0369999999999999</v>
      </c>
      <c r="R38" s="155">
        <v>1.226</v>
      </c>
      <c r="S38" s="155">
        <v>2.3650000000000002</v>
      </c>
      <c r="T38" s="155">
        <v>2.1230000000000002</v>
      </c>
      <c r="U38" s="291">
        <v>2.113</v>
      </c>
      <c r="V38" s="164"/>
      <c r="W38" s="155">
        <v>0</v>
      </c>
      <c r="X38" s="155">
        <v>0.11799999999999999</v>
      </c>
      <c r="Y38" s="155">
        <v>-9.7319999999999993</v>
      </c>
      <c r="Z38" s="291">
        <v>7.827</v>
      </c>
      <c r="AA38" s="239"/>
    </row>
    <row r="39" spans="1:27" s="96" customFormat="1" ht="5.25" customHeight="1" thickTop="1">
      <c r="A39" s="98"/>
      <c r="B39" s="98"/>
      <c r="C39" s="98"/>
      <c r="D39" s="98"/>
      <c r="E39" s="105"/>
      <c r="F39" s="163"/>
      <c r="G39" s="163"/>
      <c r="H39" s="163"/>
      <c r="I39" s="163"/>
      <c r="J39" s="163"/>
      <c r="K39" s="163"/>
      <c r="L39" s="163"/>
      <c r="M39" s="163"/>
      <c r="N39" s="163"/>
      <c r="O39" s="163"/>
      <c r="P39" s="163"/>
      <c r="Q39" s="163"/>
      <c r="R39" s="163"/>
      <c r="S39" s="163"/>
      <c r="T39" s="163"/>
      <c r="U39" s="163"/>
      <c r="V39" s="164"/>
      <c r="W39" s="163"/>
      <c r="X39" s="163"/>
      <c r="Y39" s="163"/>
      <c r="Z39" s="163"/>
      <c r="AA39" s="239"/>
    </row>
    <row r="40" spans="1:27" s="96" customFormat="1" ht="14.25" thickBot="1">
      <c r="A40" s="87"/>
      <c r="B40" s="106" t="s">
        <v>45</v>
      </c>
      <c r="C40" s="106"/>
      <c r="D40" s="87"/>
      <c r="E40" s="108" t="s">
        <v>13</v>
      </c>
      <c r="F40" s="155">
        <f t="shared" ref="F40:R40" si="25">F36+F38</f>
        <v>136.87500000000006</v>
      </c>
      <c r="G40" s="155">
        <f t="shared" si="25"/>
        <v>39.223999999999954</v>
      </c>
      <c r="H40" s="155">
        <f t="shared" si="25"/>
        <v>386.41399999999999</v>
      </c>
      <c r="I40" s="155">
        <f t="shared" si="25"/>
        <v>149.47500000000011</v>
      </c>
      <c r="J40" s="155">
        <f t="shared" si="25"/>
        <v>18.490999999999971</v>
      </c>
      <c r="K40" s="155">
        <f t="shared" si="25"/>
        <v>34.694999999999993</v>
      </c>
      <c r="L40" s="155">
        <f t="shared" si="25"/>
        <v>188.369</v>
      </c>
      <c r="M40" s="155">
        <f t="shared" si="25"/>
        <v>145.90900000000008</v>
      </c>
      <c r="N40" s="155">
        <f t="shared" si="25"/>
        <v>142.81799999999973</v>
      </c>
      <c r="O40" s="155">
        <f t="shared" si="25"/>
        <v>201.96300000000005</v>
      </c>
      <c r="P40" s="155">
        <f t="shared" si="25"/>
        <v>190.94100000000006</v>
      </c>
      <c r="Q40" s="155">
        <f t="shared" si="25"/>
        <v>199.14999999999998</v>
      </c>
      <c r="R40" s="155">
        <f t="shared" si="25"/>
        <v>214.86999999999998</v>
      </c>
      <c r="S40" s="155">
        <f t="shared" ref="S40:T40" si="26">S36+S38</f>
        <v>256.13700000000017</v>
      </c>
      <c r="T40" s="155">
        <f t="shared" si="26"/>
        <v>235.23299999999995</v>
      </c>
      <c r="U40" s="155">
        <f t="shared" ref="U40" si="27">U36+U38</f>
        <v>168.52399999999994</v>
      </c>
      <c r="V40" s="164"/>
      <c r="W40" s="155">
        <f t="shared" ref="W40" si="28">W36+W38</f>
        <v>711.98799999999972</v>
      </c>
      <c r="X40" s="155">
        <f t="shared" ref="X40" si="29">X36+X38</f>
        <v>387.46400000000062</v>
      </c>
      <c r="Y40" s="155">
        <f>Y36+Y38</f>
        <v>734.8720000000003</v>
      </c>
      <c r="Z40" s="155">
        <f>Z36+Z38</f>
        <v>874.7639999999999</v>
      </c>
      <c r="AA40" s="239"/>
    </row>
    <row r="41" spans="1:27" s="96" customFormat="1" ht="12.75" thickTop="1">
      <c r="A41" s="100"/>
      <c r="B41" s="100"/>
      <c r="C41" s="100"/>
      <c r="D41" s="100"/>
      <c r="E41" s="100"/>
      <c r="F41" s="99"/>
      <c r="G41" s="99"/>
      <c r="H41" s="99"/>
      <c r="I41" s="99"/>
      <c r="J41" s="99"/>
      <c r="K41" s="99"/>
      <c r="L41" s="99"/>
      <c r="M41" s="99"/>
      <c r="N41" s="99"/>
      <c r="O41" s="99"/>
      <c r="P41" s="99"/>
      <c r="Q41" s="99"/>
      <c r="R41" s="99"/>
      <c r="S41" s="99"/>
      <c r="T41" s="99"/>
      <c r="U41" s="99"/>
      <c r="V41" s="99"/>
      <c r="W41" s="99"/>
      <c r="X41" s="99"/>
      <c r="Y41" s="99"/>
      <c r="Z41" s="99"/>
      <c r="AA41" s="182"/>
    </row>
    <row r="42" spans="1:27" s="96" customFormat="1" ht="12">
      <c r="A42" s="93"/>
      <c r="B42" s="93"/>
      <c r="C42" s="93"/>
      <c r="D42" s="93"/>
      <c r="E42" s="93"/>
      <c r="F42" s="103"/>
      <c r="G42" s="103"/>
      <c r="H42" s="103"/>
      <c r="I42" s="103"/>
      <c r="J42" s="103"/>
      <c r="K42" s="103"/>
      <c r="L42" s="103"/>
      <c r="M42" s="103"/>
      <c r="N42" s="103"/>
      <c r="O42" s="103"/>
      <c r="P42" s="103"/>
      <c r="Q42" s="103"/>
      <c r="R42" s="103"/>
      <c r="S42" s="239"/>
      <c r="T42" s="239"/>
      <c r="U42" s="239"/>
      <c r="V42" s="103"/>
      <c r="W42" s="103"/>
      <c r="X42" s="103"/>
      <c r="Y42" s="103"/>
      <c r="Z42" s="103"/>
      <c r="AA42" s="182"/>
    </row>
    <row r="43" spans="1:27">
      <c r="F43" s="103"/>
      <c r="G43" s="103"/>
      <c r="H43" s="103"/>
      <c r="I43" s="103"/>
      <c r="J43" s="103"/>
      <c r="K43" s="103"/>
      <c r="L43" s="103"/>
      <c r="M43" s="103"/>
      <c r="N43" s="103"/>
      <c r="O43" s="103"/>
      <c r="P43" s="103"/>
      <c r="Q43" s="103"/>
      <c r="R43" s="103"/>
      <c r="W43" s="103"/>
      <c r="X43" s="103"/>
      <c r="Y43" s="103"/>
      <c r="Z43" s="103"/>
    </row>
    <row r="44" spans="1:27">
      <c r="F44" s="103"/>
      <c r="G44" s="103"/>
      <c r="H44" s="103"/>
      <c r="I44" s="103"/>
      <c r="J44" s="103"/>
      <c r="K44" s="103"/>
      <c r="L44" s="103"/>
      <c r="M44" s="103"/>
      <c r="N44" s="103"/>
      <c r="O44" s="103"/>
      <c r="P44" s="103"/>
      <c r="Q44" s="103"/>
      <c r="R44" s="103"/>
      <c r="S44" s="171"/>
      <c r="T44" s="171"/>
      <c r="U44" s="171"/>
      <c r="V44" s="171"/>
      <c r="W44" s="103"/>
      <c r="X44" s="103"/>
      <c r="Y44" s="103"/>
      <c r="Z44" s="103"/>
    </row>
    <row r="45" spans="1:27">
      <c r="F45" s="103"/>
      <c r="G45" s="103"/>
      <c r="H45" s="103"/>
      <c r="I45" s="103"/>
      <c r="J45" s="103"/>
      <c r="K45" s="103"/>
      <c r="L45" s="103"/>
      <c r="M45" s="103"/>
      <c r="N45" s="103"/>
      <c r="O45" s="103"/>
      <c r="P45" s="103"/>
      <c r="Q45" s="103"/>
      <c r="R45" s="103"/>
      <c r="S45" s="171"/>
      <c r="T45" s="171"/>
      <c r="U45" s="171"/>
      <c r="V45" s="171"/>
      <c r="W45" s="103"/>
      <c r="X45" s="103"/>
      <c r="Y45" s="103"/>
      <c r="Z45" s="103"/>
    </row>
    <row r="46" spans="1:27">
      <c r="F46" s="103"/>
      <c r="G46" s="103"/>
      <c r="H46" s="103"/>
      <c r="I46" s="103"/>
      <c r="J46" s="103"/>
      <c r="K46" s="103"/>
      <c r="L46" s="103"/>
      <c r="M46" s="103"/>
      <c r="N46" s="103"/>
      <c r="O46" s="103"/>
      <c r="P46" s="103"/>
      <c r="Q46" s="103"/>
      <c r="R46" s="103"/>
      <c r="W46" s="103"/>
      <c r="X46" s="103"/>
      <c r="Y46" s="103"/>
      <c r="Z46" s="103"/>
    </row>
    <row r="47" spans="1:27">
      <c r="F47" s="103"/>
      <c r="G47" s="103"/>
      <c r="H47" s="103"/>
      <c r="I47" s="103"/>
      <c r="J47" s="103"/>
      <c r="K47" s="103"/>
      <c r="L47" s="103"/>
      <c r="M47" s="103"/>
      <c r="N47" s="103"/>
      <c r="O47" s="103"/>
      <c r="P47" s="103"/>
      <c r="Q47" s="103"/>
      <c r="R47" s="103"/>
      <c r="W47" s="103"/>
      <c r="X47" s="103"/>
      <c r="Y47" s="103"/>
      <c r="Z47" s="103"/>
    </row>
    <row r="48" spans="1:27">
      <c r="F48" s="103"/>
      <c r="G48" s="103"/>
      <c r="H48" s="103"/>
      <c r="I48" s="103"/>
      <c r="J48" s="103"/>
      <c r="K48" s="103"/>
      <c r="L48" s="103"/>
      <c r="M48" s="103"/>
      <c r="N48" s="103"/>
      <c r="O48" s="103"/>
      <c r="P48" s="103"/>
      <c r="Q48" s="103"/>
      <c r="R48" s="103"/>
      <c r="W48" s="103"/>
      <c r="X48" s="103"/>
      <c r="Y48" s="103"/>
      <c r="Z48" s="103"/>
    </row>
    <row r="49" spans="6:26">
      <c r="F49" s="103"/>
      <c r="G49" s="103"/>
      <c r="H49" s="103"/>
      <c r="I49" s="103"/>
      <c r="J49" s="103"/>
      <c r="K49" s="103"/>
      <c r="L49" s="103"/>
      <c r="M49" s="103"/>
      <c r="N49" s="103"/>
      <c r="O49" s="103"/>
      <c r="P49" s="103"/>
      <c r="Q49" s="103"/>
      <c r="R49" s="103"/>
      <c r="W49" s="103"/>
      <c r="X49" s="103"/>
      <c r="Y49" s="103"/>
      <c r="Z49" s="103"/>
    </row>
    <row r="50" spans="6:26">
      <c r="F50" s="103"/>
      <c r="G50" s="103"/>
      <c r="H50" s="103"/>
      <c r="I50" s="103"/>
      <c r="J50" s="103"/>
      <c r="K50" s="103"/>
      <c r="L50" s="103"/>
      <c r="M50" s="103"/>
      <c r="N50" s="103"/>
      <c r="O50" s="103"/>
      <c r="P50" s="103"/>
      <c r="Q50" s="103"/>
      <c r="R50" s="103"/>
      <c r="W50" s="103"/>
      <c r="X50" s="103"/>
      <c r="Y50" s="103"/>
      <c r="Z50" s="103"/>
    </row>
    <row r="51" spans="6:26">
      <c r="F51" s="103"/>
      <c r="G51" s="103"/>
      <c r="H51" s="103"/>
      <c r="I51" s="103"/>
      <c r="J51" s="103"/>
      <c r="K51" s="103"/>
      <c r="L51" s="103"/>
      <c r="M51" s="103"/>
      <c r="N51" s="103"/>
      <c r="O51" s="103"/>
      <c r="P51" s="103"/>
      <c r="Q51" s="103"/>
      <c r="R51" s="103"/>
      <c r="W51" s="103"/>
      <c r="X51" s="103"/>
      <c r="Y51" s="103"/>
      <c r="Z51" s="103"/>
    </row>
    <row r="52" spans="6:26">
      <c r="F52" s="103"/>
      <c r="G52" s="103"/>
      <c r="H52" s="103"/>
      <c r="I52" s="103"/>
      <c r="J52" s="103"/>
      <c r="K52" s="103"/>
      <c r="L52" s="103"/>
      <c r="M52" s="103"/>
      <c r="N52" s="103"/>
      <c r="O52" s="103"/>
      <c r="P52" s="103"/>
      <c r="Q52" s="103"/>
      <c r="R52" s="103"/>
      <c r="W52" s="103"/>
      <c r="X52" s="103"/>
      <c r="Y52" s="103"/>
      <c r="Z52" s="103"/>
    </row>
    <row r="53" spans="6:26">
      <c r="F53" s="103"/>
      <c r="G53" s="103"/>
      <c r="H53" s="103"/>
      <c r="I53" s="103"/>
      <c r="J53" s="103"/>
      <c r="K53" s="103"/>
      <c r="L53" s="103"/>
      <c r="M53" s="103"/>
      <c r="N53" s="103"/>
      <c r="O53" s="103"/>
      <c r="P53" s="103"/>
      <c r="Q53" s="103"/>
      <c r="R53" s="103"/>
      <c r="W53" s="103"/>
      <c r="X53" s="103"/>
      <c r="Y53" s="103"/>
      <c r="Z53" s="103"/>
    </row>
    <row r="54" spans="6:26">
      <c r="F54" s="103"/>
      <c r="G54" s="103"/>
      <c r="H54" s="103"/>
      <c r="I54" s="103"/>
      <c r="J54" s="103"/>
      <c r="K54" s="103"/>
      <c r="L54" s="103"/>
      <c r="M54" s="103"/>
      <c r="N54" s="103"/>
      <c r="O54" s="103"/>
      <c r="P54" s="103"/>
      <c r="Q54" s="103"/>
      <c r="R54" s="103"/>
      <c r="W54" s="103"/>
      <c r="X54" s="103"/>
      <c r="Y54" s="103"/>
      <c r="Z54" s="103"/>
    </row>
    <row r="55" spans="6:26">
      <c r="F55" s="103"/>
      <c r="G55" s="103"/>
      <c r="H55" s="103"/>
      <c r="I55" s="103"/>
      <c r="J55" s="103"/>
      <c r="K55" s="103"/>
      <c r="L55" s="103"/>
      <c r="M55" s="103"/>
      <c r="N55" s="103"/>
      <c r="O55" s="103"/>
      <c r="P55" s="103"/>
      <c r="Q55" s="103"/>
      <c r="R55" s="103"/>
      <c r="W55" s="103"/>
      <c r="X55" s="103"/>
      <c r="Y55" s="103"/>
      <c r="Z55" s="103"/>
    </row>
    <row r="56" spans="6:26">
      <c r="F56" s="103"/>
      <c r="G56" s="103"/>
      <c r="H56" s="103"/>
      <c r="I56" s="103"/>
      <c r="J56" s="103"/>
      <c r="K56" s="103"/>
      <c r="L56" s="103"/>
      <c r="M56" s="103"/>
      <c r="N56" s="103"/>
      <c r="O56" s="103"/>
      <c r="P56" s="103"/>
      <c r="Q56" s="103"/>
      <c r="R56" s="103"/>
      <c r="W56" s="103"/>
      <c r="X56" s="103"/>
      <c r="Y56" s="103"/>
      <c r="Z56" s="103"/>
    </row>
    <row r="57" spans="6:26">
      <c r="F57" s="103"/>
      <c r="G57" s="103"/>
      <c r="H57" s="103"/>
      <c r="I57" s="103"/>
      <c r="J57" s="103"/>
      <c r="K57" s="103"/>
      <c r="L57" s="103"/>
      <c r="M57" s="103"/>
      <c r="N57" s="103"/>
      <c r="O57" s="103"/>
      <c r="P57" s="103"/>
      <c r="Q57" s="103"/>
      <c r="R57" s="103"/>
      <c r="W57" s="103"/>
      <c r="X57" s="103"/>
      <c r="Y57" s="103"/>
      <c r="Z57" s="103"/>
    </row>
    <row r="58" spans="6:26">
      <c r="F58" s="103"/>
      <c r="G58" s="103"/>
      <c r="H58" s="103"/>
      <c r="I58" s="103"/>
      <c r="J58" s="103"/>
      <c r="K58" s="103"/>
      <c r="L58" s="103"/>
      <c r="M58" s="103"/>
      <c r="N58" s="103"/>
      <c r="O58" s="103"/>
      <c r="P58" s="103"/>
      <c r="Q58" s="103"/>
      <c r="R58" s="103"/>
      <c r="W58" s="103"/>
      <c r="X58" s="103"/>
      <c r="Y58" s="103"/>
      <c r="Z58" s="103"/>
    </row>
    <row r="59" spans="6:26">
      <c r="F59" s="103"/>
      <c r="G59" s="103"/>
      <c r="H59" s="103"/>
      <c r="I59" s="103"/>
      <c r="J59" s="103"/>
      <c r="K59" s="103"/>
      <c r="L59" s="103"/>
      <c r="M59" s="103"/>
      <c r="N59" s="103"/>
      <c r="O59" s="103"/>
      <c r="P59" s="103"/>
      <c r="Q59" s="103"/>
      <c r="R59" s="103"/>
      <c r="W59" s="103"/>
      <c r="X59" s="103"/>
      <c r="Y59" s="103"/>
      <c r="Z59" s="103"/>
    </row>
    <row r="60" spans="6:26">
      <c r="F60" s="103"/>
      <c r="G60" s="103"/>
      <c r="H60" s="103"/>
      <c r="I60" s="103"/>
      <c r="J60" s="103"/>
      <c r="K60" s="103"/>
      <c r="L60" s="103"/>
      <c r="M60" s="103"/>
      <c r="N60" s="103"/>
      <c r="O60" s="103"/>
      <c r="P60" s="103"/>
      <c r="Q60" s="103"/>
      <c r="R60" s="103"/>
      <c r="W60" s="103"/>
      <c r="X60" s="103"/>
      <c r="Y60" s="103"/>
      <c r="Z60" s="103"/>
    </row>
    <row r="61" spans="6:26">
      <c r="F61" s="103"/>
      <c r="G61" s="103"/>
      <c r="H61" s="103"/>
      <c r="I61" s="103"/>
      <c r="J61" s="103"/>
      <c r="K61" s="103"/>
      <c r="L61" s="103"/>
      <c r="M61" s="103"/>
      <c r="N61" s="103"/>
      <c r="O61" s="103"/>
      <c r="P61" s="103"/>
      <c r="Q61" s="103"/>
      <c r="R61" s="103"/>
      <c r="W61" s="103"/>
      <c r="X61" s="103"/>
      <c r="Y61" s="103"/>
      <c r="Z61" s="103"/>
    </row>
    <row r="62" spans="6:26">
      <c r="F62" s="103"/>
      <c r="G62" s="103"/>
      <c r="H62" s="103"/>
      <c r="I62" s="103"/>
      <c r="J62" s="103"/>
      <c r="K62" s="103"/>
      <c r="L62" s="103"/>
      <c r="M62" s="103"/>
      <c r="N62" s="103"/>
      <c r="O62" s="103"/>
      <c r="P62" s="103"/>
      <c r="Q62" s="103"/>
      <c r="R62" s="103"/>
      <c r="W62" s="103"/>
      <c r="X62" s="103"/>
      <c r="Y62" s="103"/>
      <c r="Z62" s="103"/>
    </row>
    <row r="63" spans="6:26">
      <c r="F63" s="103"/>
      <c r="G63" s="103"/>
      <c r="H63" s="103"/>
      <c r="I63" s="103"/>
      <c r="J63" s="103"/>
      <c r="K63" s="103"/>
      <c r="L63" s="103"/>
      <c r="M63" s="103"/>
      <c r="N63" s="103"/>
      <c r="O63" s="103"/>
      <c r="P63" s="103"/>
      <c r="Q63" s="103"/>
      <c r="R63" s="103"/>
      <c r="W63" s="103"/>
      <c r="X63" s="103"/>
      <c r="Y63" s="103"/>
      <c r="Z63" s="103"/>
    </row>
    <row r="64" spans="6:26">
      <c r="F64" s="103"/>
      <c r="G64" s="103"/>
      <c r="H64" s="103"/>
      <c r="I64" s="103"/>
      <c r="J64" s="103"/>
      <c r="K64" s="103"/>
      <c r="L64" s="103"/>
      <c r="M64" s="103"/>
      <c r="N64" s="103"/>
      <c r="O64" s="103"/>
      <c r="P64" s="103"/>
      <c r="Q64" s="103"/>
      <c r="R64" s="103"/>
      <c r="W64" s="103"/>
      <c r="X64" s="103"/>
      <c r="Y64" s="103"/>
      <c r="Z64" s="103"/>
    </row>
    <row r="65" spans="6:26">
      <c r="F65" s="103"/>
      <c r="G65" s="103"/>
      <c r="H65" s="103"/>
      <c r="I65" s="103"/>
      <c r="J65" s="103"/>
      <c r="K65" s="103"/>
      <c r="L65" s="103"/>
      <c r="M65" s="103"/>
      <c r="N65" s="103"/>
      <c r="O65" s="103"/>
      <c r="P65" s="103"/>
      <c r="Q65" s="103"/>
      <c r="R65" s="103"/>
      <c r="W65" s="103"/>
      <c r="X65" s="103"/>
      <c r="Y65" s="103"/>
      <c r="Z65" s="103"/>
    </row>
    <row r="66" spans="6:26">
      <c r="F66" s="103"/>
      <c r="G66" s="103"/>
      <c r="H66" s="103"/>
      <c r="I66" s="103"/>
      <c r="J66" s="103"/>
      <c r="K66" s="103"/>
      <c r="L66" s="103"/>
      <c r="M66" s="103"/>
      <c r="N66" s="103"/>
      <c r="O66" s="103"/>
      <c r="P66" s="103"/>
      <c r="Q66" s="103"/>
      <c r="R66" s="103"/>
      <c r="W66" s="103"/>
      <c r="X66" s="103"/>
      <c r="Y66" s="103"/>
      <c r="Z66" s="103"/>
    </row>
    <row r="67" spans="6:26">
      <c r="F67" s="103"/>
      <c r="G67" s="103"/>
      <c r="H67" s="103"/>
      <c r="I67" s="103"/>
      <c r="J67" s="103"/>
      <c r="K67" s="103"/>
      <c r="L67" s="103"/>
      <c r="M67" s="103"/>
      <c r="N67" s="103"/>
      <c r="O67" s="103"/>
      <c r="P67" s="103"/>
      <c r="Q67" s="103"/>
      <c r="R67" s="103"/>
      <c r="W67" s="103"/>
      <c r="X67" s="103"/>
      <c r="Y67" s="103"/>
      <c r="Z67" s="103"/>
    </row>
    <row r="68" spans="6:26">
      <c r="F68" s="103"/>
      <c r="G68" s="103"/>
      <c r="H68" s="103"/>
      <c r="I68" s="103"/>
      <c r="J68" s="103"/>
      <c r="K68" s="103"/>
      <c r="L68" s="103"/>
      <c r="M68" s="103"/>
      <c r="N68" s="103"/>
      <c r="O68" s="103"/>
      <c r="P68" s="103"/>
      <c r="Q68" s="103"/>
      <c r="R68" s="103"/>
      <c r="W68" s="103"/>
      <c r="X68" s="103"/>
      <c r="Y68" s="103"/>
      <c r="Z68" s="103"/>
    </row>
    <row r="69" spans="6:26">
      <c r="F69" s="103"/>
      <c r="G69" s="103"/>
      <c r="H69" s="103"/>
      <c r="I69" s="103"/>
      <c r="J69" s="103"/>
      <c r="K69" s="103"/>
      <c r="L69" s="103"/>
      <c r="M69" s="103"/>
      <c r="N69" s="103"/>
      <c r="O69" s="103"/>
      <c r="P69" s="103"/>
      <c r="Q69" s="103"/>
      <c r="R69" s="103"/>
      <c r="W69" s="103"/>
      <c r="X69" s="103"/>
      <c r="Y69" s="103"/>
      <c r="Z69" s="103"/>
    </row>
    <row r="70" spans="6:26">
      <c r="F70" s="103"/>
      <c r="G70" s="103"/>
      <c r="H70" s="103"/>
      <c r="I70" s="103"/>
      <c r="J70" s="103"/>
      <c r="K70" s="103"/>
      <c r="L70" s="103"/>
      <c r="M70" s="103"/>
      <c r="N70" s="103"/>
      <c r="O70" s="103"/>
      <c r="P70" s="103"/>
      <c r="Q70" s="103"/>
      <c r="R70" s="103"/>
      <c r="W70" s="103"/>
      <c r="X70" s="103"/>
      <c r="Y70" s="103"/>
      <c r="Z70" s="103"/>
    </row>
    <row r="71" spans="6:26">
      <c r="F71" s="103"/>
      <c r="G71" s="103"/>
      <c r="H71" s="103"/>
      <c r="I71" s="103"/>
      <c r="J71" s="103"/>
      <c r="K71" s="103"/>
      <c r="L71" s="103"/>
      <c r="M71" s="103"/>
      <c r="N71" s="103"/>
      <c r="O71" s="103"/>
      <c r="P71" s="103"/>
      <c r="Q71" s="103"/>
      <c r="R71" s="103"/>
      <c r="W71" s="103"/>
      <c r="X71" s="103"/>
      <c r="Y71" s="103"/>
      <c r="Z71" s="103"/>
    </row>
    <row r="72" spans="6:26">
      <c r="F72" s="103"/>
      <c r="G72" s="103"/>
      <c r="H72" s="103"/>
      <c r="I72" s="103"/>
      <c r="J72" s="103"/>
      <c r="K72" s="103"/>
      <c r="L72" s="103"/>
      <c r="M72" s="103"/>
      <c r="N72" s="103"/>
      <c r="O72" s="103"/>
      <c r="P72" s="103"/>
      <c r="Q72" s="103"/>
      <c r="R72" s="103"/>
      <c r="W72" s="103"/>
      <c r="X72" s="103"/>
      <c r="Y72" s="103"/>
      <c r="Z72" s="103"/>
    </row>
    <row r="73" spans="6:26">
      <c r="F73" s="103"/>
      <c r="G73" s="103"/>
      <c r="H73" s="103"/>
      <c r="I73" s="103"/>
      <c r="J73" s="103"/>
      <c r="K73" s="103"/>
      <c r="L73" s="103"/>
      <c r="M73" s="103"/>
      <c r="N73" s="103"/>
      <c r="O73" s="103"/>
      <c r="P73" s="103"/>
      <c r="Q73" s="103"/>
      <c r="R73" s="103"/>
      <c r="W73" s="103"/>
      <c r="X73" s="103"/>
      <c r="Y73" s="103"/>
      <c r="Z73" s="103"/>
    </row>
    <row r="74" spans="6:26">
      <c r="F74" s="103"/>
      <c r="G74" s="103"/>
      <c r="H74" s="103"/>
      <c r="I74" s="103"/>
      <c r="J74" s="103"/>
      <c r="K74" s="103"/>
      <c r="L74" s="103"/>
      <c r="M74" s="103"/>
      <c r="N74" s="103"/>
      <c r="O74" s="103"/>
      <c r="P74" s="103"/>
      <c r="Q74" s="103"/>
      <c r="R74" s="103"/>
      <c r="W74" s="103"/>
      <c r="X74" s="103"/>
      <c r="Y74" s="103"/>
      <c r="Z74" s="103"/>
    </row>
    <row r="75" spans="6:26">
      <c r="F75" s="103"/>
      <c r="G75" s="103"/>
      <c r="H75" s="103"/>
      <c r="I75" s="103"/>
      <c r="J75" s="103"/>
      <c r="K75" s="103"/>
      <c r="L75" s="103"/>
      <c r="M75" s="103"/>
      <c r="N75" s="103"/>
      <c r="O75" s="103"/>
      <c r="P75" s="103"/>
      <c r="Q75" s="103"/>
      <c r="R75" s="103"/>
      <c r="W75" s="103"/>
      <c r="X75" s="103"/>
      <c r="Y75" s="103"/>
      <c r="Z75" s="103"/>
    </row>
    <row r="76" spans="6:26">
      <c r="F76" s="103"/>
      <c r="G76" s="103"/>
      <c r="H76" s="103"/>
      <c r="I76" s="103"/>
      <c r="J76" s="103"/>
      <c r="K76" s="103"/>
      <c r="L76" s="103"/>
      <c r="M76" s="103"/>
      <c r="N76" s="103"/>
      <c r="O76" s="103"/>
      <c r="P76" s="103"/>
      <c r="Q76" s="103"/>
      <c r="R76" s="103"/>
      <c r="W76" s="103"/>
      <c r="X76" s="103"/>
      <c r="Y76" s="103"/>
      <c r="Z76" s="103"/>
    </row>
    <row r="77" spans="6:26">
      <c r="F77" s="103"/>
    </row>
    <row r="78" spans="6:26">
      <c r="F78" s="103"/>
    </row>
  </sheetData>
  <mergeCells count="4">
    <mergeCell ref="R1:U2"/>
    <mergeCell ref="F2:I2"/>
    <mergeCell ref="J2:M2"/>
    <mergeCell ref="N2:Q2"/>
  </mergeCells>
  <pageMargins left="0.70866141732283472" right="0.70866141732283472" top="0.59055118110236227" bottom="0.59055118110236227"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8227C"/>
    <pageSetUpPr fitToPage="1"/>
  </sheetPr>
  <dimension ref="A1:BE244"/>
  <sheetViews>
    <sheetView showGridLines="0" zoomScaleNormal="100" zoomScaleSheetLayoutView="100" workbookViewId="0">
      <pane xSplit="4" ySplit="4" topLeftCell="O53" activePane="bottomRight" state="frozen"/>
      <selection activeCell="AC30" sqref="AC30"/>
      <selection pane="topRight" activeCell="AC30" sqref="AC30"/>
      <selection pane="bottomLeft" activeCell="AC30" sqref="AC30"/>
      <selection pane="bottomRight" activeCell="AB2" sqref="AB2:AE2"/>
    </sheetView>
  </sheetViews>
  <sheetFormatPr defaultColWidth="9" defaultRowHeight="13.5"/>
  <cols>
    <col min="1" max="1" width="1.5" style="22" customWidth="1"/>
    <col min="2" max="2" width="36.5" style="55" customWidth="1"/>
    <col min="3" max="3" width="0.375" style="55" customWidth="1"/>
    <col min="4" max="4" width="10.5" style="134" customWidth="1"/>
    <col min="5" max="5" width="0.125" style="54" customWidth="1"/>
    <col min="6" max="11" width="8.5" style="56" customWidth="1"/>
    <col min="12" max="12" width="8.5" style="22" customWidth="1"/>
    <col min="13" max="13" width="8.5" style="55" customWidth="1"/>
    <col min="14" max="14" width="0.875" style="55" customWidth="1"/>
    <col min="15" max="16" width="8.125" style="55" customWidth="1"/>
    <col min="17" max="21" width="8.125" style="22" customWidth="1"/>
    <col min="22" max="22" width="0.875" style="55" customWidth="1"/>
    <col min="23" max="23" width="8.125" style="22" customWidth="1"/>
    <col min="24" max="26" width="8" style="22" customWidth="1"/>
    <col min="27" max="27" width="0.875" style="55" customWidth="1"/>
    <col min="28" max="31" width="8.125" style="22" customWidth="1"/>
    <col min="32" max="57" width="9" style="234"/>
    <col min="58" max="16384" width="9" style="56"/>
  </cols>
  <sheetData>
    <row r="1" spans="1:57" s="44" customFormat="1" ht="12.95" customHeight="1">
      <c r="A1" s="39"/>
      <c r="B1" s="52"/>
      <c r="C1" s="62"/>
      <c r="D1" s="40"/>
      <c r="E1" s="42"/>
      <c r="F1" s="40"/>
      <c r="G1" s="40"/>
      <c r="H1" s="40"/>
      <c r="I1" s="40"/>
      <c r="J1" s="40"/>
      <c r="K1" s="40"/>
      <c r="L1" s="40"/>
      <c r="M1" s="40"/>
      <c r="N1" s="43"/>
      <c r="O1" s="40"/>
      <c r="P1" s="40"/>
      <c r="Q1" s="40"/>
      <c r="R1" s="40"/>
      <c r="S1" s="40"/>
      <c r="T1" s="40"/>
      <c r="U1" s="40"/>
      <c r="V1" s="43"/>
      <c r="W1" s="40"/>
      <c r="X1" s="40"/>
      <c r="Y1" s="40"/>
      <c r="Z1" s="40"/>
      <c r="AA1" s="43"/>
      <c r="AB1" s="233"/>
      <c r="AC1" s="233"/>
      <c r="AD1" s="233"/>
      <c r="AE1" s="233"/>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row>
    <row r="2" spans="1:57" s="44" customFormat="1" ht="18.75">
      <c r="A2" s="39"/>
      <c r="B2" s="65" t="s">
        <v>128</v>
      </c>
      <c r="C2" s="43"/>
      <c r="D2" s="104"/>
      <c r="E2" s="46"/>
      <c r="F2" s="301">
        <v>2016</v>
      </c>
      <c r="G2" s="301"/>
      <c r="H2" s="301"/>
      <c r="I2" s="301"/>
      <c r="J2" s="301"/>
      <c r="K2" s="301"/>
      <c r="L2" s="301"/>
      <c r="M2" s="307"/>
      <c r="N2" s="152"/>
      <c r="O2" s="301">
        <v>2017</v>
      </c>
      <c r="P2" s="301"/>
      <c r="Q2" s="302"/>
      <c r="R2" s="302"/>
      <c r="S2" s="302"/>
      <c r="T2" s="302"/>
      <c r="U2" s="302"/>
      <c r="V2" s="152"/>
      <c r="W2" s="294">
        <v>2018</v>
      </c>
      <c r="X2" s="294"/>
      <c r="Y2" s="294"/>
      <c r="Z2" s="294"/>
      <c r="AA2" s="152"/>
      <c r="AB2" s="297" t="s">
        <v>134</v>
      </c>
      <c r="AC2" s="297"/>
      <c r="AD2" s="297"/>
      <c r="AE2" s="297"/>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row>
    <row r="3" spans="1:57" s="44" customFormat="1" ht="15" customHeight="1">
      <c r="A3" s="39"/>
      <c r="B3" s="40"/>
      <c r="C3" s="43"/>
      <c r="D3" s="50" t="s">
        <v>21</v>
      </c>
      <c r="E3" s="49"/>
      <c r="F3" s="305" t="s">
        <v>8</v>
      </c>
      <c r="G3" s="306"/>
      <c r="H3" s="305" t="s">
        <v>7</v>
      </c>
      <c r="I3" s="306"/>
      <c r="J3" s="305" t="s">
        <v>10</v>
      </c>
      <c r="K3" s="306"/>
      <c r="L3" s="305" t="s">
        <v>9</v>
      </c>
      <c r="M3" s="306"/>
      <c r="N3" s="51"/>
      <c r="O3" s="303" t="s">
        <v>8</v>
      </c>
      <c r="P3" s="304"/>
      <c r="Q3" s="303" t="s">
        <v>7</v>
      </c>
      <c r="R3" s="304"/>
      <c r="S3" s="303" t="s">
        <v>10</v>
      </c>
      <c r="T3" s="304"/>
      <c r="U3" s="50" t="s">
        <v>9</v>
      </c>
      <c r="V3" s="51"/>
      <c r="W3" s="204" t="s">
        <v>8</v>
      </c>
      <c r="X3" s="204" t="s">
        <v>7</v>
      </c>
      <c r="Y3" s="204" t="s">
        <v>10</v>
      </c>
      <c r="Z3" s="209" t="s">
        <v>9</v>
      </c>
      <c r="AA3" s="51"/>
      <c r="AB3" s="215" t="s">
        <v>8</v>
      </c>
      <c r="AC3" s="237" t="s">
        <v>7</v>
      </c>
      <c r="AD3" s="260" t="s">
        <v>10</v>
      </c>
      <c r="AE3" s="286" t="s">
        <v>9</v>
      </c>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row>
    <row r="4" spans="1:57" s="72" customFormat="1">
      <c r="A4" s="68"/>
      <c r="B4" s="69"/>
      <c r="C4" s="70"/>
      <c r="D4" s="137"/>
      <c r="E4" s="71"/>
      <c r="F4" s="50" t="s">
        <v>122</v>
      </c>
      <c r="G4" s="50" t="s">
        <v>124</v>
      </c>
      <c r="H4" s="50" t="s">
        <v>122</v>
      </c>
      <c r="I4" s="50" t="s">
        <v>124</v>
      </c>
      <c r="J4" s="50" t="s">
        <v>122</v>
      </c>
      <c r="K4" s="50" t="s">
        <v>124</v>
      </c>
      <c r="L4" s="50" t="s">
        <v>122</v>
      </c>
      <c r="M4" s="50" t="s">
        <v>124</v>
      </c>
      <c r="N4" s="51"/>
      <c r="O4" s="50" t="s">
        <v>122</v>
      </c>
      <c r="P4" s="50" t="s">
        <v>124</v>
      </c>
      <c r="Q4" s="50" t="s">
        <v>122</v>
      </c>
      <c r="R4" s="50" t="s">
        <v>124</v>
      </c>
      <c r="S4" s="50" t="s">
        <v>122</v>
      </c>
      <c r="T4" s="50" t="s">
        <v>124</v>
      </c>
      <c r="U4" s="50" t="s">
        <v>122</v>
      </c>
      <c r="V4" s="51"/>
      <c r="W4" s="190" t="s">
        <v>122</v>
      </c>
      <c r="X4" s="203" t="s">
        <v>122</v>
      </c>
      <c r="Y4" s="205" t="s">
        <v>122</v>
      </c>
      <c r="Z4" s="210" t="s">
        <v>122</v>
      </c>
      <c r="AA4" s="51"/>
      <c r="AB4" s="216" t="s">
        <v>122</v>
      </c>
      <c r="AC4" s="238" t="s">
        <v>122</v>
      </c>
      <c r="AD4" s="261" t="s">
        <v>122</v>
      </c>
      <c r="AE4" s="287" t="s">
        <v>122</v>
      </c>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row>
    <row r="5" spans="1:57">
      <c r="B5" s="73"/>
      <c r="C5" s="16"/>
      <c r="D5" s="133"/>
      <c r="F5" s="22"/>
      <c r="G5" s="22"/>
      <c r="H5" s="22"/>
      <c r="I5" s="22"/>
      <c r="J5" s="22"/>
      <c r="K5" s="22"/>
      <c r="O5" s="22"/>
      <c r="P5" s="22"/>
    </row>
    <row r="6" spans="1:57" s="135" customFormat="1" ht="18" customHeight="1">
      <c r="A6" s="130"/>
      <c r="B6" s="131" t="s">
        <v>50</v>
      </c>
      <c r="C6" s="132"/>
      <c r="D6" s="133"/>
      <c r="E6" s="134"/>
      <c r="F6" s="130"/>
      <c r="G6" s="130"/>
      <c r="H6" s="130"/>
      <c r="I6" s="130"/>
      <c r="J6" s="130"/>
      <c r="K6" s="130"/>
      <c r="L6" s="130"/>
      <c r="M6" s="136"/>
      <c r="N6" s="136"/>
      <c r="O6" s="130"/>
      <c r="P6" s="130"/>
      <c r="Q6" s="130"/>
      <c r="R6" s="130"/>
      <c r="S6" s="130"/>
      <c r="T6" s="130"/>
      <c r="U6" s="130"/>
      <c r="V6" s="136"/>
      <c r="W6" s="130"/>
      <c r="X6" s="130"/>
      <c r="Y6" s="130"/>
      <c r="Z6" s="130"/>
      <c r="AA6" s="136"/>
      <c r="AB6" s="130"/>
      <c r="AC6" s="130"/>
      <c r="AD6" s="130"/>
      <c r="AE6" s="130"/>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row>
    <row r="7" spans="1:57" s="85" customFormat="1" ht="12" collapsed="1">
      <c r="B7" s="109" t="s">
        <v>52</v>
      </c>
      <c r="C7" s="86"/>
      <c r="D7" s="89"/>
      <c r="E7" s="109"/>
      <c r="F7" s="97"/>
      <c r="G7" s="97"/>
      <c r="H7" s="97"/>
      <c r="I7" s="97"/>
      <c r="J7" s="97"/>
      <c r="K7" s="97"/>
      <c r="L7" s="97"/>
      <c r="M7" s="97"/>
      <c r="N7" s="97"/>
      <c r="O7" s="97"/>
      <c r="P7" s="97"/>
      <c r="Q7" s="97"/>
      <c r="R7" s="97"/>
      <c r="S7" s="97"/>
      <c r="T7" s="97"/>
      <c r="U7" s="97"/>
      <c r="V7" s="97"/>
      <c r="W7" s="97"/>
      <c r="X7" s="97"/>
      <c r="Y7" s="97"/>
      <c r="Z7" s="97"/>
      <c r="AA7" s="97"/>
      <c r="AB7" s="97"/>
      <c r="AC7" s="97"/>
      <c r="AD7" s="97"/>
      <c r="AE7" s="97"/>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row>
    <row r="8" spans="1:57" s="85" customFormat="1" ht="12">
      <c r="B8" s="109" t="s">
        <v>51</v>
      </c>
      <c r="C8" s="109"/>
      <c r="D8" s="138"/>
      <c r="E8" s="111"/>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row>
    <row r="9" spans="1:57" s="85" customFormat="1">
      <c r="B9" s="140" t="s">
        <v>54</v>
      </c>
      <c r="C9" s="111">
        <v>4</v>
      </c>
      <c r="D9" s="105" t="s">
        <v>13</v>
      </c>
      <c r="E9" s="105"/>
      <c r="F9" s="153">
        <v>2792.2280000000001</v>
      </c>
      <c r="G9" s="153">
        <v>2792.2280000000001</v>
      </c>
      <c r="H9" s="153">
        <v>2730.5129999999999</v>
      </c>
      <c r="I9" s="153">
        <v>2730.5129999999999</v>
      </c>
      <c r="J9" s="153">
        <v>2697.364</v>
      </c>
      <c r="K9" s="153">
        <v>2697.364</v>
      </c>
      <c r="L9" s="153">
        <v>2628.7860000000001</v>
      </c>
      <c r="M9" s="153">
        <v>2628.7860000000001</v>
      </c>
      <c r="N9" s="154"/>
      <c r="O9" s="153">
        <v>2628.252</v>
      </c>
      <c r="P9" s="153">
        <v>2628.252</v>
      </c>
      <c r="Q9" s="153">
        <v>2683.288</v>
      </c>
      <c r="R9" s="153">
        <v>2683.288</v>
      </c>
      <c r="S9" s="153">
        <v>2632.9749999999999</v>
      </c>
      <c r="T9" s="153">
        <v>2632.9749999999999</v>
      </c>
      <c r="U9" s="153">
        <v>2683.857</v>
      </c>
      <c r="V9" s="154"/>
      <c r="W9" s="153">
        <v>2635.3429999999998</v>
      </c>
      <c r="X9" s="153">
        <v>2582.2739999999999</v>
      </c>
      <c r="Y9" s="153">
        <v>2539.3490000000002</v>
      </c>
      <c r="Z9" s="153">
        <v>2513.4290000000001</v>
      </c>
      <c r="AA9" s="154"/>
      <c r="AB9" s="153">
        <v>2443.4299999999998</v>
      </c>
      <c r="AC9" s="153">
        <v>2381.415</v>
      </c>
      <c r="AD9" s="153">
        <v>2618.413</v>
      </c>
      <c r="AE9" s="153">
        <v>2598.1379999999999</v>
      </c>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row>
    <row r="10" spans="1:57" s="85" customFormat="1">
      <c r="B10" s="140" t="s">
        <v>52</v>
      </c>
      <c r="C10" s="110"/>
      <c r="D10" s="105" t="s">
        <v>13</v>
      </c>
      <c r="E10" s="105"/>
      <c r="F10" s="153">
        <v>925.15800000000002</v>
      </c>
      <c r="G10" s="153">
        <v>925.15800000000002</v>
      </c>
      <c r="H10" s="153">
        <v>991.23900000000003</v>
      </c>
      <c r="I10" s="153">
        <v>991.23900000000003</v>
      </c>
      <c r="J10" s="153">
        <v>1049.8399999999999</v>
      </c>
      <c r="K10" s="153">
        <v>1049.8399999999999</v>
      </c>
      <c r="L10" s="153">
        <v>1089.4369999999999</v>
      </c>
      <c r="M10" s="153">
        <v>1089.4369999999999</v>
      </c>
      <c r="N10" s="154"/>
      <c r="O10" s="153">
        <v>1178.711</v>
      </c>
      <c r="P10" s="153">
        <v>1178.711</v>
      </c>
      <c r="Q10" s="153">
        <v>1215.587</v>
      </c>
      <c r="R10" s="153">
        <v>1215.587</v>
      </c>
      <c r="S10" s="153">
        <v>1253.5350000000001</v>
      </c>
      <c r="T10" s="153">
        <f>S10</f>
        <v>1253.5350000000001</v>
      </c>
      <c r="U10" s="153">
        <v>1282.347</v>
      </c>
      <c r="V10" s="154"/>
      <c r="W10" s="153">
        <v>1325.3779999999999</v>
      </c>
      <c r="X10" s="153">
        <v>1348.568</v>
      </c>
      <c r="Y10" s="153">
        <v>1405.011</v>
      </c>
      <c r="Z10" s="153">
        <v>1511.0909999999999</v>
      </c>
      <c r="AA10" s="154"/>
      <c r="AB10" s="153">
        <v>1675.912</v>
      </c>
      <c r="AC10" s="153">
        <v>1745.328</v>
      </c>
      <c r="AD10" s="153">
        <v>1928.9739999999999</v>
      </c>
      <c r="AE10" s="153">
        <v>2028.828</v>
      </c>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row>
    <row r="11" spans="1:57" s="85" customFormat="1">
      <c r="B11" s="140" t="s">
        <v>53</v>
      </c>
      <c r="C11" s="111">
        <v>3</v>
      </c>
      <c r="D11" s="105" t="s">
        <v>13</v>
      </c>
      <c r="E11" s="105"/>
      <c r="F11" s="153">
        <v>750.22400000000005</v>
      </c>
      <c r="G11" s="153">
        <v>750.22400000000005</v>
      </c>
      <c r="H11" s="153">
        <v>719.16</v>
      </c>
      <c r="I11" s="153">
        <v>719.16</v>
      </c>
      <c r="J11" s="153">
        <v>740.21</v>
      </c>
      <c r="K11" s="153">
        <v>740.21</v>
      </c>
      <c r="L11" s="153">
        <v>745.50900000000001</v>
      </c>
      <c r="M11" s="153">
        <v>745.50900000000001</v>
      </c>
      <c r="N11" s="154"/>
      <c r="O11" s="153">
        <v>769.80100000000004</v>
      </c>
      <c r="P11" s="153">
        <v>769.80100000000004</v>
      </c>
      <c r="Q11" s="153">
        <v>776.75400000000002</v>
      </c>
      <c r="R11" s="153">
        <v>776.75400000000002</v>
      </c>
      <c r="S11" s="153">
        <v>796.83</v>
      </c>
      <c r="T11" s="153">
        <f>S11</f>
        <v>796.83</v>
      </c>
      <c r="U11" s="153">
        <v>855.86699999999996</v>
      </c>
      <c r="V11" s="154"/>
      <c r="W11" s="153">
        <v>812.32399999999996</v>
      </c>
      <c r="X11" s="153">
        <v>814.77200000000005</v>
      </c>
      <c r="Y11" s="153">
        <v>839.99</v>
      </c>
      <c r="Z11" s="153">
        <v>868.125</v>
      </c>
      <c r="AA11" s="154"/>
      <c r="AB11" s="153">
        <v>879.14800000000002</v>
      </c>
      <c r="AC11" s="153">
        <v>873.33199999999999</v>
      </c>
      <c r="AD11" s="153">
        <v>893.93299999999999</v>
      </c>
      <c r="AE11" s="153">
        <v>885.279</v>
      </c>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row>
    <row r="12" spans="1:57" s="85" customFormat="1">
      <c r="B12" s="140" t="s">
        <v>55</v>
      </c>
      <c r="C12" s="88">
        <v>5</v>
      </c>
      <c r="D12" s="105" t="s">
        <v>13</v>
      </c>
      <c r="E12" s="105"/>
      <c r="F12" s="153">
        <v>397.47399999999999</v>
      </c>
      <c r="G12" s="153">
        <v>397.47399999999999</v>
      </c>
      <c r="H12" s="153">
        <v>498.07799999999997</v>
      </c>
      <c r="I12" s="153">
        <v>498.07799999999997</v>
      </c>
      <c r="J12" s="153">
        <v>443.92700000000002</v>
      </c>
      <c r="K12" s="153">
        <v>443.92700000000002</v>
      </c>
      <c r="L12" s="153">
        <v>540.41600000000005</v>
      </c>
      <c r="M12" s="153">
        <v>540.41600000000005</v>
      </c>
      <c r="N12" s="154"/>
      <c r="O12" s="153">
        <v>382.995</v>
      </c>
      <c r="P12" s="153">
        <v>382.995</v>
      </c>
      <c r="Q12" s="153">
        <v>291.20100000000002</v>
      </c>
      <c r="R12" s="153">
        <v>291.20100000000002</v>
      </c>
      <c r="S12" s="153">
        <v>324.76299999999998</v>
      </c>
      <c r="T12" s="153">
        <f t="shared" ref="T12:T63" si="0">S12</f>
        <v>324.76299999999998</v>
      </c>
      <c r="U12" s="153">
        <v>303.351</v>
      </c>
      <c r="V12" s="154"/>
      <c r="W12" s="153">
        <v>260.78899999999999</v>
      </c>
      <c r="X12" s="153">
        <v>351.59699999999998</v>
      </c>
      <c r="Y12" s="153">
        <v>407.84800000000001</v>
      </c>
      <c r="Z12" s="153">
        <v>438.34199999999998</v>
      </c>
      <c r="AA12" s="154"/>
      <c r="AB12" s="153">
        <v>338.15</v>
      </c>
      <c r="AC12" s="153">
        <v>393.38299999999998</v>
      </c>
      <c r="AD12" s="153">
        <v>318.50299999999999</v>
      </c>
      <c r="AE12" s="153">
        <v>285.90600000000001</v>
      </c>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row>
    <row r="13" spans="1:57" s="85" customFormat="1">
      <c r="B13" s="140" t="s">
        <v>79</v>
      </c>
      <c r="C13" s="88"/>
      <c r="D13" s="105" t="s">
        <v>13</v>
      </c>
      <c r="E13" s="105"/>
      <c r="F13" s="153">
        <v>308.54199999999997</v>
      </c>
      <c r="G13" s="153">
        <v>308.54199999999997</v>
      </c>
      <c r="H13" s="153">
        <v>310.65600000000001</v>
      </c>
      <c r="I13" s="153">
        <v>310.65600000000001</v>
      </c>
      <c r="J13" s="153">
        <v>342.61500000000001</v>
      </c>
      <c r="K13" s="153">
        <v>342.61500000000001</v>
      </c>
      <c r="L13" s="153">
        <v>350.68099999999998</v>
      </c>
      <c r="M13" s="153">
        <v>350.68099999999998</v>
      </c>
      <c r="N13" s="154"/>
      <c r="O13" s="153">
        <v>353.43</v>
      </c>
      <c r="P13" s="153">
        <v>353.43</v>
      </c>
      <c r="Q13" s="153">
        <v>351.57299999999998</v>
      </c>
      <c r="R13" s="153">
        <v>351.57299999999998</v>
      </c>
      <c r="S13" s="153">
        <v>352.21100000000001</v>
      </c>
      <c r="T13" s="153">
        <f t="shared" si="0"/>
        <v>352.21100000000001</v>
      </c>
      <c r="U13" s="153">
        <v>361.00200000000001</v>
      </c>
      <c r="V13" s="154"/>
      <c r="W13" s="153">
        <v>347.01499999999999</v>
      </c>
      <c r="X13" s="153">
        <v>354.89800000000002</v>
      </c>
      <c r="Y13" s="153">
        <v>357.54500000000002</v>
      </c>
      <c r="Z13" s="153">
        <v>372.65300000000002</v>
      </c>
      <c r="AA13" s="154"/>
      <c r="AB13" s="153">
        <v>369.18700000000001</v>
      </c>
      <c r="AC13" s="153">
        <v>359.22699999999998</v>
      </c>
      <c r="AD13" s="153">
        <v>361.78300000000002</v>
      </c>
      <c r="AE13" s="153">
        <v>374.08</v>
      </c>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row>
    <row r="14" spans="1:57" s="85" customFormat="1">
      <c r="B14" s="140" t="s">
        <v>141</v>
      </c>
      <c r="C14" s="88"/>
      <c r="D14" s="105" t="s">
        <v>13</v>
      </c>
      <c r="E14" s="105"/>
      <c r="F14" s="153">
        <v>0</v>
      </c>
      <c r="G14" s="153">
        <v>0</v>
      </c>
      <c r="H14" s="153">
        <v>0</v>
      </c>
      <c r="I14" s="153">
        <v>0</v>
      </c>
      <c r="J14" s="153">
        <v>0</v>
      </c>
      <c r="K14" s="153">
        <v>0</v>
      </c>
      <c r="L14" s="153">
        <v>0</v>
      </c>
      <c r="M14" s="153">
        <v>0</v>
      </c>
      <c r="N14" s="154"/>
      <c r="O14" s="153">
        <v>0</v>
      </c>
      <c r="P14" s="153">
        <v>0</v>
      </c>
      <c r="Q14" s="153">
        <v>0</v>
      </c>
      <c r="R14" s="153">
        <v>0</v>
      </c>
      <c r="S14" s="153">
        <v>0</v>
      </c>
      <c r="T14" s="153">
        <v>0</v>
      </c>
      <c r="U14" s="153">
        <v>0</v>
      </c>
      <c r="V14" s="154"/>
      <c r="W14" s="153">
        <v>0</v>
      </c>
      <c r="X14" s="153">
        <v>0</v>
      </c>
      <c r="Y14" s="153">
        <v>0</v>
      </c>
      <c r="Z14" s="153">
        <v>0</v>
      </c>
      <c r="AA14" s="154"/>
      <c r="AB14" s="153">
        <v>0</v>
      </c>
      <c r="AC14" s="153">
        <v>0</v>
      </c>
      <c r="AD14" s="153">
        <v>0.23899999999999999</v>
      </c>
      <c r="AE14" s="153">
        <v>0.23899999999999999</v>
      </c>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row>
    <row r="15" spans="1:57" s="85" customFormat="1">
      <c r="B15" s="140" t="s">
        <v>80</v>
      </c>
      <c r="C15" s="88"/>
      <c r="D15" s="105" t="s">
        <v>13</v>
      </c>
      <c r="E15" s="105"/>
      <c r="F15" s="153">
        <v>225.34899999999999</v>
      </c>
      <c r="G15" s="153">
        <v>225.34899999999999</v>
      </c>
      <c r="H15" s="153">
        <v>238.292</v>
      </c>
      <c r="I15" s="153">
        <v>238.292</v>
      </c>
      <c r="J15" s="153">
        <v>326.52</v>
      </c>
      <c r="K15" s="153">
        <v>326.52</v>
      </c>
      <c r="L15" s="153">
        <v>341.00100000000003</v>
      </c>
      <c r="M15" s="153">
        <v>341.00100000000003</v>
      </c>
      <c r="N15" s="154"/>
      <c r="O15" s="153">
        <v>2113.1309999999999</v>
      </c>
      <c r="P15" s="153">
        <v>2113.1309999999999</v>
      </c>
      <c r="Q15" s="153">
        <v>0</v>
      </c>
      <c r="R15" s="153">
        <v>0</v>
      </c>
      <c r="S15" s="153">
        <v>0</v>
      </c>
      <c r="T15" s="153">
        <f t="shared" si="0"/>
        <v>0</v>
      </c>
      <c r="U15" s="153">
        <v>0</v>
      </c>
      <c r="V15" s="154"/>
      <c r="W15" s="153">
        <v>0</v>
      </c>
      <c r="X15" s="153">
        <v>0</v>
      </c>
      <c r="Y15" s="153">
        <v>0</v>
      </c>
      <c r="Z15" s="153">
        <v>0</v>
      </c>
      <c r="AA15" s="154"/>
      <c r="AB15" s="153">
        <v>0</v>
      </c>
      <c r="AC15" s="153">
        <v>0</v>
      </c>
      <c r="AD15" s="262">
        <v>0</v>
      </c>
      <c r="AE15" s="262">
        <v>0</v>
      </c>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row>
    <row r="16" spans="1:57" s="175" customFormat="1">
      <c r="B16" s="140" t="s">
        <v>153</v>
      </c>
      <c r="C16" s="88">
        <v>8</v>
      </c>
      <c r="D16" s="176" t="s">
        <v>13</v>
      </c>
      <c r="E16" s="176"/>
      <c r="F16" s="153">
        <v>11.154999999999999</v>
      </c>
      <c r="G16" s="153">
        <v>11.154999999999999</v>
      </c>
      <c r="H16" s="153">
        <v>11.327</v>
      </c>
      <c r="I16" s="153">
        <v>11.327</v>
      </c>
      <c r="J16" s="153">
        <v>11.768000000000001</v>
      </c>
      <c r="K16" s="153">
        <v>11.768000000000001</v>
      </c>
      <c r="L16" s="153">
        <v>12.164</v>
      </c>
      <c r="M16" s="153">
        <v>12.164</v>
      </c>
      <c r="N16" s="177"/>
      <c r="O16" s="153">
        <v>12.481</v>
      </c>
      <c r="P16" s="153">
        <v>12.481</v>
      </c>
      <c r="Q16" s="153">
        <v>12.526</v>
      </c>
      <c r="R16" s="153">
        <v>12.526</v>
      </c>
      <c r="S16" s="153">
        <v>13.484999999999999</v>
      </c>
      <c r="T16" s="153">
        <f t="shared" si="0"/>
        <v>13.484999999999999</v>
      </c>
      <c r="U16" s="153">
        <v>13.835000000000001</v>
      </c>
      <c r="V16" s="177"/>
      <c r="W16" s="153">
        <v>13.976000000000001</v>
      </c>
      <c r="X16" s="153">
        <v>14.23</v>
      </c>
      <c r="Y16" s="153">
        <v>14.365</v>
      </c>
      <c r="Z16" s="153">
        <v>14.362</v>
      </c>
      <c r="AA16" s="177"/>
      <c r="AB16" s="153">
        <v>14.534000000000001</v>
      </c>
      <c r="AC16" s="153">
        <v>14.683999999999999</v>
      </c>
      <c r="AD16" s="153">
        <v>15.387</v>
      </c>
      <c r="AE16" s="153">
        <v>15.391</v>
      </c>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row>
    <row r="17" spans="1:57" s="85" customFormat="1">
      <c r="B17" s="140" t="s">
        <v>56</v>
      </c>
      <c r="C17" s="88">
        <v>9</v>
      </c>
      <c r="D17" s="105" t="s">
        <v>13</v>
      </c>
      <c r="E17" s="105"/>
      <c r="F17" s="153">
        <v>7.78</v>
      </c>
      <c r="G17" s="153">
        <v>7.78</v>
      </c>
      <c r="H17" s="153">
        <v>36.323999999999998</v>
      </c>
      <c r="I17" s="153">
        <v>36.323999999999998</v>
      </c>
      <c r="J17" s="153">
        <v>112.874</v>
      </c>
      <c r="K17" s="153">
        <v>112.874</v>
      </c>
      <c r="L17" s="153">
        <v>134.24600000000001</v>
      </c>
      <c r="M17" s="153">
        <v>134.24600000000001</v>
      </c>
      <c r="N17" s="154"/>
      <c r="O17" s="153">
        <v>0</v>
      </c>
      <c r="P17" s="153">
        <v>0</v>
      </c>
      <c r="Q17" s="153">
        <v>0.95199999999999996</v>
      </c>
      <c r="R17" s="153">
        <v>0.95199999999999996</v>
      </c>
      <c r="S17" s="153">
        <v>1.5920000000000001</v>
      </c>
      <c r="T17" s="153">
        <f t="shared" si="0"/>
        <v>1.5920000000000001</v>
      </c>
      <c r="U17" s="153">
        <v>4.2679999999999998</v>
      </c>
      <c r="V17" s="154"/>
      <c r="W17" s="153">
        <v>0</v>
      </c>
      <c r="X17" s="153">
        <v>0</v>
      </c>
      <c r="Y17" s="153">
        <v>0</v>
      </c>
      <c r="Z17" s="153">
        <v>0</v>
      </c>
      <c r="AA17" s="154"/>
      <c r="AB17" s="153">
        <v>0</v>
      </c>
      <c r="AC17" s="153">
        <v>0</v>
      </c>
      <c r="AD17" s="153">
        <v>14.358000000000001</v>
      </c>
      <c r="AE17" s="153">
        <v>11.348000000000001</v>
      </c>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row>
    <row r="18" spans="1:57" s="85" customFormat="1">
      <c r="B18" s="140" t="s">
        <v>57</v>
      </c>
      <c r="C18" s="88"/>
      <c r="D18" s="105" t="s">
        <v>13</v>
      </c>
      <c r="E18" s="105"/>
      <c r="F18" s="153">
        <v>104.456</v>
      </c>
      <c r="G18" s="153">
        <v>104.456</v>
      </c>
      <c r="H18" s="153">
        <v>128.60400000000001</v>
      </c>
      <c r="I18" s="153">
        <v>128.60400000000001</v>
      </c>
      <c r="J18" s="153">
        <v>101.17100000000001</v>
      </c>
      <c r="K18" s="153">
        <v>101.17100000000001</v>
      </c>
      <c r="L18" s="153">
        <v>134.446</v>
      </c>
      <c r="M18" s="153">
        <v>134.446</v>
      </c>
      <c r="N18" s="154"/>
      <c r="O18" s="153">
        <v>85.248000000000005</v>
      </c>
      <c r="P18" s="153">
        <v>85.248000000000005</v>
      </c>
      <c r="Q18" s="153">
        <v>68.317999999999998</v>
      </c>
      <c r="R18" s="153">
        <v>68.317999999999998</v>
      </c>
      <c r="S18" s="153">
        <v>8.3989999999999991</v>
      </c>
      <c r="T18" s="153">
        <f t="shared" si="0"/>
        <v>8.3989999999999991</v>
      </c>
      <c r="U18" s="153">
        <v>0</v>
      </c>
      <c r="V18" s="154"/>
      <c r="W18" s="153">
        <v>0</v>
      </c>
      <c r="X18" s="153">
        <v>0</v>
      </c>
      <c r="Y18" s="153">
        <v>0</v>
      </c>
      <c r="Z18" s="153">
        <v>0</v>
      </c>
      <c r="AA18" s="154"/>
      <c r="AB18" s="153">
        <v>0</v>
      </c>
      <c r="AC18" s="153">
        <v>0</v>
      </c>
      <c r="AD18" s="153">
        <v>0.41399999999999998</v>
      </c>
      <c r="AE18" s="153">
        <v>0</v>
      </c>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row>
    <row r="19" spans="1:57" s="96" customFormat="1" ht="14.25" thickBot="1">
      <c r="A19" s="87"/>
      <c r="B19" s="106" t="s">
        <v>58</v>
      </c>
      <c r="C19" s="106"/>
      <c r="D19" s="139" t="s">
        <v>13</v>
      </c>
      <c r="E19" s="108"/>
      <c r="F19" s="155">
        <v>5522.366</v>
      </c>
      <c r="G19" s="155">
        <f t="shared" ref="G19:G63" si="1">F19</f>
        <v>5522.366</v>
      </c>
      <c r="H19" s="155">
        <v>5664.1930000000002</v>
      </c>
      <c r="I19" s="155">
        <v>5664.1930000000002</v>
      </c>
      <c r="J19" s="155">
        <v>5826.2889999999989</v>
      </c>
      <c r="K19" s="155">
        <v>5826.2889999999998</v>
      </c>
      <c r="L19" s="155">
        <v>5976.6859999999997</v>
      </c>
      <c r="M19" s="155">
        <v>5976.6859999999997</v>
      </c>
      <c r="N19" s="154"/>
      <c r="O19" s="155">
        <v>7524.049</v>
      </c>
      <c r="P19" s="155">
        <v>7524.049</v>
      </c>
      <c r="Q19" s="155">
        <v>5400.1989999999996</v>
      </c>
      <c r="R19" s="155">
        <v>5400.1989999999996</v>
      </c>
      <c r="S19" s="155">
        <v>5383.79</v>
      </c>
      <c r="T19" s="155">
        <f t="shared" si="0"/>
        <v>5383.79</v>
      </c>
      <c r="U19" s="155">
        <v>5504.527</v>
      </c>
      <c r="V19" s="154"/>
      <c r="W19" s="155">
        <v>5394.8249999999998</v>
      </c>
      <c r="X19" s="155">
        <v>5466.3389999999999</v>
      </c>
      <c r="Y19" s="155">
        <v>5564.1080000000002</v>
      </c>
      <c r="Z19" s="155">
        <v>5718.0020000000004</v>
      </c>
      <c r="AA19" s="154"/>
      <c r="AB19" s="155">
        <v>5720.3609999999999</v>
      </c>
      <c r="AC19" s="155">
        <v>5767.3689999999997</v>
      </c>
      <c r="AD19" s="155">
        <v>6152.0039999999999</v>
      </c>
      <c r="AE19" s="155">
        <v>6199.2089999999998</v>
      </c>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row>
    <row r="20" spans="1:57" s="85" customFormat="1" ht="14.25" thickTop="1">
      <c r="B20" s="112"/>
      <c r="C20" s="112"/>
      <c r="D20" s="105"/>
      <c r="E20" s="105"/>
      <c r="F20" s="156"/>
      <c r="G20" s="156"/>
      <c r="H20" s="156"/>
      <c r="I20" s="156"/>
      <c r="J20" s="156"/>
      <c r="K20" s="156"/>
      <c r="L20" s="156"/>
      <c r="M20" s="156"/>
      <c r="N20" s="154"/>
      <c r="O20" s="156"/>
      <c r="P20" s="156"/>
      <c r="Q20" s="156"/>
      <c r="R20" s="156"/>
      <c r="S20" s="156"/>
      <c r="T20" s="156"/>
      <c r="U20" s="156"/>
      <c r="V20" s="154"/>
      <c r="W20" s="156"/>
      <c r="X20" s="156"/>
      <c r="Y20" s="156"/>
      <c r="Z20" s="156"/>
      <c r="AA20" s="154"/>
      <c r="AB20" s="156"/>
      <c r="AC20" s="156"/>
      <c r="AD20" s="156"/>
      <c r="AE20" s="156"/>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row>
    <row r="21" spans="1:57" s="85" customFormat="1">
      <c r="B21" s="102" t="s">
        <v>59</v>
      </c>
      <c r="C21" s="113"/>
      <c r="D21" s="105"/>
      <c r="E21" s="105"/>
      <c r="F21" s="157"/>
      <c r="G21" s="157"/>
      <c r="H21" s="157"/>
      <c r="I21" s="157"/>
      <c r="J21" s="157"/>
      <c r="K21" s="157"/>
      <c r="L21" s="157"/>
      <c r="M21" s="157"/>
      <c r="N21" s="154"/>
      <c r="O21" s="157"/>
      <c r="P21" s="157"/>
      <c r="Q21" s="157"/>
      <c r="R21" s="157"/>
      <c r="S21" s="157"/>
      <c r="T21" s="157"/>
      <c r="U21" s="157"/>
      <c r="V21" s="154"/>
      <c r="W21" s="157"/>
      <c r="X21" s="157"/>
      <c r="Y21" s="157"/>
      <c r="Z21" s="157"/>
      <c r="AA21" s="154"/>
      <c r="AB21" s="157"/>
      <c r="AC21" s="157"/>
      <c r="AD21" s="157"/>
      <c r="AE21" s="157"/>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row>
    <row r="22" spans="1:57" s="85" customFormat="1">
      <c r="B22" s="140" t="s">
        <v>4</v>
      </c>
      <c r="C22" s="114"/>
      <c r="D22" s="105" t="s">
        <v>13</v>
      </c>
      <c r="E22" s="105"/>
      <c r="F22" s="153">
        <v>263.28399999999999</v>
      </c>
      <c r="G22" s="153">
        <v>263.28399999999999</v>
      </c>
      <c r="H22" s="153">
        <v>270.78899999999999</v>
      </c>
      <c r="I22" s="153">
        <v>270.78899999999999</v>
      </c>
      <c r="J22" s="153">
        <v>198.72800000000001</v>
      </c>
      <c r="K22" s="153">
        <v>198.72800000000001</v>
      </c>
      <c r="L22" s="153">
        <v>149.685</v>
      </c>
      <c r="M22" s="243">
        <v>149.685</v>
      </c>
      <c r="N22" s="154"/>
      <c r="O22" s="153">
        <v>175.84899999999999</v>
      </c>
      <c r="P22" s="153">
        <v>175.84899999999999</v>
      </c>
      <c r="Q22" s="153">
        <v>188.01499999999999</v>
      </c>
      <c r="R22" s="153">
        <v>188.01499999999999</v>
      </c>
      <c r="S22" s="153">
        <v>187.166</v>
      </c>
      <c r="T22" s="153">
        <f t="shared" si="0"/>
        <v>187.166</v>
      </c>
      <c r="U22" s="153">
        <v>159.279</v>
      </c>
      <c r="V22" s="154"/>
      <c r="W22" s="153">
        <v>217.745</v>
      </c>
      <c r="X22" s="153">
        <v>243.22300000000001</v>
      </c>
      <c r="Y22" s="153">
        <v>200.339</v>
      </c>
      <c r="Z22" s="153">
        <v>169.494</v>
      </c>
      <c r="AA22" s="154"/>
      <c r="AB22" s="153">
        <v>185.62</v>
      </c>
      <c r="AC22" s="153">
        <v>251.02500000000001</v>
      </c>
      <c r="AD22" s="153">
        <v>187.77099999999999</v>
      </c>
      <c r="AE22" s="153">
        <v>169.14699999999999</v>
      </c>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row>
    <row r="23" spans="1:57" s="85" customFormat="1">
      <c r="B23" s="140" t="s">
        <v>81</v>
      </c>
      <c r="C23" s="88"/>
      <c r="D23" s="105" t="s">
        <v>13</v>
      </c>
      <c r="E23" s="105"/>
      <c r="F23" s="153">
        <v>0</v>
      </c>
      <c r="G23" s="153">
        <v>0</v>
      </c>
      <c r="H23" s="153">
        <v>0</v>
      </c>
      <c r="I23" s="153">
        <v>0</v>
      </c>
      <c r="J23" s="153">
        <v>0</v>
      </c>
      <c r="K23" s="153">
        <v>0</v>
      </c>
      <c r="L23" s="243">
        <v>0.27400000000000002</v>
      </c>
      <c r="M23" s="243">
        <v>0.27400000000000002</v>
      </c>
      <c r="N23" s="154"/>
      <c r="O23" s="153">
        <v>66.89</v>
      </c>
      <c r="P23" s="153">
        <v>66.89</v>
      </c>
      <c r="Q23" s="153">
        <v>2216.951</v>
      </c>
      <c r="R23" s="153">
        <v>2216.951</v>
      </c>
      <c r="S23" s="153">
        <v>0</v>
      </c>
      <c r="T23" s="153">
        <f t="shared" si="0"/>
        <v>0</v>
      </c>
      <c r="U23" s="153">
        <v>0</v>
      </c>
      <c r="V23" s="154"/>
      <c r="W23" s="153">
        <v>0</v>
      </c>
      <c r="X23" s="153">
        <v>0</v>
      </c>
      <c r="Y23" s="153">
        <v>0</v>
      </c>
      <c r="Z23" s="153">
        <v>0</v>
      </c>
      <c r="AA23" s="154"/>
      <c r="AB23" s="153">
        <v>0</v>
      </c>
      <c r="AC23" s="153">
        <v>0</v>
      </c>
      <c r="AD23" s="153">
        <v>0</v>
      </c>
      <c r="AE23" s="153">
        <v>0</v>
      </c>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row>
    <row r="24" spans="1:57" s="85" customFormat="1">
      <c r="B24" s="140" t="s">
        <v>60</v>
      </c>
      <c r="C24" s="88"/>
      <c r="D24" s="105" t="s">
        <v>13</v>
      </c>
      <c r="E24" s="105"/>
      <c r="F24" s="153">
        <v>974.19899999999996</v>
      </c>
      <c r="G24" s="153">
        <v>974.19899999999996</v>
      </c>
      <c r="H24" s="153">
        <v>1050.25</v>
      </c>
      <c r="I24" s="153">
        <v>1050.25</v>
      </c>
      <c r="J24" s="153">
        <v>1207.242</v>
      </c>
      <c r="K24" s="153">
        <v>1207.242</v>
      </c>
      <c r="L24" s="243">
        <v>1259.9390000000001</v>
      </c>
      <c r="M24" s="243">
        <v>1259.9390000000001</v>
      </c>
      <c r="N24" s="154"/>
      <c r="O24" s="153">
        <v>1162.194</v>
      </c>
      <c r="P24" s="153">
        <v>1162.194</v>
      </c>
      <c r="Q24" s="153">
        <v>1100.413</v>
      </c>
      <c r="R24" s="153">
        <v>1100.413</v>
      </c>
      <c r="S24" s="153">
        <v>1106.585</v>
      </c>
      <c r="T24" s="153">
        <f t="shared" si="0"/>
        <v>1106.585</v>
      </c>
      <c r="U24" s="153">
        <v>1100.4659999999999</v>
      </c>
      <c r="V24" s="154"/>
      <c r="W24" s="153">
        <v>1026.2</v>
      </c>
      <c r="X24" s="153">
        <v>944.53</v>
      </c>
      <c r="Y24" s="153">
        <v>930.245</v>
      </c>
      <c r="Z24" s="153">
        <v>863.91300000000001</v>
      </c>
      <c r="AA24" s="154"/>
      <c r="AB24" s="153">
        <v>845.41300000000001</v>
      </c>
      <c r="AC24" s="153">
        <v>843.99099999999999</v>
      </c>
      <c r="AD24" s="153">
        <v>798.52200000000005</v>
      </c>
      <c r="AE24" s="153">
        <v>731.55600000000004</v>
      </c>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row>
    <row r="25" spans="1:57" s="85" customFormat="1">
      <c r="B25" s="140" t="s">
        <v>61</v>
      </c>
      <c r="C25" s="117"/>
      <c r="D25" s="105" t="s">
        <v>13</v>
      </c>
      <c r="E25" s="105"/>
      <c r="F25" s="153">
        <v>1002.396</v>
      </c>
      <c r="G25" s="153">
        <v>1002.396</v>
      </c>
      <c r="H25" s="153">
        <v>999.86300000000006</v>
      </c>
      <c r="I25" s="153">
        <v>999.86300000000006</v>
      </c>
      <c r="J25" s="153">
        <v>934.274</v>
      </c>
      <c r="K25" s="153">
        <v>934.274</v>
      </c>
      <c r="L25" s="153">
        <v>997.78</v>
      </c>
      <c r="M25" s="243">
        <v>997.78</v>
      </c>
      <c r="N25" s="154"/>
      <c r="O25" s="153">
        <v>1079.2670000000001</v>
      </c>
      <c r="P25" s="153">
        <v>1079.2670000000001</v>
      </c>
      <c r="Q25" s="153">
        <v>1159.473</v>
      </c>
      <c r="R25" s="153">
        <v>1159.473</v>
      </c>
      <c r="S25" s="153">
        <v>1267.5060000000001</v>
      </c>
      <c r="T25" s="153">
        <f t="shared" si="0"/>
        <v>1267.5060000000001</v>
      </c>
      <c r="U25" s="153">
        <v>1366.913</v>
      </c>
      <c r="V25" s="154"/>
      <c r="W25" s="153">
        <v>1326.104</v>
      </c>
      <c r="X25" s="153">
        <v>1334.83</v>
      </c>
      <c r="Y25" s="153">
        <v>1347.646</v>
      </c>
      <c r="Z25" s="153">
        <v>1392.63</v>
      </c>
      <c r="AA25" s="154"/>
      <c r="AB25" s="153">
        <v>1407.864</v>
      </c>
      <c r="AC25" s="153">
        <v>1458.2809999999999</v>
      </c>
      <c r="AD25" s="153">
        <v>1466.623</v>
      </c>
      <c r="AE25" s="153">
        <v>1455.922</v>
      </c>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row>
    <row r="26" spans="1:57" s="85" customFormat="1">
      <c r="B26" s="140" t="s">
        <v>62</v>
      </c>
      <c r="C26" s="117"/>
      <c r="D26" s="105" t="s">
        <v>13</v>
      </c>
      <c r="E26" s="105"/>
      <c r="F26" s="153">
        <v>0.439</v>
      </c>
      <c r="G26" s="153">
        <v>0.439</v>
      </c>
      <c r="H26" s="153">
        <v>0</v>
      </c>
      <c r="I26" s="153">
        <v>0</v>
      </c>
      <c r="J26" s="153">
        <v>0</v>
      </c>
      <c r="K26" s="153">
        <v>0</v>
      </c>
      <c r="L26" s="153">
        <v>0</v>
      </c>
      <c r="M26" s="243">
        <v>0</v>
      </c>
      <c r="N26" s="154"/>
      <c r="O26" s="153">
        <v>9.1519999999999992</v>
      </c>
      <c r="P26" s="153">
        <v>9.1519999999999992</v>
      </c>
      <c r="Q26" s="153">
        <v>21.943999999999999</v>
      </c>
      <c r="R26" s="153">
        <v>21.943999999999999</v>
      </c>
      <c r="S26" s="153">
        <v>34.735999999999997</v>
      </c>
      <c r="T26" s="153">
        <f t="shared" si="0"/>
        <v>34.735999999999997</v>
      </c>
      <c r="U26" s="153">
        <v>47.529000000000003</v>
      </c>
      <c r="V26" s="154"/>
      <c r="W26" s="153">
        <v>36.238999999999997</v>
      </c>
      <c r="X26" s="153">
        <v>0</v>
      </c>
      <c r="Y26" s="153">
        <v>0</v>
      </c>
      <c r="Z26" s="153">
        <v>0.65400000000000003</v>
      </c>
      <c r="AA26" s="154"/>
      <c r="AB26" s="153">
        <v>0.114</v>
      </c>
      <c r="AC26" s="153">
        <v>0.113</v>
      </c>
      <c r="AD26" s="153">
        <v>0.38800000000000001</v>
      </c>
      <c r="AE26" s="153">
        <v>0.38200000000000001</v>
      </c>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row>
    <row r="27" spans="1:57" s="85" customFormat="1">
      <c r="B27" s="140" t="s">
        <v>0</v>
      </c>
      <c r="C27" s="117"/>
      <c r="D27" s="105" t="s">
        <v>13</v>
      </c>
      <c r="E27" s="105"/>
      <c r="F27" s="153">
        <v>30.207999999999998</v>
      </c>
      <c r="G27" s="153">
        <v>30.207999999999998</v>
      </c>
      <c r="H27" s="153">
        <v>23.593</v>
      </c>
      <c r="I27" s="153">
        <v>23.593</v>
      </c>
      <c r="J27" s="153">
        <v>20.56</v>
      </c>
      <c r="K27" s="153">
        <v>20.56</v>
      </c>
      <c r="L27" s="153">
        <v>21.239000000000001</v>
      </c>
      <c r="M27" s="243">
        <v>21.239000000000001</v>
      </c>
      <c r="N27" s="154"/>
      <c r="O27" s="153">
        <v>20.137</v>
      </c>
      <c r="P27" s="153">
        <v>20.137</v>
      </c>
      <c r="Q27" s="153">
        <v>22.378</v>
      </c>
      <c r="R27" s="153">
        <v>22.378</v>
      </c>
      <c r="S27" s="153">
        <v>30.091999999999999</v>
      </c>
      <c r="T27" s="153">
        <f t="shared" si="0"/>
        <v>30.091999999999999</v>
      </c>
      <c r="U27" s="153">
        <v>23.53</v>
      </c>
      <c r="V27" s="154"/>
      <c r="W27" s="153">
        <v>27.678000000000001</v>
      </c>
      <c r="X27" s="153">
        <v>22.777999999999999</v>
      </c>
      <c r="Y27" s="153">
        <v>20.669</v>
      </c>
      <c r="Z27" s="153">
        <v>22.155000000000001</v>
      </c>
      <c r="AA27" s="154"/>
      <c r="AB27" s="153">
        <v>20.187999999999999</v>
      </c>
      <c r="AC27" s="153">
        <v>21.972000000000001</v>
      </c>
      <c r="AD27" s="153">
        <v>34.15</v>
      </c>
      <c r="AE27" s="153">
        <v>28.847999999999999</v>
      </c>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row>
    <row r="28" spans="1:57" s="85" customFormat="1">
      <c r="B28" s="140" t="s">
        <v>82</v>
      </c>
      <c r="C28" s="117"/>
      <c r="D28" s="105" t="s">
        <v>13</v>
      </c>
      <c r="E28" s="105"/>
      <c r="F28" s="153">
        <v>46.636000000000003</v>
      </c>
      <c r="G28" s="153">
        <v>46.636000000000003</v>
      </c>
      <c r="H28" s="153">
        <v>29.869</v>
      </c>
      <c r="I28" s="153">
        <v>29.869</v>
      </c>
      <c r="J28" s="153">
        <v>55.798999999999999</v>
      </c>
      <c r="K28" s="153">
        <v>55.798999999999999</v>
      </c>
      <c r="L28" s="153">
        <v>340.99400000000003</v>
      </c>
      <c r="M28" s="243">
        <v>340.99400000000003</v>
      </c>
      <c r="N28" s="154"/>
      <c r="O28" s="153">
        <v>116.28100000000001</v>
      </c>
      <c r="P28" s="153">
        <v>116.28100000000001</v>
      </c>
      <c r="Q28" s="153">
        <v>270.839</v>
      </c>
      <c r="R28" s="153">
        <v>270.839</v>
      </c>
      <c r="S28" s="153">
        <v>331.71800000000002</v>
      </c>
      <c r="T28" s="153">
        <f t="shared" si="0"/>
        <v>331.71800000000002</v>
      </c>
      <c r="U28" s="153">
        <v>628.72500000000002</v>
      </c>
      <c r="V28" s="154"/>
      <c r="W28" s="153">
        <v>537.89400000000001</v>
      </c>
      <c r="X28" s="153">
        <v>179.95099999999999</v>
      </c>
      <c r="Y28" s="153">
        <v>153.77500000000001</v>
      </c>
      <c r="Z28" s="153">
        <v>353.69</v>
      </c>
      <c r="AA28" s="154"/>
      <c r="AB28" s="153">
        <v>334.16899999999998</v>
      </c>
      <c r="AC28" s="153">
        <v>127.042</v>
      </c>
      <c r="AD28" s="153">
        <v>45.848999999999997</v>
      </c>
      <c r="AE28" s="153">
        <v>294.31700000000001</v>
      </c>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row>
    <row r="29" spans="1:57" s="85" customFormat="1">
      <c r="B29" s="140" t="s">
        <v>142</v>
      </c>
      <c r="C29" s="117"/>
      <c r="D29" s="105" t="s">
        <v>13</v>
      </c>
      <c r="E29" s="105"/>
      <c r="F29" s="153">
        <v>0</v>
      </c>
      <c r="G29" s="153">
        <v>0</v>
      </c>
      <c r="H29" s="153">
        <v>0</v>
      </c>
      <c r="I29" s="153">
        <v>0</v>
      </c>
      <c r="J29" s="153">
        <v>0</v>
      </c>
      <c r="K29" s="153">
        <v>0</v>
      </c>
      <c r="L29" s="153">
        <v>0</v>
      </c>
      <c r="M29" s="243">
        <v>0</v>
      </c>
      <c r="N29" s="154"/>
      <c r="O29" s="153">
        <v>0</v>
      </c>
      <c r="P29" s="153">
        <v>0</v>
      </c>
      <c r="Q29" s="153">
        <v>0</v>
      </c>
      <c r="R29" s="153">
        <v>0</v>
      </c>
      <c r="S29" s="153">
        <v>0</v>
      </c>
      <c r="T29" s="153">
        <v>0</v>
      </c>
      <c r="U29" s="153">
        <v>0</v>
      </c>
      <c r="V29" s="154"/>
      <c r="W29" s="153">
        <v>0</v>
      </c>
      <c r="X29" s="153">
        <v>0</v>
      </c>
      <c r="Y29" s="153">
        <v>0</v>
      </c>
      <c r="Z29" s="153">
        <v>0</v>
      </c>
      <c r="AA29" s="154"/>
      <c r="AB29" s="153">
        <v>0</v>
      </c>
      <c r="AC29" s="153">
        <v>0</v>
      </c>
      <c r="AD29" s="153">
        <v>6.399</v>
      </c>
      <c r="AE29" s="153">
        <v>6.26</v>
      </c>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row>
    <row r="30" spans="1:57" s="96" customFormat="1" ht="14.25" thickBot="1">
      <c r="A30" s="87"/>
      <c r="B30" s="106" t="s">
        <v>63</v>
      </c>
      <c r="C30" s="106"/>
      <c r="D30" s="139" t="s">
        <v>13</v>
      </c>
      <c r="E30" s="108"/>
      <c r="F30" s="155">
        <v>2317.1619999999998</v>
      </c>
      <c r="G30" s="155">
        <f t="shared" si="1"/>
        <v>2317.1619999999998</v>
      </c>
      <c r="H30" s="155">
        <v>2374.364</v>
      </c>
      <c r="I30" s="155">
        <v>2374.364</v>
      </c>
      <c r="J30" s="155">
        <v>2416.6030000000001</v>
      </c>
      <c r="K30" s="155">
        <v>2416.6030000000001</v>
      </c>
      <c r="L30" s="155">
        <v>2769.9110000000001</v>
      </c>
      <c r="M30" s="155">
        <v>2769.9110000000001</v>
      </c>
      <c r="N30" s="154"/>
      <c r="O30" s="155">
        <v>2629.77</v>
      </c>
      <c r="P30" s="155">
        <v>2629.77</v>
      </c>
      <c r="Q30" s="155">
        <v>4980.0129999999999</v>
      </c>
      <c r="R30" s="155">
        <v>4980.0129999999999</v>
      </c>
      <c r="S30" s="155">
        <v>2957.8029999999999</v>
      </c>
      <c r="T30" s="155">
        <f t="shared" si="0"/>
        <v>2957.8029999999999</v>
      </c>
      <c r="U30" s="155">
        <v>3326.442</v>
      </c>
      <c r="V30" s="154"/>
      <c r="W30" s="155">
        <v>3171.86</v>
      </c>
      <c r="X30" s="155">
        <v>2725.3119999999999</v>
      </c>
      <c r="Y30" s="155">
        <v>2652.674</v>
      </c>
      <c r="Z30" s="155">
        <v>2802.5360000000001</v>
      </c>
      <c r="AA30" s="154"/>
      <c r="AB30" s="155">
        <v>2793.3679999999999</v>
      </c>
      <c r="AC30" s="155">
        <v>2702.424</v>
      </c>
      <c r="AD30" s="155">
        <v>2539.7020000000002</v>
      </c>
      <c r="AE30" s="155">
        <v>2686.4319999999998</v>
      </c>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row>
    <row r="31" spans="1:57" s="96" customFormat="1" ht="15" thickTop="1" thickBot="1">
      <c r="A31" s="87"/>
      <c r="B31" s="106"/>
      <c r="C31" s="106"/>
      <c r="D31" s="139"/>
      <c r="E31" s="108"/>
      <c r="F31" s="155"/>
      <c r="G31" s="155"/>
      <c r="H31" s="155"/>
      <c r="I31" s="155"/>
      <c r="J31" s="155"/>
      <c r="K31" s="155"/>
      <c r="L31" s="155"/>
      <c r="M31" s="155"/>
      <c r="N31" s="154"/>
      <c r="O31" s="155"/>
      <c r="P31" s="155"/>
      <c r="Q31" s="155"/>
      <c r="R31" s="155"/>
      <c r="S31" s="155"/>
      <c r="T31" s="155"/>
      <c r="U31" s="155"/>
      <c r="V31" s="154"/>
      <c r="W31" s="155"/>
      <c r="X31" s="155"/>
      <c r="Y31" s="155"/>
      <c r="Z31" s="155"/>
      <c r="AA31" s="154"/>
      <c r="AB31" s="155"/>
      <c r="AC31" s="155"/>
      <c r="AD31" s="155"/>
      <c r="AE31" s="155"/>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row>
    <row r="32" spans="1:57" s="96" customFormat="1" ht="15" thickTop="1" thickBot="1">
      <c r="A32" s="87"/>
      <c r="B32" s="106" t="s">
        <v>3</v>
      </c>
      <c r="C32" s="106"/>
      <c r="D32" s="139" t="s">
        <v>13</v>
      </c>
      <c r="E32" s="108"/>
      <c r="F32" s="155">
        <v>7839.5280000000002</v>
      </c>
      <c r="G32" s="155">
        <f t="shared" si="1"/>
        <v>7839.5280000000002</v>
      </c>
      <c r="H32" s="155">
        <v>8038.5569999999998</v>
      </c>
      <c r="I32" s="155">
        <v>8038.5569999999998</v>
      </c>
      <c r="J32" s="155">
        <v>8242.8919999999998</v>
      </c>
      <c r="K32" s="155">
        <v>8242.8919999999998</v>
      </c>
      <c r="L32" s="155">
        <v>8746.5969999999998</v>
      </c>
      <c r="M32" s="155">
        <v>8746.5969999999998</v>
      </c>
      <c r="N32" s="154"/>
      <c r="O32" s="155">
        <v>10153.819</v>
      </c>
      <c r="P32" s="155">
        <v>10153.819</v>
      </c>
      <c r="Q32" s="155">
        <v>10380.212</v>
      </c>
      <c r="R32" s="155">
        <v>10380.212</v>
      </c>
      <c r="S32" s="155">
        <v>8341.5930000000008</v>
      </c>
      <c r="T32" s="155">
        <f t="shared" si="0"/>
        <v>8341.5930000000008</v>
      </c>
      <c r="U32" s="155">
        <v>8830.9689999999991</v>
      </c>
      <c r="V32" s="154"/>
      <c r="W32" s="155">
        <v>8566.6849999999995</v>
      </c>
      <c r="X32" s="155">
        <v>8191.6509999999998</v>
      </c>
      <c r="Y32" s="155">
        <v>8216.7819999999992</v>
      </c>
      <c r="Z32" s="155">
        <v>8520.5380000000005</v>
      </c>
      <c r="AA32" s="154"/>
      <c r="AB32" s="155">
        <v>8513.7289999999994</v>
      </c>
      <c r="AC32" s="155">
        <v>8469.7929999999997</v>
      </c>
      <c r="AD32" s="155">
        <v>8691.7060000000001</v>
      </c>
      <c r="AE32" s="155">
        <v>8885.6409999999996</v>
      </c>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row>
    <row r="33" spans="2:57" s="85" customFormat="1" ht="14.25" thickTop="1">
      <c r="B33" s="116"/>
      <c r="C33" s="117"/>
      <c r="D33" s="105"/>
      <c r="E33" s="105"/>
      <c r="F33" s="153"/>
      <c r="G33" s="153"/>
      <c r="H33" s="153"/>
      <c r="I33" s="153"/>
      <c r="J33" s="153"/>
      <c r="K33" s="153"/>
      <c r="L33" s="153"/>
      <c r="M33" s="153"/>
      <c r="N33" s="154"/>
      <c r="O33" s="153"/>
      <c r="P33" s="153"/>
      <c r="Q33" s="153"/>
      <c r="R33" s="153"/>
      <c r="S33" s="153"/>
      <c r="T33" s="153"/>
      <c r="U33" s="153"/>
      <c r="V33" s="154"/>
      <c r="W33" s="153"/>
      <c r="X33" s="153"/>
      <c r="Y33" s="153"/>
      <c r="Z33" s="153"/>
      <c r="AA33" s="154"/>
      <c r="AB33" s="153"/>
      <c r="AC33" s="153"/>
      <c r="AD33" s="153"/>
      <c r="AE33" s="153"/>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row>
    <row r="34" spans="2:57" s="85" customFormat="1" ht="23.25" customHeight="1">
      <c r="B34" s="127" t="s">
        <v>64</v>
      </c>
      <c r="C34" s="118">
        <v>0</v>
      </c>
      <c r="D34" s="105"/>
      <c r="E34" s="105"/>
      <c r="F34" s="153"/>
      <c r="G34" s="153"/>
      <c r="H34" s="153"/>
      <c r="I34" s="153"/>
      <c r="J34" s="153"/>
      <c r="K34" s="153"/>
      <c r="L34" s="153"/>
      <c r="M34" s="153"/>
      <c r="N34" s="154"/>
      <c r="O34" s="153"/>
      <c r="P34" s="153"/>
      <c r="Q34" s="153"/>
      <c r="R34" s="153"/>
      <c r="S34" s="153"/>
      <c r="T34" s="153"/>
      <c r="U34" s="153"/>
      <c r="V34" s="154"/>
      <c r="W34" s="153"/>
      <c r="X34" s="153"/>
      <c r="Y34" s="153"/>
      <c r="Z34" s="153"/>
      <c r="AA34" s="154"/>
      <c r="AB34" s="153"/>
      <c r="AC34" s="153"/>
      <c r="AD34" s="153"/>
      <c r="AE34" s="153"/>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row>
    <row r="35" spans="2:57" s="85" customFormat="1" ht="24">
      <c r="B35" s="127" t="s">
        <v>83</v>
      </c>
      <c r="C35" s="118">
        <v>0</v>
      </c>
      <c r="D35" s="105"/>
      <c r="E35" s="105"/>
      <c r="F35" s="153"/>
      <c r="G35" s="153"/>
      <c r="H35" s="153"/>
      <c r="I35" s="153"/>
      <c r="J35" s="153"/>
      <c r="K35" s="153"/>
      <c r="L35" s="153"/>
      <c r="M35" s="153"/>
      <c r="N35" s="154"/>
      <c r="O35" s="153"/>
      <c r="P35" s="153"/>
      <c r="Q35" s="153"/>
      <c r="R35" s="153"/>
      <c r="S35" s="153"/>
      <c r="T35" s="153"/>
      <c r="U35" s="153"/>
      <c r="V35" s="154"/>
      <c r="W35" s="153"/>
      <c r="X35" s="153"/>
      <c r="Y35" s="153"/>
      <c r="Z35" s="153"/>
      <c r="AA35" s="154"/>
      <c r="AB35" s="153"/>
      <c r="AC35" s="153"/>
      <c r="AD35" s="153"/>
      <c r="AE35" s="153"/>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row>
    <row r="36" spans="2:57" s="85" customFormat="1">
      <c r="B36" s="140" t="s">
        <v>84</v>
      </c>
      <c r="C36" s="118">
        <v>16</v>
      </c>
      <c r="D36" s="105" t="s">
        <v>13</v>
      </c>
      <c r="E36" s="105"/>
      <c r="F36" s="153">
        <v>5.1999999999999998E-2</v>
      </c>
      <c r="G36" s="153">
        <v>5.1999999999999998E-2</v>
      </c>
      <c r="H36" s="153">
        <v>5.1999999999999998E-2</v>
      </c>
      <c r="I36" s="153">
        <v>5.1999999999999998E-2</v>
      </c>
      <c r="J36" s="153">
        <v>5.1999999999999998E-2</v>
      </c>
      <c r="K36" s="153">
        <v>5.1999999999999998E-2</v>
      </c>
      <c r="L36" s="153">
        <v>5.1999999999999998E-2</v>
      </c>
      <c r="M36" s="153">
        <v>5.1999999999999998E-2</v>
      </c>
      <c r="N36" s="154"/>
      <c r="O36" s="153">
        <v>5.1999999999999998E-2</v>
      </c>
      <c r="P36" s="153">
        <v>5.1999999999999998E-2</v>
      </c>
      <c r="Q36" s="153">
        <v>0.126</v>
      </c>
      <c r="R36" s="153">
        <v>0.126</v>
      </c>
      <c r="S36" s="153">
        <v>0.128</v>
      </c>
      <c r="T36" s="153">
        <f t="shared" si="0"/>
        <v>0.128</v>
      </c>
      <c r="U36" s="153">
        <v>0.128</v>
      </c>
      <c r="V36" s="154"/>
      <c r="W36" s="153">
        <v>0.128</v>
      </c>
      <c r="X36" s="153">
        <v>0.128</v>
      </c>
      <c r="Y36" s="153">
        <v>0.128</v>
      </c>
      <c r="Z36" s="153">
        <v>0.128</v>
      </c>
      <c r="AA36" s="154"/>
      <c r="AB36" s="153">
        <v>0.128</v>
      </c>
      <c r="AC36" s="153">
        <v>0.128</v>
      </c>
      <c r="AD36" s="153">
        <v>0.128</v>
      </c>
      <c r="AE36" s="153">
        <v>0.128</v>
      </c>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row>
    <row r="37" spans="2:57" s="85" customFormat="1">
      <c r="B37" s="140" t="s">
        <v>65</v>
      </c>
      <c r="C37" s="117"/>
      <c r="D37" s="105" t="s">
        <v>13</v>
      </c>
      <c r="E37" s="105"/>
      <c r="F37" s="153">
        <v>5644.1909999999998</v>
      </c>
      <c r="G37" s="153">
        <v>5644.1909999999998</v>
      </c>
      <c r="H37" s="153">
        <v>5644.1909999999998</v>
      </c>
      <c r="I37" s="153">
        <v>5644.1909999999998</v>
      </c>
      <c r="J37" s="153">
        <v>5644.1909999999998</v>
      </c>
      <c r="K37" s="153">
        <v>5644.1909999999998</v>
      </c>
      <c r="L37" s="153">
        <v>5644.1909999999998</v>
      </c>
      <c r="M37" s="153">
        <v>5644.1909999999998</v>
      </c>
      <c r="N37" s="154"/>
      <c r="O37" s="153">
        <v>5644.1909999999998</v>
      </c>
      <c r="P37" s="153">
        <v>5644.1909999999998</v>
      </c>
      <c r="Q37" s="153">
        <v>5644.1909999999998</v>
      </c>
      <c r="R37" s="153">
        <v>5644.1909999999998</v>
      </c>
      <c r="S37" s="153">
        <v>3673.35</v>
      </c>
      <c r="T37" s="153">
        <f t="shared" si="0"/>
        <v>3673.35</v>
      </c>
      <c r="U37" s="153">
        <v>3673.35</v>
      </c>
      <c r="V37" s="154"/>
      <c r="W37" s="153">
        <v>3673.35</v>
      </c>
      <c r="X37" s="153">
        <v>3673.35</v>
      </c>
      <c r="Y37" s="153">
        <v>3673.35</v>
      </c>
      <c r="Z37" s="153">
        <v>3673.35</v>
      </c>
      <c r="AA37" s="154"/>
      <c r="AB37" s="153">
        <v>3673.35</v>
      </c>
      <c r="AC37" s="153">
        <v>3673.35</v>
      </c>
      <c r="AD37" s="153">
        <v>3673.35</v>
      </c>
      <c r="AE37" s="153">
        <v>3673.35</v>
      </c>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row>
    <row r="38" spans="2:57" s="85" customFormat="1">
      <c r="B38" s="140" t="s">
        <v>66</v>
      </c>
      <c r="C38" s="117">
        <v>10</v>
      </c>
      <c r="D38" s="105" t="s">
        <v>13</v>
      </c>
      <c r="E38" s="105"/>
      <c r="F38" s="153">
        <v>0</v>
      </c>
      <c r="G38" s="153">
        <v>0</v>
      </c>
      <c r="H38" s="153">
        <v>0</v>
      </c>
      <c r="I38" s="153">
        <v>0</v>
      </c>
      <c r="J38" s="153">
        <v>0</v>
      </c>
      <c r="K38" s="153">
        <v>0</v>
      </c>
      <c r="L38" s="153">
        <v>0</v>
      </c>
      <c r="M38" s="153">
        <v>0</v>
      </c>
      <c r="N38" s="154"/>
      <c r="O38" s="153">
        <v>0</v>
      </c>
      <c r="P38" s="153">
        <v>0</v>
      </c>
      <c r="Q38" s="153">
        <v>-4.3460000000000001</v>
      </c>
      <c r="R38" s="153">
        <v>-4.3460000000000001</v>
      </c>
      <c r="S38" s="153">
        <v>20.277999999999999</v>
      </c>
      <c r="T38" s="153">
        <f t="shared" si="0"/>
        <v>20.277999999999999</v>
      </c>
      <c r="U38" s="153">
        <v>28.228000000000002</v>
      </c>
      <c r="V38" s="154"/>
      <c r="W38" s="153">
        <v>23.774999999999999</v>
      </c>
      <c r="X38" s="153">
        <v>25.902000000000001</v>
      </c>
      <c r="Y38" s="153">
        <v>36.674999999999997</v>
      </c>
      <c r="Z38" s="153">
        <v>29.509</v>
      </c>
      <c r="AA38" s="154"/>
      <c r="AB38" s="153">
        <v>33.360999999999997</v>
      </c>
      <c r="AC38" s="153">
        <v>38.414999999999999</v>
      </c>
      <c r="AD38" s="153">
        <v>42.710999999999999</v>
      </c>
      <c r="AE38" s="153">
        <v>52.95</v>
      </c>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row>
    <row r="39" spans="2:57" s="85" customFormat="1">
      <c r="B39" s="140" t="s">
        <v>85</v>
      </c>
      <c r="C39" s="117"/>
      <c r="D39" s="105" t="s">
        <v>13</v>
      </c>
      <c r="E39" s="105"/>
      <c r="F39" s="153">
        <v>-4876.7439999999997</v>
      </c>
      <c r="G39" s="153">
        <v>-4876.7439999999997</v>
      </c>
      <c r="H39" s="153">
        <v>-4837.5200000000004</v>
      </c>
      <c r="I39" s="153">
        <v>-4837.5200000000004</v>
      </c>
      <c r="J39" s="153">
        <v>-4451.1059999999998</v>
      </c>
      <c r="K39" s="153">
        <v>-4451.1059999999998</v>
      </c>
      <c r="L39" s="153">
        <v>-4301.6310000000003</v>
      </c>
      <c r="M39" s="153">
        <v>-4301.6310000000003</v>
      </c>
      <c r="N39" s="154"/>
      <c r="O39" s="153">
        <v>-4283.1400000000003</v>
      </c>
      <c r="P39" s="153">
        <v>-4283.1400000000003</v>
      </c>
      <c r="Q39" s="153">
        <v>-4244.0990000000002</v>
      </c>
      <c r="R39" s="153">
        <v>-4244.0990000000002</v>
      </c>
      <c r="S39" s="153">
        <v>-4057.18</v>
      </c>
      <c r="T39" s="153">
        <f t="shared" si="0"/>
        <v>-4057.18</v>
      </c>
      <c r="U39" s="153">
        <v>-3914.2849999999999</v>
      </c>
      <c r="V39" s="154"/>
      <c r="W39" s="153">
        <v>-3816.3490000000002</v>
      </c>
      <c r="X39" s="153">
        <v>-4295.5190000000002</v>
      </c>
      <c r="Y39" s="153">
        <v>-4105.7120000000004</v>
      </c>
      <c r="Z39" s="153">
        <v>-3903.5250000000001</v>
      </c>
      <c r="AA39" s="154"/>
      <c r="AB39" s="153">
        <v>-3689.8809999999999</v>
      </c>
      <c r="AC39" s="153">
        <v>-3804.2959999999998</v>
      </c>
      <c r="AD39" s="153">
        <v>-3571.1860000000001</v>
      </c>
      <c r="AE39" s="153">
        <v>-3404.7750000000001</v>
      </c>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row>
    <row r="40" spans="2:57" s="129" customFormat="1">
      <c r="B40" s="127" t="s">
        <v>86</v>
      </c>
      <c r="C40" s="128"/>
      <c r="D40" s="107" t="s">
        <v>13</v>
      </c>
      <c r="E40" s="107"/>
      <c r="F40" s="158">
        <v>767.49900000000002</v>
      </c>
      <c r="G40" s="158">
        <f t="shared" si="1"/>
        <v>767.49900000000002</v>
      </c>
      <c r="H40" s="158">
        <v>806.72299999999996</v>
      </c>
      <c r="I40" s="158">
        <v>806.72299999999996</v>
      </c>
      <c r="J40" s="158">
        <v>1193.1369999999997</v>
      </c>
      <c r="K40" s="158">
        <v>1193.1369999999999</v>
      </c>
      <c r="L40" s="158">
        <v>1342.6119999999992</v>
      </c>
      <c r="M40" s="158">
        <v>1342.6119999999992</v>
      </c>
      <c r="N40" s="154"/>
      <c r="O40" s="158">
        <v>1361.1030000000001</v>
      </c>
      <c r="P40" s="158">
        <v>1361.1030000000001</v>
      </c>
      <c r="Q40" s="158">
        <v>1395.8720000000001</v>
      </c>
      <c r="R40" s="158">
        <v>1395.8720000000001</v>
      </c>
      <c r="S40" s="158">
        <v>-363.42399999999998</v>
      </c>
      <c r="T40" s="158">
        <f t="shared" si="0"/>
        <v>-363.42399999999998</v>
      </c>
      <c r="U40" s="158">
        <v>-212.57900000000001</v>
      </c>
      <c r="V40" s="154"/>
      <c r="W40" s="158">
        <v>-119.096</v>
      </c>
      <c r="X40" s="158">
        <v>-596.13900000000001</v>
      </c>
      <c r="Y40" s="158">
        <v>-395.55900000000003</v>
      </c>
      <c r="Z40" s="158">
        <v>-200.53800000000001</v>
      </c>
      <c r="AA40" s="154"/>
      <c r="AB40" s="158">
        <v>16.957999999999998</v>
      </c>
      <c r="AC40" s="158">
        <v>-92.403000000000006</v>
      </c>
      <c r="AD40" s="158">
        <v>145.00299999999999</v>
      </c>
      <c r="AE40" s="158">
        <v>321.65300000000002</v>
      </c>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row>
    <row r="41" spans="2:57" s="85" customFormat="1">
      <c r="B41" s="118"/>
      <c r="C41" s="119"/>
      <c r="D41" s="105"/>
      <c r="E41" s="105"/>
      <c r="F41" s="156"/>
      <c r="G41" s="156"/>
      <c r="H41" s="156"/>
      <c r="I41" s="156"/>
      <c r="J41" s="156"/>
      <c r="K41" s="156"/>
      <c r="L41" s="156"/>
      <c r="M41" s="156"/>
      <c r="N41" s="154"/>
      <c r="O41" s="156"/>
      <c r="P41" s="156"/>
      <c r="Q41" s="156"/>
      <c r="R41" s="156"/>
      <c r="S41" s="156"/>
      <c r="T41" s="156"/>
      <c r="U41" s="156"/>
      <c r="V41" s="154"/>
      <c r="W41" s="156"/>
      <c r="X41" s="156"/>
      <c r="Y41" s="156"/>
      <c r="Z41" s="156"/>
      <c r="AA41" s="154"/>
      <c r="AB41" s="156"/>
      <c r="AC41" s="156"/>
      <c r="AD41" s="156"/>
      <c r="AE41" s="156"/>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row>
    <row r="42" spans="2:57" s="85" customFormat="1">
      <c r="B42" s="127" t="s">
        <v>67</v>
      </c>
      <c r="C42" s="117"/>
      <c r="D42" s="105"/>
      <c r="E42" s="105"/>
      <c r="F42" s="153"/>
      <c r="G42" s="153"/>
      <c r="H42" s="153"/>
      <c r="I42" s="153"/>
      <c r="J42" s="153"/>
      <c r="K42" s="153"/>
      <c r="L42" s="153"/>
      <c r="M42" s="153"/>
      <c r="N42" s="154"/>
      <c r="O42" s="153"/>
      <c r="P42" s="153"/>
      <c r="Q42" s="153"/>
      <c r="R42" s="153"/>
      <c r="S42" s="153"/>
      <c r="T42" s="153"/>
      <c r="U42" s="153"/>
      <c r="V42" s="154"/>
      <c r="W42" s="153"/>
      <c r="X42" s="153"/>
      <c r="Y42" s="153"/>
      <c r="Z42" s="153"/>
      <c r="AA42" s="154"/>
      <c r="AB42" s="153"/>
      <c r="AC42" s="153"/>
      <c r="AD42" s="153"/>
      <c r="AE42" s="153"/>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row>
    <row r="43" spans="2:57" s="85" customFormat="1">
      <c r="B43" s="140" t="s">
        <v>87</v>
      </c>
      <c r="C43" s="117">
        <v>17</v>
      </c>
      <c r="D43" s="105" t="s">
        <v>13</v>
      </c>
      <c r="E43" s="105"/>
      <c r="F43" s="153">
        <v>4990.1660000000002</v>
      </c>
      <c r="G43" s="153">
        <v>4990.1660000000002</v>
      </c>
      <c r="H43" s="153">
        <v>5140.5209999999997</v>
      </c>
      <c r="I43" s="153">
        <v>5140.5209999999997</v>
      </c>
      <c r="J43" s="153">
        <v>5043.6229999999996</v>
      </c>
      <c r="K43" s="153">
        <v>5043.6229999999996</v>
      </c>
      <c r="L43" s="153">
        <v>5176.4170000000004</v>
      </c>
      <c r="M43" s="153">
        <v>5176.4170000000004</v>
      </c>
      <c r="N43" s="154"/>
      <c r="O43" s="153">
        <v>6855.5050000000001</v>
      </c>
      <c r="P43" s="153">
        <v>6855.5050000000001</v>
      </c>
      <c r="Q43" s="153">
        <v>6870.1040000000003</v>
      </c>
      <c r="R43" s="153">
        <v>6870.1040000000003</v>
      </c>
      <c r="S43" s="153">
        <v>6697.08</v>
      </c>
      <c r="T43" s="153">
        <f t="shared" si="0"/>
        <v>6697.08</v>
      </c>
      <c r="U43" s="153">
        <v>6752.8670000000002</v>
      </c>
      <c r="V43" s="154"/>
      <c r="W43" s="153">
        <v>6434.5069999999996</v>
      </c>
      <c r="X43" s="153">
        <v>6452.2389999999996</v>
      </c>
      <c r="Y43" s="153">
        <v>6178.1589999999997</v>
      </c>
      <c r="Z43" s="153">
        <v>6250.5540000000001</v>
      </c>
      <c r="AA43" s="154"/>
      <c r="AB43" s="153">
        <v>6303.5129999999999</v>
      </c>
      <c r="AC43" s="153">
        <v>6308.31</v>
      </c>
      <c r="AD43" s="153">
        <v>6203.5460000000003</v>
      </c>
      <c r="AE43" s="153">
        <v>6505.0209999999997</v>
      </c>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row>
    <row r="44" spans="2:57" s="85" customFormat="1">
      <c r="B44" s="140" t="s">
        <v>129</v>
      </c>
      <c r="C44" s="117"/>
      <c r="D44" s="105" t="s">
        <v>13</v>
      </c>
      <c r="E44" s="105"/>
      <c r="F44" s="153">
        <v>0</v>
      </c>
      <c r="G44" s="153">
        <v>0</v>
      </c>
      <c r="H44" s="153">
        <v>0</v>
      </c>
      <c r="I44" s="153">
        <v>0</v>
      </c>
      <c r="J44" s="153">
        <v>0</v>
      </c>
      <c r="K44" s="153">
        <f t="shared" ref="K44" si="2">J44</f>
        <v>0</v>
      </c>
      <c r="L44" s="153">
        <v>0</v>
      </c>
      <c r="M44" s="153">
        <f t="shared" ref="M44" si="3">L44</f>
        <v>0</v>
      </c>
      <c r="N44" s="154"/>
      <c r="O44" s="153">
        <v>0</v>
      </c>
      <c r="P44" s="153">
        <v>0</v>
      </c>
      <c r="Q44" s="153">
        <v>0</v>
      </c>
      <c r="R44" s="153">
        <v>0</v>
      </c>
      <c r="S44" s="153">
        <v>0</v>
      </c>
      <c r="T44" s="153">
        <f t="shared" si="0"/>
        <v>0</v>
      </c>
      <c r="U44" s="153">
        <v>0</v>
      </c>
      <c r="V44" s="154"/>
      <c r="W44" s="153">
        <v>4.0819999999999999</v>
      </c>
      <c r="X44" s="153">
        <v>2.4740000000000002</v>
      </c>
      <c r="Y44" s="153">
        <v>1.593</v>
      </c>
      <c r="Z44" s="153">
        <v>3.8580000000000001</v>
      </c>
      <c r="AA44" s="154"/>
      <c r="AB44" s="153">
        <v>2.2610000000000001</v>
      </c>
      <c r="AC44" s="153">
        <v>0</v>
      </c>
      <c r="AD44" s="153">
        <v>3.5000000000000003E-2</v>
      </c>
      <c r="AE44" s="153">
        <v>0</v>
      </c>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row>
    <row r="45" spans="2:57" s="85" customFormat="1">
      <c r="B45" s="140" t="s">
        <v>68</v>
      </c>
      <c r="C45" s="117">
        <v>18</v>
      </c>
      <c r="D45" s="105" t="s">
        <v>13</v>
      </c>
      <c r="E45" s="105"/>
      <c r="F45" s="153">
        <v>49.023000000000003</v>
      </c>
      <c r="G45" s="153">
        <v>49.023000000000003</v>
      </c>
      <c r="H45" s="153">
        <v>50.332000000000001</v>
      </c>
      <c r="I45" s="153">
        <v>50.332000000000001</v>
      </c>
      <c r="J45" s="153">
        <v>51.98</v>
      </c>
      <c r="K45" s="153">
        <v>51.98</v>
      </c>
      <c r="L45" s="153">
        <v>47.52</v>
      </c>
      <c r="M45" s="153">
        <v>47.52</v>
      </c>
      <c r="N45" s="154"/>
      <c r="O45" s="153">
        <v>50.387</v>
      </c>
      <c r="P45" s="153">
        <v>50.387</v>
      </c>
      <c r="Q45" s="153">
        <v>53.27</v>
      </c>
      <c r="R45" s="153">
        <v>53.27</v>
      </c>
      <c r="S45" s="153">
        <v>54.668999999999997</v>
      </c>
      <c r="T45" s="153">
        <f t="shared" si="0"/>
        <v>54.668999999999997</v>
      </c>
      <c r="U45" s="153">
        <v>58.335000000000001</v>
      </c>
      <c r="V45" s="154"/>
      <c r="W45" s="153">
        <v>35.515999999999998</v>
      </c>
      <c r="X45" s="153">
        <v>36.939</v>
      </c>
      <c r="Y45" s="153">
        <v>40.982999999999997</v>
      </c>
      <c r="Z45" s="153">
        <v>49.079000000000001</v>
      </c>
      <c r="AA45" s="154"/>
      <c r="AB45" s="153">
        <v>51.326999999999998</v>
      </c>
      <c r="AC45" s="153">
        <v>54.307000000000002</v>
      </c>
      <c r="AD45" s="153">
        <v>57.470999999999997</v>
      </c>
      <c r="AE45" s="153">
        <v>70.364000000000004</v>
      </c>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row>
    <row r="46" spans="2:57" s="85" customFormat="1">
      <c r="B46" s="140" t="s">
        <v>137</v>
      </c>
      <c r="C46" s="117">
        <v>19</v>
      </c>
      <c r="D46" s="105" t="s">
        <v>13</v>
      </c>
      <c r="E46" s="105"/>
      <c r="F46" s="153">
        <v>137.27199999999999</v>
      </c>
      <c r="G46" s="153">
        <v>137.27199999999999</v>
      </c>
      <c r="H46" s="153">
        <v>137.49199999999999</v>
      </c>
      <c r="I46" s="153">
        <v>137.49199999999999</v>
      </c>
      <c r="J46" s="153">
        <v>149.965</v>
      </c>
      <c r="K46" s="153">
        <v>149.965</v>
      </c>
      <c r="L46" s="153">
        <v>150.06399999999999</v>
      </c>
      <c r="M46" s="153">
        <v>150.06399999999999</v>
      </c>
      <c r="N46" s="154"/>
      <c r="O46" s="153">
        <v>87.46</v>
      </c>
      <c r="P46" s="153">
        <v>87.46</v>
      </c>
      <c r="Q46" s="153">
        <v>8.5589999999999993</v>
      </c>
      <c r="R46" s="153">
        <v>8.5589999999999993</v>
      </c>
      <c r="S46" s="153">
        <v>7.7119999999999997</v>
      </c>
      <c r="T46" s="153">
        <f t="shared" si="0"/>
        <v>7.7119999999999997</v>
      </c>
      <c r="U46" s="153">
        <v>0</v>
      </c>
      <c r="V46" s="154"/>
      <c r="W46" s="153">
        <v>0</v>
      </c>
      <c r="X46" s="153">
        <v>0</v>
      </c>
      <c r="Y46" s="153">
        <v>0</v>
      </c>
      <c r="Z46" s="153">
        <v>0</v>
      </c>
      <c r="AA46" s="154"/>
      <c r="AB46" s="153">
        <v>0</v>
      </c>
      <c r="AC46" s="153">
        <v>0</v>
      </c>
      <c r="AD46" s="153">
        <v>0</v>
      </c>
      <c r="AE46" s="153">
        <v>0</v>
      </c>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row>
    <row r="47" spans="2:57" s="85" customFormat="1">
      <c r="B47" s="140" t="s">
        <v>88</v>
      </c>
      <c r="C47" s="117">
        <v>30</v>
      </c>
      <c r="D47" s="105" t="s">
        <v>13</v>
      </c>
      <c r="E47" s="105"/>
      <c r="F47" s="153">
        <v>9.2999999999999999E-2</v>
      </c>
      <c r="G47" s="153">
        <v>9.2999999999999999E-2</v>
      </c>
      <c r="H47" s="153">
        <v>0.32500000000000001</v>
      </c>
      <c r="I47" s="153">
        <v>0.32500000000000001</v>
      </c>
      <c r="J47" s="153">
        <v>0.13700000000000001</v>
      </c>
      <c r="K47" s="153">
        <v>0.13700000000000001</v>
      </c>
      <c r="L47" s="153">
        <v>0.314</v>
      </c>
      <c r="M47" s="153">
        <v>0.314</v>
      </c>
      <c r="N47" s="154"/>
      <c r="O47" s="153">
        <v>0.53900000000000003</v>
      </c>
      <c r="P47" s="153">
        <v>0.53900000000000003</v>
      </c>
      <c r="Q47" s="153">
        <v>0.45600000000000002</v>
      </c>
      <c r="R47" s="153">
        <v>0.45600000000000002</v>
      </c>
      <c r="S47" s="153">
        <v>0.318</v>
      </c>
      <c r="T47" s="153">
        <f t="shared" si="0"/>
        <v>0.318</v>
      </c>
      <c r="U47" s="153">
        <v>117.101</v>
      </c>
      <c r="V47" s="154"/>
      <c r="W47" s="153">
        <v>137.06</v>
      </c>
      <c r="X47" s="153">
        <v>145.535</v>
      </c>
      <c r="Y47" s="153">
        <v>157.14099999999999</v>
      </c>
      <c r="Z47" s="153">
        <v>130.45500000000001</v>
      </c>
      <c r="AA47" s="154"/>
      <c r="AB47" s="153">
        <v>142.52000000000001</v>
      </c>
      <c r="AC47" s="153">
        <v>143.321</v>
      </c>
      <c r="AD47" s="153">
        <v>158.297</v>
      </c>
      <c r="AE47" s="153">
        <v>168.40600000000001</v>
      </c>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row>
    <row r="48" spans="2:57" s="95" customFormat="1">
      <c r="B48" s="140" t="s">
        <v>69</v>
      </c>
      <c r="C48" s="117"/>
      <c r="D48" s="105" t="s">
        <v>13</v>
      </c>
      <c r="E48" s="105"/>
      <c r="F48" s="153">
        <v>10.395</v>
      </c>
      <c r="G48" s="153">
        <v>10.395</v>
      </c>
      <c r="H48" s="153">
        <v>10.99</v>
      </c>
      <c r="I48" s="153">
        <v>10.99</v>
      </c>
      <c r="J48" s="153">
        <v>10.917</v>
      </c>
      <c r="K48" s="153">
        <v>10.917</v>
      </c>
      <c r="L48" s="153">
        <v>10.872999999999999</v>
      </c>
      <c r="M48" s="153">
        <v>10.872999999999999</v>
      </c>
      <c r="N48" s="154"/>
      <c r="O48" s="153">
        <v>10.407</v>
      </c>
      <c r="P48" s="153">
        <v>10.407</v>
      </c>
      <c r="Q48" s="153">
        <v>10.401</v>
      </c>
      <c r="R48" s="153">
        <v>10.401</v>
      </c>
      <c r="S48" s="153">
        <v>10.026</v>
      </c>
      <c r="T48" s="153">
        <f t="shared" si="0"/>
        <v>10.026</v>
      </c>
      <c r="U48" s="153">
        <v>10.125</v>
      </c>
      <c r="V48" s="154"/>
      <c r="W48" s="153">
        <v>9.7330000000000005</v>
      </c>
      <c r="X48" s="153">
        <v>9.7989999999999995</v>
      </c>
      <c r="Y48" s="153">
        <v>9.8569999999999993</v>
      </c>
      <c r="Z48" s="153">
        <v>9.7739999999999991</v>
      </c>
      <c r="AA48" s="154"/>
      <c r="AB48" s="153">
        <v>10.045999999999999</v>
      </c>
      <c r="AC48" s="153">
        <v>10.271000000000001</v>
      </c>
      <c r="AD48" s="153">
        <v>9.9819999999999993</v>
      </c>
      <c r="AE48" s="153">
        <v>10.388</v>
      </c>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row>
    <row r="49" spans="1:57" s="96" customFormat="1" ht="14.25" thickBot="1">
      <c r="A49" s="87"/>
      <c r="B49" s="106" t="s">
        <v>70</v>
      </c>
      <c r="C49" s="106"/>
      <c r="D49" s="139" t="s">
        <v>13</v>
      </c>
      <c r="E49" s="108"/>
      <c r="F49" s="155">
        <v>5186.9489999999996</v>
      </c>
      <c r="G49" s="155">
        <f t="shared" si="1"/>
        <v>5186.9489999999996</v>
      </c>
      <c r="H49" s="155">
        <v>5339.66</v>
      </c>
      <c r="I49" s="155">
        <v>5339.66</v>
      </c>
      <c r="J49" s="155">
        <v>5256.6219999999994</v>
      </c>
      <c r="K49" s="155">
        <v>5256.6220000000003</v>
      </c>
      <c r="L49" s="155">
        <v>5385.188000000001</v>
      </c>
      <c r="M49" s="155">
        <v>5385.188000000001</v>
      </c>
      <c r="N49" s="154"/>
      <c r="O49" s="155">
        <v>7004.2979999999998</v>
      </c>
      <c r="P49" s="155">
        <v>7004.2979999999998</v>
      </c>
      <c r="Q49" s="155">
        <v>6942.79</v>
      </c>
      <c r="R49" s="155">
        <v>6942.79</v>
      </c>
      <c r="S49" s="155">
        <v>6769.8050000000003</v>
      </c>
      <c r="T49" s="155">
        <f t="shared" si="0"/>
        <v>6769.8050000000003</v>
      </c>
      <c r="U49" s="155">
        <v>6938.4279999999999</v>
      </c>
      <c r="V49" s="154"/>
      <c r="W49" s="155">
        <v>6620.8980000000001</v>
      </c>
      <c r="X49" s="155">
        <v>6646.9859999999999</v>
      </c>
      <c r="Y49" s="155">
        <v>6387.7330000000002</v>
      </c>
      <c r="Z49" s="155">
        <v>6443.72</v>
      </c>
      <c r="AA49" s="154"/>
      <c r="AB49" s="155">
        <v>6509.6670000000004</v>
      </c>
      <c r="AC49" s="155">
        <v>6516.2089999999998</v>
      </c>
      <c r="AD49" s="155">
        <v>6429.3310000000001</v>
      </c>
      <c r="AE49" s="155">
        <v>6754.1790000000001</v>
      </c>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row>
    <row r="50" spans="1:57" s="85" customFormat="1" ht="14.25" thickTop="1">
      <c r="B50" s="118"/>
      <c r="C50" s="119"/>
      <c r="D50" s="105"/>
      <c r="E50" s="105"/>
      <c r="F50" s="156"/>
      <c r="G50" s="156"/>
      <c r="H50" s="156"/>
      <c r="I50" s="156"/>
      <c r="J50" s="156"/>
      <c r="K50" s="156"/>
      <c r="L50" s="156"/>
      <c r="M50" s="156"/>
      <c r="N50" s="154"/>
      <c r="O50" s="156"/>
      <c r="P50" s="156"/>
      <c r="Q50" s="156"/>
      <c r="R50" s="156"/>
      <c r="S50" s="156"/>
      <c r="T50" s="156"/>
      <c r="U50" s="156"/>
      <c r="V50" s="154"/>
      <c r="W50" s="156"/>
      <c r="X50" s="156"/>
      <c r="Y50" s="156"/>
      <c r="Z50" s="156"/>
      <c r="AA50" s="154"/>
      <c r="AB50" s="156"/>
      <c r="AC50" s="156"/>
      <c r="AD50" s="156"/>
      <c r="AE50" s="156"/>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row>
    <row r="51" spans="1:57" s="85" customFormat="1">
      <c r="B51" s="127" t="s">
        <v>71</v>
      </c>
      <c r="C51" s="117"/>
      <c r="D51" s="105"/>
      <c r="E51" s="105"/>
      <c r="F51" s="153"/>
      <c r="G51" s="153"/>
      <c r="H51" s="153"/>
      <c r="I51" s="153"/>
      <c r="J51" s="153"/>
      <c r="K51" s="153"/>
      <c r="L51" s="153"/>
      <c r="M51" s="153"/>
      <c r="N51" s="154"/>
      <c r="O51" s="153"/>
      <c r="P51" s="153"/>
      <c r="Q51" s="153"/>
      <c r="R51" s="153"/>
      <c r="S51" s="153"/>
      <c r="T51" s="153"/>
      <c r="U51" s="153"/>
      <c r="V51" s="154"/>
      <c r="W51" s="153"/>
      <c r="X51" s="153"/>
      <c r="Y51" s="153"/>
      <c r="Z51" s="153"/>
      <c r="AA51" s="154"/>
      <c r="AB51" s="153"/>
      <c r="AC51" s="153"/>
      <c r="AD51" s="153"/>
      <c r="AE51" s="153"/>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row>
    <row r="52" spans="1:57" s="85" customFormat="1">
      <c r="B52" s="140" t="s">
        <v>89</v>
      </c>
      <c r="C52" s="117">
        <v>17</v>
      </c>
      <c r="D52" s="105" t="s">
        <v>13</v>
      </c>
      <c r="E52" s="105"/>
      <c r="F52" s="153">
        <v>580.072</v>
      </c>
      <c r="G52" s="153">
        <v>580.072</v>
      </c>
      <c r="H52" s="153">
        <v>443.16800000000001</v>
      </c>
      <c r="I52" s="153">
        <v>443.16800000000001</v>
      </c>
      <c r="J52" s="153">
        <v>305.81799999999998</v>
      </c>
      <c r="K52" s="153">
        <v>305.81799999999998</v>
      </c>
      <c r="L52" s="153">
        <v>277.14999999999998</v>
      </c>
      <c r="M52" s="153">
        <v>277.14999999999998</v>
      </c>
      <c r="N52" s="154"/>
      <c r="O52" s="153">
        <v>371.58800000000002</v>
      </c>
      <c r="P52" s="153">
        <v>371.58800000000002</v>
      </c>
      <c r="Q52" s="153">
        <v>375.52300000000002</v>
      </c>
      <c r="R52" s="153">
        <v>375.52300000000002</v>
      </c>
      <c r="S52" s="153">
        <v>573.75599999999997</v>
      </c>
      <c r="T52" s="153">
        <f t="shared" si="0"/>
        <v>573.75599999999997</v>
      </c>
      <c r="U52" s="153">
        <v>585.95500000000004</v>
      </c>
      <c r="V52" s="154"/>
      <c r="W52" s="153">
        <v>687.81799999999998</v>
      </c>
      <c r="X52" s="153">
        <v>704.09100000000001</v>
      </c>
      <c r="Y52" s="153">
        <v>797.86</v>
      </c>
      <c r="Z52" s="153">
        <v>755.77599999999995</v>
      </c>
      <c r="AA52" s="154"/>
      <c r="AB52" s="153">
        <v>519.83199999999999</v>
      </c>
      <c r="AC52" s="153">
        <v>522.42899999999997</v>
      </c>
      <c r="AD52" s="153">
        <v>574.995</v>
      </c>
      <c r="AE52" s="153">
        <v>361.72</v>
      </c>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row>
    <row r="53" spans="1:57" s="85" customFormat="1">
      <c r="B53" s="140" t="s">
        <v>90</v>
      </c>
      <c r="C53" s="117">
        <v>10</v>
      </c>
      <c r="D53" s="105" t="s">
        <v>13</v>
      </c>
      <c r="E53" s="105"/>
      <c r="F53" s="153">
        <v>0</v>
      </c>
      <c r="G53" s="153">
        <v>0</v>
      </c>
      <c r="H53" s="153">
        <v>0</v>
      </c>
      <c r="I53" s="153">
        <v>0</v>
      </c>
      <c r="J53" s="153">
        <v>0</v>
      </c>
      <c r="K53" s="153">
        <v>0</v>
      </c>
      <c r="L53" s="153">
        <v>0</v>
      </c>
      <c r="M53" s="153">
        <v>0</v>
      </c>
      <c r="N53" s="154"/>
      <c r="O53" s="153">
        <v>0</v>
      </c>
      <c r="P53" s="153">
        <v>0</v>
      </c>
      <c r="Q53" s="153">
        <v>8.2070000000000007</v>
      </c>
      <c r="R53" s="153">
        <v>8.2070000000000007</v>
      </c>
      <c r="S53" s="153">
        <v>7.3860000000000001</v>
      </c>
      <c r="T53" s="153">
        <f t="shared" si="0"/>
        <v>7.3860000000000001</v>
      </c>
      <c r="U53" s="153">
        <v>6.8710000000000004</v>
      </c>
      <c r="V53" s="154"/>
      <c r="W53" s="153">
        <v>8.7880000000000003</v>
      </c>
      <c r="X53" s="153">
        <v>8.1349999999999998</v>
      </c>
      <c r="Y53" s="153">
        <v>7.8819999999999997</v>
      </c>
      <c r="Z53" s="153">
        <v>8.6539999999999999</v>
      </c>
      <c r="AA53" s="154"/>
      <c r="AB53" s="153">
        <v>9.0259999999999998</v>
      </c>
      <c r="AC53" s="153">
        <v>8.9220000000000006</v>
      </c>
      <c r="AD53" s="153">
        <v>6.798</v>
      </c>
      <c r="AE53" s="153">
        <v>4.6849999999999996</v>
      </c>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row>
    <row r="54" spans="1:57" s="85" customFormat="1">
      <c r="B54" s="140" t="s">
        <v>72</v>
      </c>
      <c r="C54" s="117">
        <v>20</v>
      </c>
      <c r="D54" s="105" t="s">
        <v>13</v>
      </c>
      <c r="E54" s="105"/>
      <c r="F54" s="153">
        <v>952.14099999999996</v>
      </c>
      <c r="G54" s="153">
        <v>952.14099999999996</v>
      </c>
      <c r="H54" s="153">
        <v>1007.116</v>
      </c>
      <c r="I54" s="153">
        <v>1007.116</v>
      </c>
      <c r="J54" s="153">
        <v>1031.585</v>
      </c>
      <c r="K54" s="153">
        <v>1031.585</v>
      </c>
      <c r="L54" s="153">
        <v>1177.5809999999999</v>
      </c>
      <c r="M54" s="153">
        <v>1177.5809999999999</v>
      </c>
      <c r="N54" s="154"/>
      <c r="O54" s="153">
        <v>951.24400000000003</v>
      </c>
      <c r="P54" s="153">
        <v>951.24400000000003</v>
      </c>
      <c r="Q54" s="153">
        <v>978.048</v>
      </c>
      <c r="R54" s="153">
        <v>978.048</v>
      </c>
      <c r="S54" s="153">
        <v>957.96199999999999</v>
      </c>
      <c r="T54" s="153">
        <f t="shared" si="0"/>
        <v>957.96199999999999</v>
      </c>
      <c r="U54" s="153">
        <v>1106.528</v>
      </c>
      <c r="V54" s="154"/>
      <c r="W54" s="153">
        <v>985.51300000000003</v>
      </c>
      <c r="X54" s="153">
        <v>995.774</v>
      </c>
      <c r="Y54" s="153">
        <v>960.53800000000001</v>
      </c>
      <c r="Z54" s="153">
        <v>1027.8130000000001</v>
      </c>
      <c r="AA54" s="154"/>
      <c r="AB54" s="153">
        <v>982.90899999999999</v>
      </c>
      <c r="AC54" s="153">
        <v>1044.049</v>
      </c>
      <c r="AD54" s="153">
        <v>1011.705</v>
      </c>
      <c r="AE54" s="153">
        <v>865.40499999999997</v>
      </c>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row>
    <row r="55" spans="1:57" s="175" customFormat="1">
      <c r="B55" s="140" t="s">
        <v>73</v>
      </c>
      <c r="C55" s="117"/>
      <c r="D55" s="176" t="s">
        <v>13</v>
      </c>
      <c r="E55" s="176"/>
      <c r="F55" s="153">
        <v>29.710999999999999</v>
      </c>
      <c r="G55" s="153">
        <v>98.614999999999995</v>
      </c>
      <c r="H55" s="153">
        <v>21.056000000000001</v>
      </c>
      <c r="I55" s="153">
        <v>116.515</v>
      </c>
      <c r="J55" s="153">
        <v>34.954000000000001</v>
      </c>
      <c r="K55" s="153">
        <v>92.081999999999994</v>
      </c>
      <c r="L55" s="153">
        <v>44.933</v>
      </c>
      <c r="M55" s="153">
        <v>99.727000000000004</v>
      </c>
      <c r="N55" s="177"/>
      <c r="O55" s="153">
        <v>45.116</v>
      </c>
      <c r="P55" s="153">
        <v>100.532</v>
      </c>
      <c r="Q55" s="153">
        <v>33.838000000000001</v>
      </c>
      <c r="R55" s="153">
        <v>87.319000000000003</v>
      </c>
      <c r="S55" s="153">
        <v>32.945999999999998</v>
      </c>
      <c r="T55" s="153">
        <v>85.34899999999999</v>
      </c>
      <c r="U55" s="153">
        <v>86.956999999999994</v>
      </c>
      <c r="V55" s="177"/>
      <c r="W55" s="153">
        <v>91.328999999999994</v>
      </c>
      <c r="X55" s="153">
        <v>78.619</v>
      </c>
      <c r="Y55" s="153">
        <v>84.94</v>
      </c>
      <c r="Z55" s="153">
        <v>93.117999999999995</v>
      </c>
      <c r="AA55" s="177"/>
      <c r="AB55" s="153">
        <v>97.367000000000004</v>
      </c>
      <c r="AC55" s="153">
        <v>87.481999999999999</v>
      </c>
      <c r="AD55" s="153">
        <v>88.98</v>
      </c>
      <c r="AE55" s="153">
        <v>101.82599999999999</v>
      </c>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row>
    <row r="56" spans="1:57" s="175" customFormat="1">
      <c r="B56" s="140" t="s">
        <v>74</v>
      </c>
      <c r="C56" s="117"/>
      <c r="D56" s="176" t="s">
        <v>13</v>
      </c>
      <c r="E56" s="176"/>
      <c r="F56" s="153">
        <v>14.778</v>
      </c>
      <c r="G56" s="153">
        <v>14.778</v>
      </c>
      <c r="H56" s="153">
        <v>80.227999999999994</v>
      </c>
      <c r="I56" s="153">
        <v>80.227999999999994</v>
      </c>
      <c r="J56" s="153">
        <v>96.003</v>
      </c>
      <c r="K56" s="153">
        <v>96.003</v>
      </c>
      <c r="L56" s="153">
        <v>173.75899999999999</v>
      </c>
      <c r="M56" s="153">
        <v>173.75899999999999</v>
      </c>
      <c r="N56" s="177"/>
      <c r="O56" s="153">
        <v>15.840999999999999</v>
      </c>
      <c r="P56" s="153">
        <v>15.840999999999999</v>
      </c>
      <c r="Q56" s="153">
        <v>15.866</v>
      </c>
      <c r="R56" s="153">
        <v>15.866</v>
      </c>
      <c r="S56" s="153">
        <v>16.175999999999998</v>
      </c>
      <c r="T56" s="153">
        <f t="shared" si="0"/>
        <v>16.175999999999998</v>
      </c>
      <c r="U56" s="153">
        <v>10.257999999999999</v>
      </c>
      <c r="V56" s="177"/>
      <c r="W56" s="153">
        <v>10.249000000000001</v>
      </c>
      <c r="X56" s="153">
        <v>50.863999999999997</v>
      </c>
      <c r="Y56" s="153">
        <v>68.617000000000004</v>
      </c>
      <c r="Z56" s="153">
        <v>93.144999999999996</v>
      </c>
      <c r="AA56" s="177"/>
      <c r="AB56" s="153">
        <v>105.08499999999999</v>
      </c>
      <c r="AC56" s="153">
        <v>65.290000000000006</v>
      </c>
      <c r="AD56" s="153">
        <v>97.631</v>
      </c>
      <c r="AE56" s="153">
        <v>141.46600000000001</v>
      </c>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row>
    <row r="57" spans="1:57" s="175" customFormat="1">
      <c r="B57" s="140" t="s">
        <v>75</v>
      </c>
      <c r="C57" s="117">
        <v>21</v>
      </c>
      <c r="D57" s="176" t="s">
        <v>13</v>
      </c>
      <c r="E57" s="176"/>
      <c r="F57" s="153">
        <v>25.221</v>
      </c>
      <c r="G57" s="153">
        <v>25.221</v>
      </c>
      <c r="H57" s="153">
        <v>31.047000000000001</v>
      </c>
      <c r="I57" s="153">
        <v>31.047000000000001</v>
      </c>
      <c r="J57" s="153">
        <v>39.584000000000003</v>
      </c>
      <c r="K57" s="153">
        <v>39.584000000000003</v>
      </c>
      <c r="L57" s="153">
        <v>54.429000000000002</v>
      </c>
      <c r="M57" s="153">
        <v>54.429000000000002</v>
      </c>
      <c r="N57" s="177"/>
      <c r="O57" s="153">
        <v>28.129000000000001</v>
      </c>
      <c r="P57" s="153">
        <v>28.129000000000001</v>
      </c>
      <c r="Q57" s="153">
        <v>59.999000000000002</v>
      </c>
      <c r="R57" s="153">
        <v>59.999000000000002</v>
      </c>
      <c r="S57" s="153">
        <v>42.258000000000003</v>
      </c>
      <c r="T57" s="153">
        <f t="shared" si="0"/>
        <v>42.258000000000003</v>
      </c>
      <c r="U57" s="153">
        <v>59.518999999999998</v>
      </c>
      <c r="V57" s="177"/>
      <c r="W57" s="153">
        <v>38.805999999999997</v>
      </c>
      <c r="X57" s="153">
        <v>37.646999999999998</v>
      </c>
      <c r="Y57" s="153">
        <v>41.037999999999997</v>
      </c>
      <c r="Z57" s="153">
        <v>55.64</v>
      </c>
      <c r="AA57" s="177"/>
      <c r="AB57" s="153">
        <v>39.213999999999999</v>
      </c>
      <c r="AC57" s="153">
        <v>51.677</v>
      </c>
      <c r="AD57" s="153">
        <v>73.521000000000001</v>
      </c>
      <c r="AE57" s="153">
        <v>95.138000000000005</v>
      </c>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row>
    <row r="58" spans="1:57" s="175" customFormat="1">
      <c r="B58" s="140" t="s">
        <v>76</v>
      </c>
      <c r="C58" s="117">
        <v>18</v>
      </c>
      <c r="D58" s="176" t="s">
        <v>13</v>
      </c>
      <c r="E58" s="176"/>
      <c r="F58" s="153">
        <v>0.96199999999999997</v>
      </c>
      <c r="G58" s="153">
        <v>0.96199999999999997</v>
      </c>
      <c r="H58" s="153">
        <v>0.95799999999999996</v>
      </c>
      <c r="I58" s="153">
        <v>0.95799999999999996</v>
      </c>
      <c r="J58" s="153">
        <v>0.95299999999999996</v>
      </c>
      <c r="K58" s="153">
        <v>0.95299999999999996</v>
      </c>
      <c r="L58" s="153">
        <v>1.006</v>
      </c>
      <c r="M58" s="153">
        <v>1.006</v>
      </c>
      <c r="N58" s="177"/>
      <c r="O58" s="153">
        <v>5.6000000000000001E-2</v>
      </c>
      <c r="P58" s="153">
        <v>5.6000000000000001E-2</v>
      </c>
      <c r="Q58" s="153">
        <v>0.05</v>
      </c>
      <c r="R58" s="153">
        <v>0.05</v>
      </c>
      <c r="S58" s="153">
        <v>4.2999999999999997E-2</v>
      </c>
      <c r="T58" s="153">
        <f t="shared" si="0"/>
        <v>4.2999999999999997E-2</v>
      </c>
      <c r="U58" s="153">
        <v>7.8E-2</v>
      </c>
      <c r="V58" s="177"/>
      <c r="W58" s="153">
        <v>7.3999999999999996E-2</v>
      </c>
      <c r="X58" s="153">
        <v>7.0000000000000007E-2</v>
      </c>
      <c r="Y58" s="153">
        <v>6.6000000000000003E-2</v>
      </c>
      <c r="Z58" s="153">
        <v>3.4350000000000001</v>
      </c>
      <c r="AA58" s="177"/>
      <c r="AB58" s="153">
        <v>4.66</v>
      </c>
      <c r="AC58" s="153">
        <v>7.2460000000000004</v>
      </c>
      <c r="AD58" s="153">
        <v>7.22</v>
      </c>
      <c r="AE58" s="153">
        <v>6.4169999999999998</v>
      </c>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row>
    <row r="59" spans="1:57" s="175" customFormat="1">
      <c r="B59" s="140" t="s">
        <v>132</v>
      </c>
      <c r="C59" s="117">
        <v>19</v>
      </c>
      <c r="D59" s="176" t="s">
        <v>13</v>
      </c>
      <c r="E59" s="176"/>
      <c r="F59" s="153">
        <v>23.052</v>
      </c>
      <c r="G59" s="153">
        <v>23.052</v>
      </c>
      <c r="H59" s="153">
        <v>31.667999999999999</v>
      </c>
      <c r="I59" s="153">
        <v>31.667999999999999</v>
      </c>
      <c r="J59" s="153">
        <v>10.563000000000001</v>
      </c>
      <c r="K59" s="153">
        <v>10.563000000000001</v>
      </c>
      <c r="L59" s="153">
        <v>17.739999999999998</v>
      </c>
      <c r="M59" s="153">
        <v>17.739999999999998</v>
      </c>
      <c r="N59" s="177"/>
      <c r="O59" s="153">
        <v>104.6</v>
      </c>
      <c r="P59" s="153">
        <v>104.6</v>
      </c>
      <c r="Q59" s="153">
        <v>270.37400000000002</v>
      </c>
      <c r="R59" s="153">
        <v>270.37400000000002</v>
      </c>
      <c r="S59" s="153">
        <v>7.78</v>
      </c>
      <c r="T59" s="153">
        <v>7.78</v>
      </c>
      <c r="U59" s="153">
        <v>17.742999999999999</v>
      </c>
      <c r="V59" s="177"/>
      <c r="W59" s="153">
        <v>18.106000000000002</v>
      </c>
      <c r="X59" s="153">
        <v>8.3919999999999995</v>
      </c>
      <c r="Y59" s="153">
        <v>8.3919999999999995</v>
      </c>
      <c r="Z59" s="153">
        <v>0</v>
      </c>
      <c r="AA59" s="177"/>
      <c r="AB59" s="153">
        <v>0</v>
      </c>
      <c r="AC59" s="153">
        <v>0</v>
      </c>
      <c r="AD59" s="153">
        <v>0</v>
      </c>
      <c r="AE59" s="153">
        <v>0</v>
      </c>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row>
    <row r="60" spans="1:57" s="175" customFormat="1" ht="12" customHeight="1">
      <c r="B60" s="140" t="s">
        <v>91</v>
      </c>
      <c r="C60" s="117">
        <v>22</v>
      </c>
      <c r="D60" s="176" t="s">
        <v>13</v>
      </c>
      <c r="E60" s="176"/>
      <c r="F60" s="153">
        <v>259.14299999999997</v>
      </c>
      <c r="G60" s="153">
        <v>190.23899999999998</v>
      </c>
      <c r="H60" s="153">
        <v>276.93299999999999</v>
      </c>
      <c r="I60" s="153">
        <v>181.47399999999999</v>
      </c>
      <c r="J60" s="153">
        <v>273.673</v>
      </c>
      <c r="K60" s="153">
        <v>216.54499999999999</v>
      </c>
      <c r="L60" s="153">
        <v>272.19900000000001</v>
      </c>
      <c r="M60" s="153">
        <v>217.405</v>
      </c>
      <c r="N60" s="177"/>
      <c r="O60" s="153">
        <v>271.84399999999999</v>
      </c>
      <c r="P60" s="153">
        <v>216.428</v>
      </c>
      <c r="Q60" s="153">
        <v>299.64499999999998</v>
      </c>
      <c r="R60" s="153">
        <v>246.16399999999999</v>
      </c>
      <c r="S60" s="153">
        <v>296.90499999999997</v>
      </c>
      <c r="T60" s="153">
        <v>244.50199999999998</v>
      </c>
      <c r="U60" s="153">
        <v>231.21100000000001</v>
      </c>
      <c r="V60" s="177"/>
      <c r="W60" s="153">
        <v>224.2</v>
      </c>
      <c r="X60" s="153">
        <v>257.21199999999999</v>
      </c>
      <c r="Y60" s="153">
        <v>255.27500000000001</v>
      </c>
      <c r="Z60" s="153">
        <v>239.77500000000001</v>
      </c>
      <c r="AA60" s="177"/>
      <c r="AB60" s="153">
        <v>229.011</v>
      </c>
      <c r="AC60" s="153">
        <v>258.892</v>
      </c>
      <c r="AD60" s="153">
        <v>256.52199999999999</v>
      </c>
      <c r="AE60" s="153">
        <v>233.15199999999999</v>
      </c>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row>
    <row r="61" spans="1:57" s="96" customFormat="1" ht="14.25" thickBot="1">
      <c r="A61" s="87"/>
      <c r="B61" s="106" t="s">
        <v>77</v>
      </c>
      <c r="C61" s="106"/>
      <c r="D61" s="139" t="s">
        <v>13</v>
      </c>
      <c r="E61" s="108"/>
      <c r="F61" s="155">
        <v>1885.08</v>
      </c>
      <c r="G61" s="155">
        <f t="shared" si="1"/>
        <v>1885.08</v>
      </c>
      <c r="H61" s="155">
        <v>1892.1740000000002</v>
      </c>
      <c r="I61" s="155">
        <v>1892.1740000000002</v>
      </c>
      <c r="J61" s="155">
        <v>1793.133</v>
      </c>
      <c r="K61" s="155">
        <v>1793.133</v>
      </c>
      <c r="L61" s="155">
        <v>2018.797</v>
      </c>
      <c r="M61" s="155">
        <v>2018.797</v>
      </c>
      <c r="N61" s="154"/>
      <c r="O61" s="155">
        <v>1788.4179999999999</v>
      </c>
      <c r="P61" s="155">
        <v>1788.4179999999999</v>
      </c>
      <c r="Q61" s="155">
        <v>2041.55</v>
      </c>
      <c r="R61" s="155">
        <v>2041.55</v>
      </c>
      <c r="S61" s="155">
        <v>1935.212</v>
      </c>
      <c r="T61" s="155">
        <f t="shared" si="0"/>
        <v>1935.212</v>
      </c>
      <c r="U61" s="155">
        <v>2105.12</v>
      </c>
      <c r="V61" s="154"/>
      <c r="W61" s="155">
        <v>2064.8829999999998</v>
      </c>
      <c r="X61" s="155">
        <v>2140.8040000000001</v>
      </c>
      <c r="Y61" s="155">
        <v>2224.6080000000002</v>
      </c>
      <c r="Z61" s="155">
        <v>2277.3560000000002</v>
      </c>
      <c r="AA61" s="154"/>
      <c r="AB61" s="155">
        <v>1987.104</v>
      </c>
      <c r="AC61" s="155">
        <v>2045.9870000000001</v>
      </c>
      <c r="AD61" s="155">
        <v>2117.3719999999998</v>
      </c>
      <c r="AE61" s="155">
        <v>1809.809</v>
      </c>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row>
    <row r="62" spans="1:57" s="85" customFormat="1" ht="14.25" thickTop="1">
      <c r="B62" s="118"/>
      <c r="C62" s="120"/>
      <c r="D62" s="105"/>
      <c r="E62" s="105"/>
      <c r="F62" s="158"/>
      <c r="G62" s="158"/>
      <c r="H62" s="158"/>
      <c r="I62" s="158"/>
      <c r="J62" s="158"/>
      <c r="K62" s="158"/>
      <c r="L62" s="158"/>
      <c r="M62" s="158"/>
      <c r="N62" s="154"/>
      <c r="O62" s="158"/>
      <c r="P62" s="158"/>
      <c r="Q62" s="158"/>
      <c r="R62" s="158"/>
      <c r="S62" s="158"/>
      <c r="T62" s="158"/>
      <c r="U62" s="158"/>
      <c r="V62" s="154"/>
      <c r="W62" s="158"/>
      <c r="X62" s="158"/>
      <c r="Y62" s="158"/>
      <c r="Z62" s="158"/>
      <c r="AA62" s="154"/>
      <c r="AB62" s="158"/>
      <c r="AC62" s="158"/>
      <c r="AD62" s="158"/>
      <c r="AE62" s="158"/>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row>
    <row r="63" spans="1:57" s="96" customFormat="1" ht="14.25" thickBot="1">
      <c r="A63" s="87"/>
      <c r="B63" s="106" t="s">
        <v>78</v>
      </c>
      <c r="C63" s="106"/>
      <c r="D63" s="139" t="s">
        <v>13</v>
      </c>
      <c r="E63" s="108"/>
      <c r="F63" s="155">
        <v>7839.5280000000002</v>
      </c>
      <c r="G63" s="155">
        <f t="shared" si="1"/>
        <v>7839.5280000000002</v>
      </c>
      <c r="H63" s="155">
        <v>8038.5569999999989</v>
      </c>
      <c r="I63" s="155">
        <v>8038.5569999999989</v>
      </c>
      <c r="J63" s="155">
        <v>8242.8919999999998</v>
      </c>
      <c r="K63" s="155">
        <v>8242.8919999999998</v>
      </c>
      <c r="L63" s="155">
        <v>8746.5969999999998</v>
      </c>
      <c r="M63" s="155">
        <v>8746.5969999999998</v>
      </c>
      <c r="N63" s="154"/>
      <c r="O63" s="155">
        <v>10153.819</v>
      </c>
      <c r="P63" s="155">
        <v>10153.819</v>
      </c>
      <c r="Q63" s="155">
        <v>10380.212</v>
      </c>
      <c r="R63" s="155">
        <v>10380.212</v>
      </c>
      <c r="S63" s="155">
        <v>8341.5930000000008</v>
      </c>
      <c r="T63" s="155">
        <f t="shared" si="0"/>
        <v>8341.5930000000008</v>
      </c>
      <c r="U63" s="155">
        <v>8830.9689999999991</v>
      </c>
      <c r="V63" s="154"/>
      <c r="W63" s="155">
        <v>8566.6849999999995</v>
      </c>
      <c r="X63" s="155">
        <v>8191.6509999999998</v>
      </c>
      <c r="Y63" s="155">
        <v>8216.7819999999992</v>
      </c>
      <c r="Z63" s="155">
        <v>8520.5380000000005</v>
      </c>
      <c r="AA63" s="154"/>
      <c r="AB63" s="155">
        <v>8513.7289999999994</v>
      </c>
      <c r="AC63" s="155">
        <v>8469.7929999999997</v>
      </c>
      <c r="AD63" s="155">
        <v>8691.7060000000001</v>
      </c>
      <c r="AE63" s="155">
        <v>8885.6409999999996</v>
      </c>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row>
    <row r="64" spans="1:57" ht="14.25" thickTop="1">
      <c r="B64" s="121"/>
      <c r="C64" s="64"/>
      <c r="F64" s="159"/>
      <c r="G64" s="159"/>
      <c r="H64" s="159"/>
      <c r="I64" s="159"/>
      <c r="J64" s="159"/>
      <c r="K64" s="159"/>
      <c r="L64" s="159"/>
      <c r="M64" s="160"/>
      <c r="N64" s="160"/>
      <c r="O64" s="159"/>
      <c r="P64" s="159"/>
      <c r="Q64" s="159"/>
      <c r="R64" s="159"/>
      <c r="S64" s="153"/>
      <c r="T64" s="153"/>
      <c r="U64" s="153"/>
      <c r="V64" s="160"/>
      <c r="W64" s="153"/>
      <c r="X64" s="153"/>
      <c r="Y64" s="153"/>
      <c r="Z64" s="153"/>
      <c r="AA64" s="160"/>
      <c r="AB64" s="153"/>
      <c r="AC64" s="153"/>
      <c r="AD64" s="153"/>
      <c r="AE64" s="153"/>
    </row>
    <row r="65" spans="2:31">
      <c r="B65" s="121"/>
      <c r="C65" s="64"/>
      <c r="F65" s="159"/>
      <c r="G65" s="159"/>
      <c r="H65" s="159"/>
      <c r="I65" s="159"/>
      <c r="J65" s="159"/>
      <c r="K65" s="159"/>
      <c r="L65" s="159"/>
      <c r="M65" s="160"/>
      <c r="N65" s="160"/>
      <c r="O65" s="159"/>
      <c r="P65" s="159"/>
      <c r="Q65" s="159"/>
      <c r="R65" s="159"/>
      <c r="S65" s="153"/>
      <c r="T65" s="153"/>
      <c r="U65" s="153"/>
      <c r="V65" s="160"/>
      <c r="W65" s="153"/>
      <c r="X65" s="153"/>
      <c r="Y65" s="153"/>
      <c r="Z65" s="153"/>
      <c r="AA65" s="160"/>
      <c r="AB65" s="153"/>
      <c r="AC65" s="153"/>
      <c r="AD65" s="153"/>
      <c r="AE65" s="153"/>
    </row>
    <row r="66" spans="2:31">
      <c r="B66" s="298" t="s">
        <v>125</v>
      </c>
      <c r="C66" s="299"/>
      <c r="D66" s="299"/>
      <c r="E66" s="299"/>
      <c r="F66" s="299"/>
      <c r="G66" s="299"/>
      <c r="H66" s="299"/>
      <c r="I66" s="300"/>
      <c r="J66" s="300"/>
      <c r="K66" s="300"/>
      <c r="L66" s="300"/>
      <c r="M66" s="300"/>
      <c r="N66" s="160"/>
      <c r="O66" s="159"/>
      <c r="P66" s="159"/>
      <c r="Q66" s="159"/>
      <c r="R66" s="159"/>
      <c r="S66" s="153"/>
      <c r="T66" s="153"/>
      <c r="U66" s="153"/>
      <c r="V66" s="160"/>
      <c r="W66" s="153"/>
      <c r="X66" s="153"/>
      <c r="Y66" s="153"/>
      <c r="Z66" s="153"/>
      <c r="AA66" s="160"/>
      <c r="AB66" s="153"/>
      <c r="AC66" s="153"/>
      <c r="AD66" s="153"/>
      <c r="AE66" s="153"/>
    </row>
    <row r="67" spans="2:31">
      <c r="B67" s="299"/>
      <c r="C67" s="299"/>
      <c r="D67" s="299"/>
      <c r="E67" s="299"/>
      <c r="F67" s="299"/>
      <c r="G67" s="299"/>
      <c r="H67" s="299"/>
      <c r="I67" s="300"/>
      <c r="J67" s="300"/>
      <c r="K67" s="300"/>
      <c r="L67" s="300"/>
      <c r="M67" s="300"/>
      <c r="N67" s="169"/>
      <c r="O67" s="169"/>
      <c r="P67" s="169"/>
      <c r="Q67" s="169"/>
      <c r="R67" s="169"/>
      <c r="S67" s="169"/>
      <c r="T67" s="169"/>
      <c r="U67" s="169"/>
      <c r="V67" s="169"/>
      <c r="W67" s="169"/>
      <c r="X67" s="169"/>
      <c r="Y67" s="169"/>
      <c r="Z67" s="169"/>
      <c r="AA67" s="169"/>
      <c r="AB67" s="169"/>
      <c r="AC67" s="169"/>
      <c r="AD67" s="169"/>
      <c r="AE67" s="169"/>
    </row>
    <row r="68" spans="2:31">
      <c r="B68" s="299"/>
      <c r="C68" s="299"/>
      <c r="D68" s="299"/>
      <c r="E68" s="299"/>
      <c r="F68" s="299"/>
      <c r="G68" s="299"/>
      <c r="H68" s="299"/>
      <c r="I68" s="300"/>
      <c r="J68" s="300"/>
      <c r="K68" s="300"/>
      <c r="L68" s="300"/>
      <c r="M68" s="300"/>
      <c r="N68" s="169"/>
      <c r="O68" s="169"/>
      <c r="P68" s="169"/>
      <c r="Q68" s="169"/>
      <c r="R68" s="169"/>
      <c r="S68" s="169"/>
      <c r="T68" s="169"/>
      <c r="U68" s="169"/>
      <c r="V68" s="169"/>
      <c r="W68" s="169"/>
      <c r="X68" s="169"/>
      <c r="Y68" s="169"/>
      <c r="Z68" s="169"/>
      <c r="AA68" s="169"/>
      <c r="AB68" s="169"/>
      <c r="AC68" s="169"/>
      <c r="AD68" s="169"/>
      <c r="AE68" s="169"/>
    </row>
    <row r="69" spans="2:31">
      <c r="B69" s="299"/>
      <c r="C69" s="299"/>
      <c r="D69" s="299"/>
      <c r="E69" s="299"/>
      <c r="F69" s="299"/>
      <c r="G69" s="299"/>
      <c r="H69" s="299"/>
      <c r="I69" s="300"/>
      <c r="J69" s="300"/>
      <c r="K69" s="300"/>
      <c r="L69" s="300"/>
      <c r="M69" s="300"/>
      <c r="N69" s="169"/>
      <c r="O69" s="169"/>
      <c r="P69" s="169"/>
      <c r="Q69" s="169"/>
      <c r="R69" s="169"/>
      <c r="S69" s="169"/>
      <c r="T69" s="169"/>
      <c r="U69" s="169"/>
      <c r="V69" s="169"/>
      <c r="W69" s="169"/>
      <c r="X69" s="169"/>
      <c r="Y69" s="169"/>
      <c r="Z69" s="169"/>
      <c r="AA69" s="169"/>
      <c r="AB69" s="169"/>
      <c r="AC69" s="169"/>
      <c r="AD69" s="169"/>
      <c r="AE69" s="169"/>
    </row>
    <row r="70" spans="2:31">
      <c r="B70" s="299"/>
      <c r="C70" s="299"/>
      <c r="D70" s="299"/>
      <c r="E70" s="299"/>
      <c r="F70" s="299"/>
      <c r="G70" s="299"/>
      <c r="H70" s="299"/>
      <c r="I70" s="300"/>
      <c r="J70" s="300"/>
      <c r="K70" s="300"/>
      <c r="L70" s="300"/>
      <c r="M70" s="300"/>
      <c r="N70" s="169"/>
      <c r="O70" s="169"/>
      <c r="P70" s="169"/>
      <c r="Q70" s="169"/>
      <c r="R70" s="169"/>
      <c r="S70" s="169"/>
      <c r="T70" s="169"/>
      <c r="U70" s="169"/>
      <c r="V70" s="169"/>
      <c r="W70" s="169"/>
      <c r="X70" s="169"/>
      <c r="Y70" s="169"/>
      <c r="Z70" s="169"/>
      <c r="AA70" s="169"/>
      <c r="AB70" s="169"/>
      <c r="AC70" s="169"/>
      <c r="AD70" s="169"/>
      <c r="AE70" s="169"/>
    </row>
    <row r="71" spans="2:31">
      <c r="B71" s="299"/>
      <c r="C71" s="299"/>
      <c r="D71" s="299"/>
      <c r="E71" s="299"/>
      <c r="F71" s="299"/>
      <c r="G71" s="299"/>
      <c r="H71" s="299"/>
      <c r="I71" s="300"/>
      <c r="J71" s="300"/>
      <c r="K71" s="300"/>
      <c r="L71" s="300"/>
      <c r="M71" s="300"/>
      <c r="N71" s="169"/>
      <c r="O71" s="169"/>
      <c r="P71" s="169"/>
      <c r="Q71" s="169"/>
      <c r="R71" s="169"/>
      <c r="S71" s="169"/>
      <c r="T71" s="169"/>
      <c r="U71" s="169"/>
      <c r="V71" s="169"/>
      <c r="W71" s="169"/>
      <c r="X71" s="169"/>
      <c r="Y71" s="169"/>
      <c r="Z71" s="169"/>
      <c r="AA71" s="169"/>
      <c r="AB71" s="169"/>
      <c r="AC71" s="169"/>
      <c r="AD71" s="169"/>
      <c r="AE71" s="169"/>
    </row>
    <row r="72" spans="2:31">
      <c r="B72" s="300"/>
      <c r="C72" s="300"/>
      <c r="D72" s="300"/>
      <c r="E72" s="300"/>
      <c r="F72" s="300"/>
      <c r="G72" s="300"/>
      <c r="H72" s="300"/>
      <c r="I72" s="300"/>
      <c r="J72" s="300"/>
      <c r="K72" s="300"/>
      <c r="L72" s="300"/>
      <c r="M72" s="300"/>
      <c r="N72" s="170"/>
      <c r="O72" s="170"/>
      <c r="P72" s="170"/>
      <c r="Q72" s="170"/>
      <c r="R72" s="170"/>
      <c r="S72" s="170"/>
      <c r="T72" s="170"/>
      <c r="U72" s="170"/>
      <c r="V72" s="170"/>
      <c r="W72" s="170"/>
      <c r="X72" s="170"/>
      <c r="Y72" s="170"/>
      <c r="Z72" s="170"/>
      <c r="AA72" s="170"/>
      <c r="AB72" s="170"/>
      <c r="AC72" s="170"/>
      <c r="AD72" s="170"/>
      <c r="AE72" s="170"/>
    </row>
    <row r="73" spans="2:31">
      <c r="B73" s="300"/>
      <c r="C73" s="300"/>
      <c r="D73" s="300"/>
      <c r="E73" s="300"/>
      <c r="F73" s="300"/>
      <c r="G73" s="300"/>
      <c r="H73" s="300"/>
      <c r="I73" s="300"/>
      <c r="J73" s="300"/>
      <c r="K73" s="300"/>
      <c r="L73" s="300"/>
      <c r="M73" s="300"/>
      <c r="N73" s="170"/>
      <c r="O73" s="170"/>
      <c r="P73" s="170"/>
      <c r="Q73" s="170"/>
      <c r="R73" s="170"/>
      <c r="S73" s="170"/>
      <c r="T73" s="170"/>
      <c r="U73" s="170"/>
      <c r="V73" s="170"/>
      <c r="W73" s="170"/>
      <c r="X73" s="170"/>
      <c r="Y73" s="170"/>
      <c r="Z73" s="170"/>
      <c r="AA73" s="170"/>
      <c r="AB73" s="170"/>
      <c r="AC73" s="170"/>
      <c r="AD73" s="170"/>
      <c r="AE73" s="170"/>
    </row>
    <row r="74" spans="2:31">
      <c r="B74" s="300"/>
      <c r="C74" s="300"/>
      <c r="D74" s="300"/>
      <c r="E74" s="300"/>
      <c r="F74" s="300"/>
      <c r="G74" s="300"/>
      <c r="H74" s="300"/>
      <c r="I74" s="300"/>
      <c r="J74" s="300"/>
      <c r="K74" s="300"/>
      <c r="L74" s="300"/>
      <c r="M74" s="300"/>
      <c r="N74" s="170"/>
      <c r="O74" s="170"/>
      <c r="P74" s="170"/>
      <c r="Q74" s="170"/>
      <c r="R74" s="170"/>
      <c r="S74" s="170"/>
      <c r="T74" s="170"/>
      <c r="U74" s="170"/>
      <c r="V74" s="170"/>
      <c r="W74" s="170"/>
      <c r="X74" s="170"/>
      <c r="Y74" s="170"/>
      <c r="Z74" s="170"/>
      <c r="AA74" s="170"/>
      <c r="AB74" s="170"/>
      <c r="AC74" s="170"/>
      <c r="AD74" s="170"/>
      <c r="AE74" s="170"/>
    </row>
    <row r="75" spans="2:31">
      <c r="B75" s="59"/>
      <c r="C75" s="57"/>
      <c r="F75" s="55"/>
      <c r="G75" s="55"/>
      <c r="H75" s="55"/>
      <c r="I75" s="55"/>
      <c r="J75" s="55"/>
      <c r="K75" s="55"/>
      <c r="L75" s="55"/>
      <c r="Q75" s="61"/>
      <c r="R75" s="61"/>
      <c r="S75" s="61"/>
      <c r="T75" s="61"/>
      <c r="U75" s="61"/>
      <c r="W75" s="61"/>
      <c r="X75" s="61"/>
      <c r="Y75" s="61"/>
      <c r="Z75" s="61"/>
      <c r="AB75" s="61"/>
      <c r="AC75" s="61"/>
      <c r="AD75" s="61"/>
      <c r="AE75" s="61"/>
    </row>
    <row r="76" spans="2:31">
      <c r="B76" s="58"/>
      <c r="C76" s="60"/>
      <c r="F76" s="55"/>
      <c r="G76" s="55"/>
      <c r="H76" s="55"/>
      <c r="I76" s="55"/>
      <c r="J76" s="55"/>
      <c r="K76" s="55"/>
      <c r="L76" s="55"/>
      <c r="Q76" s="55"/>
      <c r="R76" s="55"/>
      <c r="S76" s="55"/>
      <c r="T76" s="55"/>
      <c r="U76" s="55"/>
      <c r="W76" s="55"/>
      <c r="X76" s="55"/>
      <c r="Y76" s="55"/>
      <c r="Z76" s="55"/>
      <c r="AB76" s="55"/>
      <c r="AC76" s="61"/>
      <c r="AD76" s="61"/>
      <c r="AE76" s="61"/>
    </row>
    <row r="77" spans="2:31">
      <c r="B77" s="58"/>
      <c r="C77" s="60"/>
      <c r="F77" s="55"/>
      <c r="G77" s="55"/>
      <c r="H77" s="55"/>
      <c r="I77" s="55"/>
      <c r="J77" s="55"/>
      <c r="K77" s="55"/>
      <c r="L77" s="55"/>
      <c r="Q77" s="55"/>
      <c r="R77" s="55"/>
      <c r="S77" s="55"/>
      <c r="T77" s="55"/>
      <c r="U77" s="55"/>
      <c r="W77" s="55"/>
      <c r="X77" s="55"/>
      <c r="Y77" s="55"/>
      <c r="Z77" s="55"/>
      <c r="AB77" s="55"/>
      <c r="AC77" s="61"/>
      <c r="AD77" s="61"/>
      <c r="AE77" s="61"/>
    </row>
    <row r="78" spans="2:31">
      <c r="B78" s="58"/>
      <c r="C78" s="60"/>
      <c r="F78" s="55"/>
      <c r="G78" s="55"/>
      <c r="H78" s="55"/>
      <c r="I78" s="55"/>
      <c r="J78" s="55"/>
      <c r="K78" s="55"/>
      <c r="L78" s="55"/>
      <c r="Q78" s="55"/>
      <c r="R78" s="55"/>
      <c r="S78" s="55"/>
      <c r="T78" s="55"/>
      <c r="U78" s="55"/>
      <c r="W78" s="55"/>
      <c r="X78" s="55"/>
      <c r="Y78" s="55"/>
      <c r="Z78" s="55"/>
      <c r="AB78" s="55"/>
      <c r="AC78" s="61"/>
      <c r="AD78" s="61"/>
      <c r="AE78" s="61"/>
    </row>
    <row r="79" spans="2:31">
      <c r="B79" s="59"/>
      <c r="C79" s="57"/>
      <c r="F79" s="55"/>
      <c r="G79" s="55"/>
      <c r="H79" s="55"/>
      <c r="I79" s="55"/>
      <c r="J79" s="55"/>
      <c r="K79" s="55"/>
      <c r="L79" s="55"/>
      <c r="Q79" s="55"/>
      <c r="R79" s="55"/>
      <c r="S79" s="55"/>
      <c r="T79" s="55"/>
      <c r="U79" s="55"/>
      <c r="W79" s="55"/>
      <c r="X79" s="55"/>
      <c r="Y79" s="55"/>
      <c r="Z79" s="55"/>
      <c r="AB79" s="55"/>
      <c r="AC79" s="61"/>
      <c r="AD79" s="61"/>
      <c r="AE79" s="61"/>
    </row>
    <row r="80" spans="2:31">
      <c r="B80" s="75"/>
      <c r="C80" s="75"/>
      <c r="F80" s="55"/>
      <c r="G80" s="55"/>
      <c r="H80" s="55"/>
      <c r="I80" s="55"/>
      <c r="J80" s="55"/>
      <c r="K80" s="55"/>
      <c r="L80" s="55"/>
      <c r="Q80" s="55"/>
      <c r="R80" s="55"/>
      <c r="S80" s="55"/>
      <c r="T80" s="55"/>
      <c r="U80" s="55"/>
      <c r="W80" s="55"/>
      <c r="X80" s="55"/>
      <c r="Y80" s="55"/>
      <c r="Z80" s="55"/>
      <c r="AB80" s="55"/>
      <c r="AC80" s="61"/>
      <c r="AD80" s="61"/>
      <c r="AE80" s="61"/>
    </row>
    <row r="81" spans="2:31">
      <c r="B81" s="76"/>
      <c r="C81" s="75"/>
      <c r="F81" s="55"/>
      <c r="G81" s="55"/>
      <c r="H81" s="55"/>
      <c r="I81" s="55"/>
      <c r="J81" s="55"/>
      <c r="K81" s="55"/>
      <c r="L81" s="55"/>
      <c r="Q81" s="55"/>
      <c r="R81" s="55"/>
      <c r="S81" s="55"/>
      <c r="T81" s="55"/>
      <c r="U81" s="55"/>
      <c r="W81" s="55"/>
      <c r="X81" s="55"/>
      <c r="Y81" s="55"/>
      <c r="Z81" s="55"/>
      <c r="AB81" s="55"/>
      <c r="AC81" s="61"/>
      <c r="AD81" s="61"/>
      <c r="AE81" s="61"/>
    </row>
    <row r="82" spans="2:31">
      <c r="B82" s="58"/>
      <c r="C82" s="60"/>
      <c r="F82" s="55"/>
      <c r="G82" s="55"/>
      <c r="H82" s="55"/>
      <c r="I82" s="55"/>
      <c r="J82" s="55"/>
      <c r="K82" s="55"/>
      <c r="L82" s="55"/>
      <c r="Q82" s="55"/>
      <c r="R82" s="55"/>
      <c r="S82" s="55"/>
      <c r="T82" s="55"/>
      <c r="U82" s="55"/>
      <c r="W82" s="55"/>
      <c r="X82" s="55"/>
      <c r="Y82" s="55"/>
      <c r="Z82" s="55"/>
      <c r="AB82" s="55"/>
      <c r="AC82" s="61"/>
      <c r="AD82" s="61"/>
      <c r="AE82" s="61"/>
    </row>
    <row r="83" spans="2:31">
      <c r="B83" s="77"/>
      <c r="C83" s="77"/>
      <c r="F83" s="55"/>
      <c r="G83" s="55"/>
      <c r="H83" s="55"/>
      <c r="I83" s="55"/>
      <c r="J83" s="55"/>
      <c r="K83" s="55"/>
      <c r="L83" s="55"/>
      <c r="Q83" s="55"/>
      <c r="R83" s="55"/>
      <c r="S83" s="55"/>
      <c r="T83" s="55"/>
      <c r="U83" s="55"/>
      <c r="W83" s="55"/>
      <c r="X83" s="55"/>
      <c r="Y83" s="55"/>
      <c r="Z83" s="55"/>
      <c r="AB83" s="55"/>
      <c r="AC83" s="61"/>
      <c r="AD83" s="61"/>
      <c r="AE83" s="61"/>
    </row>
    <row r="84" spans="2:31">
      <c r="B84" s="58"/>
      <c r="C84" s="60"/>
      <c r="F84" s="55"/>
      <c r="G84" s="55"/>
      <c r="H84" s="55"/>
      <c r="I84" s="55"/>
      <c r="J84" s="55"/>
      <c r="K84" s="55"/>
      <c r="L84" s="55"/>
      <c r="Q84" s="55"/>
      <c r="R84" s="55"/>
      <c r="S84" s="55"/>
      <c r="T84" s="55"/>
      <c r="U84" s="55"/>
      <c r="W84" s="55"/>
      <c r="X84" s="55"/>
      <c r="Y84" s="55"/>
      <c r="Z84" s="55"/>
      <c r="AB84" s="55"/>
      <c r="AC84" s="61"/>
      <c r="AD84" s="61"/>
      <c r="AE84" s="61"/>
    </row>
    <row r="85" spans="2:31">
      <c r="F85" s="55"/>
      <c r="G85" s="55"/>
      <c r="H85" s="55"/>
      <c r="I85" s="55"/>
      <c r="J85" s="55"/>
      <c r="K85" s="55"/>
      <c r="L85" s="55"/>
      <c r="Q85" s="55"/>
      <c r="R85" s="55"/>
      <c r="S85" s="55"/>
      <c r="T85" s="55"/>
      <c r="U85" s="55"/>
      <c r="W85" s="55"/>
      <c r="X85" s="55"/>
      <c r="Y85" s="55"/>
      <c r="Z85" s="55"/>
      <c r="AB85" s="55"/>
      <c r="AC85" s="61"/>
      <c r="AD85" s="61"/>
      <c r="AE85" s="61"/>
    </row>
    <row r="86" spans="2:31">
      <c r="B86" s="57"/>
      <c r="C86" s="57"/>
      <c r="F86" s="55"/>
      <c r="G86" s="55"/>
      <c r="H86" s="55"/>
      <c r="I86" s="55"/>
      <c r="J86" s="55"/>
      <c r="K86" s="55"/>
      <c r="L86" s="55"/>
      <c r="Q86" s="55"/>
      <c r="R86" s="55"/>
      <c r="S86" s="55"/>
      <c r="T86" s="55"/>
      <c r="U86" s="55"/>
      <c r="W86" s="55"/>
      <c r="X86" s="55"/>
      <c r="Y86" s="55"/>
      <c r="Z86" s="55"/>
      <c r="AB86" s="55"/>
      <c r="AC86" s="61"/>
      <c r="AD86" s="61"/>
      <c r="AE86" s="61"/>
    </row>
    <row r="87" spans="2:31">
      <c r="B87" s="122"/>
      <c r="C87" s="63"/>
      <c r="F87" s="55"/>
      <c r="G87" s="55"/>
      <c r="H87" s="55"/>
      <c r="I87" s="55"/>
      <c r="J87" s="55"/>
      <c r="K87" s="55"/>
      <c r="L87" s="55"/>
      <c r="Q87" s="55"/>
      <c r="R87" s="55"/>
      <c r="S87" s="55"/>
      <c r="T87" s="55"/>
      <c r="U87" s="55"/>
      <c r="W87" s="55"/>
      <c r="X87" s="55"/>
      <c r="Y87" s="55"/>
      <c r="Z87" s="55"/>
      <c r="AB87" s="55"/>
      <c r="AC87" s="61"/>
      <c r="AD87" s="61"/>
      <c r="AE87" s="61"/>
    </row>
    <row r="88" spans="2:31">
      <c r="B88" s="122"/>
      <c r="C88" s="63"/>
      <c r="F88" s="55"/>
      <c r="G88" s="55"/>
      <c r="H88" s="55"/>
      <c r="I88" s="55"/>
      <c r="J88" s="55"/>
      <c r="K88" s="55"/>
      <c r="L88" s="55"/>
      <c r="Q88" s="55"/>
      <c r="R88" s="55"/>
      <c r="S88" s="55"/>
      <c r="T88" s="55"/>
      <c r="U88" s="55"/>
      <c r="W88" s="55"/>
      <c r="X88" s="55"/>
      <c r="Y88" s="55"/>
      <c r="Z88" s="55"/>
      <c r="AB88" s="55"/>
      <c r="AC88" s="61"/>
      <c r="AD88" s="61"/>
      <c r="AE88" s="61"/>
    </row>
    <row r="89" spans="2:31">
      <c r="B89" s="122"/>
      <c r="C89" s="63"/>
      <c r="F89" s="55"/>
      <c r="G89" s="55"/>
      <c r="H89" s="55"/>
      <c r="I89" s="55"/>
      <c r="J89" s="55"/>
      <c r="K89" s="55"/>
      <c r="L89" s="55"/>
      <c r="Q89" s="55"/>
      <c r="R89" s="55"/>
      <c r="S89" s="55"/>
      <c r="T89" s="55"/>
      <c r="U89" s="55"/>
      <c r="W89" s="55"/>
      <c r="X89" s="55"/>
      <c r="Y89" s="55"/>
      <c r="Z89" s="55"/>
      <c r="AB89" s="55"/>
      <c r="AC89" s="61"/>
      <c r="AD89" s="61"/>
      <c r="AE89" s="61"/>
    </row>
    <row r="90" spans="2:31">
      <c r="B90" s="122"/>
      <c r="C90" s="63"/>
      <c r="F90" s="55"/>
      <c r="G90" s="55"/>
      <c r="H90" s="55"/>
      <c r="I90" s="55"/>
      <c r="J90" s="55"/>
      <c r="K90" s="55"/>
      <c r="L90" s="55"/>
      <c r="Q90" s="55"/>
      <c r="R90" s="55"/>
      <c r="S90" s="55"/>
      <c r="T90" s="55"/>
      <c r="U90" s="55"/>
      <c r="W90" s="55"/>
      <c r="X90" s="55"/>
      <c r="Y90" s="55"/>
      <c r="Z90" s="55"/>
      <c r="AB90" s="55"/>
      <c r="AC90" s="61"/>
      <c r="AD90" s="61"/>
      <c r="AE90" s="61"/>
    </row>
    <row r="91" spans="2:31">
      <c r="B91" s="15"/>
      <c r="C91" s="15"/>
      <c r="F91" s="55"/>
      <c r="G91" s="55"/>
      <c r="H91" s="55"/>
      <c r="I91" s="55"/>
      <c r="J91" s="55"/>
      <c r="K91" s="55"/>
      <c r="L91" s="55"/>
      <c r="Q91" s="55"/>
      <c r="R91" s="55"/>
      <c r="S91" s="55"/>
      <c r="T91" s="55"/>
      <c r="U91" s="55"/>
      <c r="W91" s="55"/>
      <c r="X91" s="55"/>
      <c r="Y91" s="55"/>
      <c r="Z91" s="55"/>
      <c r="AB91" s="55"/>
      <c r="AC91" s="61"/>
      <c r="AD91" s="61"/>
      <c r="AE91" s="61"/>
    </row>
    <row r="92" spans="2:31">
      <c r="F92" s="55"/>
      <c r="G92" s="55"/>
      <c r="H92" s="55"/>
      <c r="I92" s="55"/>
      <c r="J92" s="55"/>
      <c r="K92" s="55"/>
      <c r="L92" s="55"/>
      <c r="Q92" s="55"/>
      <c r="R92" s="55"/>
      <c r="S92" s="55"/>
      <c r="T92" s="55"/>
      <c r="U92" s="55"/>
      <c r="W92" s="55"/>
      <c r="X92" s="55"/>
      <c r="Y92" s="55"/>
      <c r="Z92" s="55"/>
      <c r="AB92" s="55"/>
      <c r="AC92" s="61"/>
      <c r="AD92" s="61"/>
      <c r="AE92" s="61"/>
    </row>
    <row r="93" spans="2:31">
      <c r="F93" s="55"/>
      <c r="G93" s="55"/>
      <c r="H93" s="55"/>
      <c r="I93" s="55"/>
      <c r="J93" s="55"/>
      <c r="K93" s="55"/>
      <c r="L93" s="55"/>
      <c r="Q93" s="55"/>
      <c r="R93" s="55"/>
      <c r="S93" s="55"/>
      <c r="T93" s="55"/>
      <c r="U93" s="55"/>
      <c r="W93" s="55"/>
      <c r="X93" s="55"/>
      <c r="Y93" s="55"/>
      <c r="Z93" s="55"/>
      <c r="AB93" s="55"/>
      <c r="AC93" s="61"/>
      <c r="AD93" s="61"/>
      <c r="AE93" s="61"/>
    </row>
    <row r="94" spans="2:31">
      <c r="F94" s="55"/>
      <c r="G94" s="55"/>
      <c r="H94" s="55"/>
      <c r="I94" s="55"/>
      <c r="J94" s="55"/>
      <c r="K94" s="55"/>
      <c r="L94" s="55"/>
      <c r="Q94" s="55"/>
      <c r="R94" s="55"/>
      <c r="S94" s="55"/>
      <c r="T94" s="55"/>
      <c r="U94" s="55"/>
      <c r="W94" s="55"/>
      <c r="X94" s="55"/>
      <c r="Y94" s="55"/>
      <c r="Z94" s="55"/>
      <c r="AB94" s="55"/>
      <c r="AC94" s="61"/>
      <c r="AD94" s="61"/>
      <c r="AE94" s="61"/>
    </row>
    <row r="95" spans="2:31">
      <c r="F95" s="55"/>
      <c r="G95" s="55"/>
      <c r="H95" s="55"/>
      <c r="I95" s="55"/>
      <c r="J95" s="55"/>
      <c r="K95" s="55"/>
      <c r="L95" s="55"/>
      <c r="Q95" s="55"/>
      <c r="R95" s="55"/>
      <c r="S95" s="55"/>
      <c r="T95" s="55"/>
      <c r="U95" s="55"/>
      <c r="W95" s="55"/>
      <c r="X95" s="55"/>
      <c r="Y95" s="55"/>
      <c r="Z95" s="55"/>
      <c r="AB95" s="55"/>
      <c r="AC95" s="61"/>
      <c r="AD95" s="61"/>
      <c r="AE95" s="61"/>
    </row>
    <row r="96" spans="2:31">
      <c r="F96" s="55"/>
      <c r="G96" s="55"/>
      <c r="H96" s="55"/>
      <c r="I96" s="55"/>
      <c r="J96" s="55"/>
      <c r="K96" s="55"/>
      <c r="L96" s="55"/>
      <c r="Q96" s="55"/>
      <c r="R96" s="55"/>
      <c r="S96" s="55"/>
      <c r="T96" s="55"/>
      <c r="U96" s="55"/>
      <c r="W96" s="55"/>
      <c r="X96" s="55"/>
      <c r="Y96" s="55"/>
      <c r="Z96" s="55"/>
      <c r="AB96" s="55"/>
      <c r="AC96" s="61"/>
      <c r="AD96" s="61"/>
      <c r="AE96" s="61"/>
    </row>
    <row r="97" spans="6:31">
      <c r="F97" s="55"/>
      <c r="G97" s="55"/>
      <c r="H97" s="55"/>
      <c r="I97" s="55"/>
      <c r="J97" s="55"/>
      <c r="K97" s="55"/>
      <c r="L97" s="55"/>
      <c r="Q97" s="55"/>
      <c r="R97" s="55"/>
      <c r="S97" s="55"/>
      <c r="T97" s="55"/>
      <c r="U97" s="55"/>
      <c r="W97" s="55"/>
      <c r="X97" s="55"/>
      <c r="Y97" s="55"/>
      <c r="Z97" s="55"/>
      <c r="AB97" s="55"/>
      <c r="AC97" s="61"/>
      <c r="AD97" s="61"/>
      <c r="AE97" s="61"/>
    </row>
    <row r="98" spans="6:31">
      <c r="F98" s="55"/>
      <c r="G98" s="55"/>
      <c r="H98" s="55"/>
      <c r="I98" s="55"/>
      <c r="J98" s="55"/>
      <c r="K98" s="55"/>
      <c r="L98" s="55"/>
      <c r="Q98" s="55"/>
      <c r="R98" s="55"/>
      <c r="S98" s="55"/>
      <c r="T98" s="55"/>
      <c r="U98" s="55"/>
      <c r="W98" s="55"/>
      <c r="X98" s="55"/>
      <c r="Y98" s="55"/>
      <c r="Z98" s="55"/>
      <c r="AB98" s="55"/>
      <c r="AC98" s="61"/>
      <c r="AD98" s="61"/>
      <c r="AE98" s="61"/>
    </row>
    <row r="99" spans="6:31">
      <c r="F99" s="55"/>
      <c r="G99" s="55"/>
      <c r="H99" s="55"/>
      <c r="I99" s="55"/>
      <c r="J99" s="55"/>
      <c r="K99" s="55"/>
      <c r="L99" s="55"/>
      <c r="Q99" s="55"/>
      <c r="R99" s="55"/>
      <c r="S99" s="55"/>
      <c r="T99" s="55"/>
      <c r="U99" s="55"/>
      <c r="W99" s="55"/>
      <c r="X99" s="55"/>
      <c r="Y99" s="55"/>
      <c r="Z99" s="55"/>
      <c r="AB99" s="55"/>
      <c r="AC99" s="61"/>
      <c r="AD99" s="61"/>
      <c r="AE99" s="61"/>
    </row>
    <row r="100" spans="6:31">
      <c r="F100" s="55"/>
      <c r="G100" s="55"/>
      <c r="H100" s="55"/>
      <c r="I100" s="55"/>
      <c r="J100" s="55"/>
      <c r="K100" s="55"/>
      <c r="L100" s="55"/>
      <c r="Q100" s="55"/>
      <c r="R100" s="55"/>
      <c r="S100" s="55"/>
      <c r="T100" s="55"/>
      <c r="U100" s="55"/>
      <c r="W100" s="55"/>
      <c r="X100" s="55"/>
      <c r="Y100" s="55"/>
      <c r="Z100" s="55"/>
      <c r="AB100" s="55"/>
    </row>
    <row r="101" spans="6:31">
      <c r="F101" s="55"/>
      <c r="G101" s="55"/>
      <c r="H101" s="55"/>
      <c r="I101" s="55"/>
      <c r="J101" s="55"/>
      <c r="K101" s="55"/>
      <c r="L101" s="55"/>
      <c r="Q101" s="55"/>
      <c r="R101" s="55"/>
      <c r="S101" s="55"/>
      <c r="T101" s="55"/>
      <c r="U101" s="55"/>
      <c r="W101" s="55"/>
      <c r="X101" s="55"/>
      <c r="Y101" s="55"/>
      <c r="Z101" s="55"/>
      <c r="AB101" s="55"/>
    </row>
    <row r="102" spans="6:31">
      <c r="F102" s="55"/>
      <c r="G102" s="55"/>
      <c r="H102" s="55"/>
      <c r="I102" s="55"/>
      <c r="J102" s="55"/>
      <c r="K102" s="55"/>
      <c r="L102" s="55"/>
      <c r="Q102" s="55"/>
      <c r="R102" s="55"/>
      <c r="S102" s="55"/>
      <c r="T102" s="55"/>
      <c r="U102" s="55"/>
      <c r="W102" s="55"/>
      <c r="X102" s="55"/>
      <c r="Y102" s="55"/>
      <c r="Z102" s="55"/>
      <c r="AB102" s="55"/>
    </row>
    <row r="103" spans="6:31">
      <c r="F103" s="55"/>
      <c r="G103" s="55"/>
      <c r="H103" s="55"/>
      <c r="I103" s="55"/>
      <c r="J103" s="55"/>
      <c r="K103" s="55"/>
      <c r="L103" s="55"/>
      <c r="Q103" s="55"/>
      <c r="R103" s="55"/>
      <c r="S103" s="55"/>
      <c r="T103" s="55"/>
      <c r="U103" s="55"/>
      <c r="W103" s="55"/>
      <c r="X103" s="55"/>
      <c r="Y103" s="55"/>
      <c r="Z103" s="55"/>
      <c r="AB103" s="55"/>
    </row>
    <row r="104" spans="6:31">
      <c r="F104" s="55"/>
      <c r="G104" s="55"/>
      <c r="H104" s="55"/>
      <c r="I104" s="55"/>
      <c r="J104" s="55"/>
      <c r="K104" s="55"/>
      <c r="L104" s="55"/>
      <c r="Q104" s="55"/>
      <c r="R104" s="55"/>
      <c r="S104" s="55"/>
      <c r="T104" s="55"/>
      <c r="U104" s="55"/>
      <c r="W104" s="55"/>
      <c r="X104" s="55"/>
      <c r="Y104" s="55"/>
      <c r="Z104" s="55"/>
      <c r="AB104" s="55"/>
    </row>
    <row r="105" spans="6:31">
      <c r="F105" s="55"/>
      <c r="G105" s="55"/>
      <c r="H105" s="55"/>
      <c r="I105" s="55"/>
      <c r="J105" s="55"/>
      <c r="K105" s="55"/>
      <c r="L105" s="55"/>
      <c r="Q105" s="55"/>
      <c r="R105" s="55"/>
      <c r="S105" s="55"/>
      <c r="T105" s="55"/>
      <c r="U105" s="55"/>
      <c r="W105" s="55"/>
      <c r="X105" s="55"/>
      <c r="Y105" s="55"/>
      <c r="Z105" s="55"/>
      <c r="AB105" s="55"/>
    </row>
    <row r="106" spans="6:31">
      <c r="F106" s="55"/>
      <c r="G106" s="55"/>
      <c r="H106" s="55"/>
      <c r="I106" s="55"/>
      <c r="J106" s="55"/>
      <c r="K106" s="55"/>
      <c r="L106" s="55"/>
      <c r="Q106" s="55"/>
      <c r="R106" s="55"/>
      <c r="S106" s="55"/>
      <c r="T106" s="55"/>
      <c r="U106" s="55"/>
      <c r="W106" s="55"/>
      <c r="X106" s="55"/>
      <c r="Y106" s="55"/>
      <c r="Z106" s="55"/>
      <c r="AB106" s="55"/>
    </row>
    <row r="107" spans="6:31">
      <c r="F107" s="55"/>
      <c r="G107" s="55"/>
      <c r="H107" s="55"/>
      <c r="I107" s="55"/>
      <c r="J107" s="55"/>
      <c r="K107" s="55"/>
      <c r="L107" s="55"/>
      <c r="Q107" s="55"/>
      <c r="R107" s="55"/>
      <c r="S107" s="55"/>
      <c r="T107" s="55"/>
      <c r="U107" s="55"/>
      <c r="W107" s="55"/>
      <c r="X107" s="55"/>
      <c r="Y107" s="55"/>
      <c r="Z107" s="55"/>
      <c r="AB107" s="55"/>
    </row>
    <row r="108" spans="6:31">
      <c r="F108" s="55"/>
      <c r="G108" s="55"/>
      <c r="H108" s="55"/>
      <c r="I108" s="55"/>
      <c r="J108" s="55"/>
      <c r="K108" s="55"/>
      <c r="L108" s="55"/>
      <c r="Q108" s="55"/>
      <c r="R108" s="55"/>
      <c r="S108" s="55"/>
      <c r="T108" s="55"/>
      <c r="U108" s="55"/>
      <c r="W108" s="55"/>
      <c r="X108" s="55"/>
      <c r="Y108" s="55"/>
      <c r="Z108" s="55"/>
      <c r="AB108" s="55"/>
    </row>
    <row r="109" spans="6:31">
      <c r="F109" s="55"/>
      <c r="G109" s="55"/>
      <c r="H109" s="55"/>
      <c r="I109" s="55"/>
      <c r="J109" s="55"/>
      <c r="K109" s="55"/>
      <c r="L109" s="55"/>
      <c r="Q109" s="55"/>
      <c r="R109" s="55"/>
      <c r="S109" s="55"/>
      <c r="T109" s="55"/>
      <c r="U109" s="55"/>
      <c r="W109" s="55"/>
      <c r="X109" s="55"/>
      <c r="Y109" s="55"/>
      <c r="Z109" s="55"/>
      <c r="AB109" s="55"/>
    </row>
    <row r="110" spans="6:31">
      <c r="F110" s="55"/>
      <c r="G110" s="55"/>
      <c r="H110" s="55"/>
      <c r="I110" s="55"/>
      <c r="J110" s="55"/>
      <c r="K110" s="55"/>
      <c r="L110" s="55"/>
      <c r="Q110" s="55"/>
      <c r="R110" s="55"/>
      <c r="S110" s="55"/>
      <c r="T110" s="55"/>
      <c r="U110" s="55"/>
      <c r="W110" s="55"/>
      <c r="X110" s="55"/>
      <c r="Y110" s="55"/>
      <c r="Z110" s="55"/>
      <c r="AB110" s="55"/>
    </row>
    <row r="111" spans="6:31">
      <c r="F111" s="55"/>
      <c r="G111" s="55"/>
      <c r="H111" s="55"/>
      <c r="I111" s="55"/>
      <c r="J111" s="55"/>
      <c r="K111" s="55"/>
      <c r="L111" s="55"/>
      <c r="Q111" s="55"/>
      <c r="R111" s="55"/>
      <c r="S111" s="55"/>
      <c r="T111" s="55"/>
      <c r="U111" s="55"/>
      <c r="W111" s="55"/>
      <c r="X111" s="55"/>
      <c r="Y111" s="55"/>
      <c r="Z111" s="55"/>
      <c r="AB111" s="55"/>
    </row>
    <row r="112" spans="6:31">
      <c r="F112" s="55"/>
      <c r="G112" s="55"/>
      <c r="H112" s="55"/>
      <c r="I112" s="55"/>
      <c r="J112" s="55"/>
      <c r="K112" s="55"/>
      <c r="L112" s="55"/>
      <c r="Q112" s="55"/>
      <c r="R112" s="55"/>
      <c r="S112" s="55"/>
      <c r="T112" s="55"/>
      <c r="U112" s="55"/>
      <c r="W112" s="55"/>
      <c r="X112" s="55"/>
      <c r="Y112" s="55"/>
      <c r="Z112" s="55"/>
      <c r="AB112" s="55"/>
    </row>
    <row r="113" spans="6:28">
      <c r="F113" s="55"/>
      <c r="G113" s="55"/>
      <c r="H113" s="55"/>
      <c r="I113" s="55"/>
      <c r="J113" s="55"/>
      <c r="K113" s="55"/>
      <c r="L113" s="55"/>
      <c r="Q113" s="55"/>
      <c r="R113" s="55"/>
      <c r="S113" s="55"/>
      <c r="T113" s="55"/>
      <c r="U113" s="55"/>
      <c r="W113" s="55"/>
      <c r="X113" s="55"/>
      <c r="Y113" s="55"/>
      <c r="Z113" s="55"/>
      <c r="AB113" s="55"/>
    </row>
    <row r="114" spans="6:28">
      <c r="F114" s="55"/>
      <c r="G114" s="55"/>
      <c r="H114" s="55"/>
      <c r="I114" s="55"/>
      <c r="J114" s="55"/>
      <c r="K114" s="55"/>
      <c r="L114" s="55"/>
      <c r="Q114" s="55"/>
      <c r="R114" s="55"/>
      <c r="S114" s="55"/>
      <c r="T114" s="55"/>
      <c r="U114" s="55"/>
      <c r="W114" s="55"/>
      <c r="X114" s="55"/>
      <c r="Y114" s="55"/>
      <c r="Z114" s="55"/>
      <c r="AB114" s="55"/>
    </row>
    <row r="115" spans="6:28">
      <c r="F115" s="55"/>
      <c r="G115" s="55"/>
      <c r="H115" s="55"/>
      <c r="I115" s="55"/>
      <c r="J115" s="55"/>
      <c r="K115" s="55"/>
      <c r="L115" s="55"/>
      <c r="Q115" s="55"/>
      <c r="R115" s="55"/>
      <c r="S115" s="55"/>
      <c r="T115" s="55"/>
      <c r="U115" s="55"/>
      <c r="W115" s="55"/>
      <c r="X115" s="55"/>
      <c r="Y115" s="55"/>
      <c r="Z115" s="55"/>
      <c r="AB115" s="55"/>
    </row>
    <row r="116" spans="6:28">
      <c r="F116" s="55"/>
      <c r="G116" s="55"/>
      <c r="H116" s="55"/>
      <c r="I116" s="55"/>
      <c r="J116" s="55"/>
      <c r="K116" s="55"/>
      <c r="L116" s="55"/>
      <c r="Q116" s="55"/>
      <c r="R116" s="55"/>
      <c r="S116" s="55"/>
      <c r="T116" s="55"/>
      <c r="U116" s="55"/>
      <c r="W116" s="55"/>
      <c r="X116" s="55"/>
      <c r="Y116" s="55"/>
      <c r="Z116" s="55"/>
      <c r="AB116" s="55"/>
    </row>
    <row r="117" spans="6:28">
      <c r="F117" s="55"/>
      <c r="G117" s="55"/>
      <c r="H117" s="55"/>
      <c r="I117" s="55"/>
      <c r="J117" s="55"/>
      <c r="K117" s="55"/>
      <c r="L117" s="55"/>
      <c r="Q117" s="55"/>
      <c r="R117" s="55"/>
      <c r="S117" s="55"/>
      <c r="T117" s="55"/>
      <c r="U117" s="55"/>
      <c r="W117" s="55"/>
      <c r="X117" s="55"/>
      <c r="Y117" s="55"/>
      <c r="Z117" s="55"/>
      <c r="AB117" s="55"/>
    </row>
    <row r="118" spans="6:28">
      <c r="F118" s="55"/>
      <c r="G118" s="55"/>
      <c r="H118" s="55"/>
      <c r="I118" s="55"/>
      <c r="J118" s="55"/>
      <c r="K118" s="55"/>
      <c r="L118" s="55"/>
      <c r="Q118" s="55"/>
      <c r="R118" s="55"/>
      <c r="S118" s="55"/>
      <c r="T118" s="55"/>
      <c r="U118" s="55"/>
      <c r="W118" s="55"/>
      <c r="X118" s="55"/>
      <c r="Y118" s="55"/>
      <c r="Z118" s="55"/>
      <c r="AB118" s="55"/>
    </row>
    <row r="119" spans="6:28">
      <c r="F119" s="55"/>
      <c r="G119" s="55"/>
      <c r="H119" s="55"/>
      <c r="I119" s="55"/>
      <c r="J119" s="55"/>
      <c r="K119" s="55"/>
      <c r="L119" s="55"/>
      <c r="Q119" s="55"/>
      <c r="R119" s="55"/>
      <c r="S119" s="55"/>
      <c r="T119" s="55"/>
      <c r="U119" s="55"/>
      <c r="W119" s="55"/>
      <c r="X119" s="55"/>
      <c r="Y119" s="55"/>
      <c r="Z119" s="55"/>
      <c r="AB119" s="55"/>
    </row>
    <row r="120" spans="6:28">
      <c r="F120" s="55"/>
      <c r="G120" s="55"/>
      <c r="H120" s="55"/>
      <c r="I120" s="55"/>
      <c r="J120" s="55"/>
      <c r="K120" s="55"/>
      <c r="L120" s="55"/>
      <c r="Q120" s="55"/>
      <c r="R120" s="55"/>
      <c r="S120" s="55"/>
      <c r="T120" s="55"/>
      <c r="U120" s="55"/>
      <c r="W120" s="55"/>
      <c r="X120" s="55"/>
      <c r="Y120" s="55"/>
      <c r="Z120" s="55"/>
      <c r="AB120" s="55"/>
    </row>
    <row r="121" spans="6:28">
      <c r="F121" s="55"/>
      <c r="G121" s="55"/>
      <c r="H121" s="55"/>
      <c r="I121" s="55"/>
      <c r="J121" s="55"/>
      <c r="K121" s="55"/>
      <c r="L121" s="55"/>
      <c r="Q121" s="55"/>
      <c r="R121" s="55"/>
      <c r="S121" s="55"/>
      <c r="T121" s="55"/>
      <c r="U121" s="55"/>
      <c r="W121" s="55"/>
      <c r="X121" s="55"/>
      <c r="Y121" s="55"/>
      <c r="Z121" s="55"/>
      <c r="AB121" s="55"/>
    </row>
    <row r="122" spans="6:28">
      <c r="F122" s="55"/>
      <c r="G122" s="55"/>
      <c r="H122" s="55"/>
      <c r="I122" s="55"/>
      <c r="J122" s="55"/>
      <c r="K122" s="55"/>
      <c r="L122" s="55"/>
      <c r="Q122" s="55"/>
      <c r="R122" s="55"/>
      <c r="S122" s="55"/>
      <c r="T122" s="55"/>
      <c r="U122" s="55"/>
      <c r="W122" s="55"/>
      <c r="X122" s="55"/>
      <c r="Y122" s="55"/>
      <c r="Z122" s="55"/>
      <c r="AB122" s="55"/>
    </row>
    <row r="123" spans="6:28">
      <c r="F123" s="55"/>
      <c r="G123" s="55"/>
      <c r="H123" s="55"/>
      <c r="I123" s="55"/>
      <c r="J123" s="55"/>
      <c r="K123" s="55"/>
      <c r="L123" s="55"/>
      <c r="Q123" s="55"/>
      <c r="R123" s="55"/>
      <c r="S123" s="55"/>
      <c r="T123" s="55"/>
      <c r="U123" s="55"/>
      <c r="W123" s="55"/>
      <c r="X123" s="55"/>
      <c r="Y123" s="55"/>
      <c r="Z123" s="55"/>
      <c r="AB123" s="55"/>
    </row>
    <row r="124" spans="6:28">
      <c r="F124" s="55"/>
      <c r="G124" s="55"/>
      <c r="H124" s="55"/>
      <c r="I124" s="55"/>
      <c r="J124" s="55"/>
      <c r="K124" s="55"/>
      <c r="L124" s="55"/>
      <c r="Q124" s="55"/>
      <c r="R124" s="55"/>
      <c r="S124" s="55"/>
      <c r="T124" s="55"/>
      <c r="U124" s="55"/>
      <c r="W124" s="55"/>
      <c r="X124" s="55"/>
      <c r="Y124" s="55"/>
      <c r="Z124" s="55"/>
      <c r="AB124" s="55"/>
    </row>
    <row r="125" spans="6:28">
      <c r="F125" s="55"/>
      <c r="G125" s="55"/>
      <c r="H125" s="55"/>
      <c r="I125" s="55"/>
      <c r="J125" s="55"/>
      <c r="K125" s="242"/>
      <c r="L125" s="55"/>
      <c r="Q125" s="55"/>
      <c r="R125" s="242"/>
      <c r="S125" s="55"/>
      <c r="T125" s="55"/>
      <c r="U125" s="55"/>
      <c r="W125" s="55"/>
      <c r="X125" s="55"/>
      <c r="Y125" s="55"/>
      <c r="Z125" s="55"/>
      <c r="AB125" s="55"/>
    </row>
    <row r="126" spans="6:28">
      <c r="F126" s="55"/>
      <c r="G126" s="55"/>
      <c r="H126" s="55"/>
      <c r="I126" s="55"/>
      <c r="J126" s="55"/>
      <c r="K126" s="55"/>
      <c r="L126" s="55"/>
      <c r="Q126" s="55"/>
      <c r="R126" s="55"/>
      <c r="S126" s="55"/>
      <c r="T126" s="55"/>
      <c r="U126" s="55"/>
      <c r="W126" s="55"/>
      <c r="X126" s="55"/>
      <c r="Y126" s="55"/>
      <c r="Z126" s="55"/>
      <c r="AB126" s="55"/>
    </row>
    <row r="127" spans="6:28">
      <c r="F127" s="55"/>
      <c r="G127" s="55"/>
      <c r="H127" s="55"/>
      <c r="I127" s="55"/>
      <c r="J127" s="55"/>
      <c r="K127" s="55"/>
      <c r="L127" s="55"/>
      <c r="Q127" s="55"/>
      <c r="R127" s="55"/>
      <c r="S127" s="55"/>
      <c r="T127" s="55"/>
      <c r="U127" s="55"/>
      <c r="W127" s="55"/>
      <c r="X127" s="55"/>
      <c r="Y127" s="55"/>
      <c r="Z127" s="55"/>
      <c r="AB127" s="55"/>
    </row>
    <row r="128" spans="6:28">
      <c r="F128" s="55"/>
      <c r="G128" s="55"/>
      <c r="H128" s="55"/>
      <c r="I128" s="55"/>
      <c r="J128" s="55"/>
      <c r="K128" s="55"/>
      <c r="L128" s="55"/>
      <c r="Q128" s="55"/>
      <c r="R128" s="55"/>
      <c r="S128" s="55"/>
      <c r="T128" s="55"/>
      <c r="U128" s="55"/>
      <c r="W128" s="55"/>
      <c r="X128" s="55"/>
      <c r="Y128" s="55"/>
      <c r="Z128" s="55"/>
      <c r="AB128" s="55"/>
    </row>
    <row r="129" spans="6:6">
      <c r="F129" s="55"/>
    </row>
    <row r="130" spans="6:6">
      <c r="F130" s="55"/>
    </row>
    <row r="131" spans="6:6">
      <c r="F131" s="55"/>
    </row>
    <row r="132" spans="6:6">
      <c r="F132" s="55"/>
    </row>
    <row r="133" spans="6:6">
      <c r="F133" s="55"/>
    </row>
    <row r="134" spans="6:6">
      <c r="F134" s="55"/>
    </row>
    <row r="135" spans="6:6">
      <c r="F135" s="55"/>
    </row>
    <row r="136" spans="6:6">
      <c r="F136" s="55"/>
    </row>
    <row r="137" spans="6:6">
      <c r="F137" s="55"/>
    </row>
    <row r="138" spans="6:6">
      <c r="F138" s="55"/>
    </row>
    <row r="139" spans="6:6">
      <c r="F139" s="55"/>
    </row>
    <row r="140" spans="6:6">
      <c r="F140" s="55"/>
    </row>
    <row r="141" spans="6:6">
      <c r="F141" s="55"/>
    </row>
    <row r="142" spans="6:6">
      <c r="F142" s="55"/>
    </row>
    <row r="143" spans="6:6">
      <c r="F143" s="55"/>
    </row>
    <row r="144" spans="6:6">
      <c r="F144" s="55"/>
    </row>
    <row r="145" spans="6:6">
      <c r="F145" s="55"/>
    </row>
    <row r="146" spans="6:6">
      <c r="F146" s="55"/>
    </row>
    <row r="147" spans="6:6">
      <c r="F147" s="55"/>
    </row>
    <row r="148" spans="6:6">
      <c r="F148" s="55"/>
    </row>
    <row r="149" spans="6:6">
      <c r="F149" s="55"/>
    </row>
    <row r="150" spans="6:6">
      <c r="F150" s="55"/>
    </row>
    <row r="151" spans="6:6">
      <c r="F151" s="55"/>
    </row>
    <row r="152" spans="6:6">
      <c r="F152" s="55"/>
    </row>
    <row r="153" spans="6:6">
      <c r="F153" s="55"/>
    </row>
    <row r="154" spans="6:6">
      <c r="F154" s="55"/>
    </row>
    <row r="155" spans="6:6">
      <c r="F155" s="55"/>
    </row>
    <row r="156" spans="6:6">
      <c r="F156" s="55"/>
    </row>
    <row r="157" spans="6:6">
      <c r="F157" s="55"/>
    </row>
    <row r="158" spans="6:6">
      <c r="F158" s="55"/>
    </row>
    <row r="159" spans="6:6">
      <c r="F159" s="55"/>
    </row>
    <row r="160" spans="6:6">
      <c r="F160" s="55"/>
    </row>
    <row r="161" spans="6:6">
      <c r="F161" s="55"/>
    </row>
    <row r="162" spans="6:6">
      <c r="F162" s="55"/>
    </row>
    <row r="163" spans="6:6">
      <c r="F163" s="55"/>
    </row>
    <row r="164" spans="6:6">
      <c r="F164" s="55"/>
    </row>
    <row r="165" spans="6:6">
      <c r="F165" s="55"/>
    </row>
    <row r="166" spans="6:6">
      <c r="F166" s="55"/>
    </row>
    <row r="167" spans="6:6">
      <c r="F167" s="55"/>
    </row>
    <row r="168" spans="6:6">
      <c r="F168" s="55"/>
    </row>
    <row r="169" spans="6:6">
      <c r="F169" s="55"/>
    </row>
    <row r="170" spans="6:6">
      <c r="F170" s="55"/>
    </row>
    <row r="171" spans="6:6">
      <c r="F171" s="55"/>
    </row>
    <row r="172" spans="6:6">
      <c r="F172" s="55"/>
    </row>
    <row r="173" spans="6:6">
      <c r="F173" s="55"/>
    </row>
    <row r="174" spans="6:6">
      <c r="F174" s="55"/>
    </row>
    <row r="175" spans="6:6">
      <c r="F175" s="55"/>
    </row>
    <row r="176" spans="6:6">
      <c r="F176" s="55"/>
    </row>
    <row r="177" spans="6:6">
      <c r="F177" s="55"/>
    </row>
    <row r="178" spans="6:6">
      <c r="F178" s="55"/>
    </row>
    <row r="179" spans="6:6">
      <c r="F179" s="55"/>
    </row>
    <row r="180" spans="6:6">
      <c r="F180" s="55"/>
    </row>
    <row r="181" spans="6:6">
      <c r="F181" s="55"/>
    </row>
    <row r="182" spans="6:6">
      <c r="F182" s="55"/>
    </row>
    <row r="183" spans="6:6">
      <c r="F183" s="55"/>
    </row>
    <row r="184" spans="6:6">
      <c r="F184" s="55"/>
    </row>
    <row r="185" spans="6:6">
      <c r="F185" s="55"/>
    </row>
    <row r="186" spans="6:6">
      <c r="F186" s="55"/>
    </row>
    <row r="187" spans="6:6">
      <c r="F187" s="55"/>
    </row>
    <row r="188" spans="6:6">
      <c r="F188" s="55"/>
    </row>
    <row r="189" spans="6:6">
      <c r="F189" s="55"/>
    </row>
    <row r="190" spans="6:6">
      <c r="F190" s="55"/>
    </row>
    <row r="191" spans="6:6">
      <c r="F191" s="55"/>
    </row>
    <row r="192" spans="6:6">
      <c r="F192" s="55"/>
    </row>
    <row r="193" spans="6:6">
      <c r="F193" s="55"/>
    </row>
    <row r="194" spans="6:6">
      <c r="F194" s="55"/>
    </row>
    <row r="195" spans="6:6">
      <c r="F195" s="55"/>
    </row>
    <row r="196" spans="6:6">
      <c r="F196" s="55"/>
    </row>
    <row r="197" spans="6:6">
      <c r="F197" s="55"/>
    </row>
    <row r="198" spans="6:6">
      <c r="F198" s="55"/>
    </row>
    <row r="199" spans="6:6">
      <c r="F199" s="55"/>
    </row>
    <row r="200" spans="6:6">
      <c r="F200" s="55"/>
    </row>
    <row r="201" spans="6:6">
      <c r="F201" s="55"/>
    </row>
    <row r="202" spans="6:6">
      <c r="F202" s="55"/>
    </row>
    <row r="203" spans="6:6">
      <c r="F203" s="55"/>
    </row>
    <row r="204" spans="6:6">
      <c r="F204" s="55"/>
    </row>
    <row r="205" spans="6:6">
      <c r="F205" s="55"/>
    </row>
    <row r="206" spans="6:6">
      <c r="F206" s="55"/>
    </row>
    <row r="207" spans="6:6">
      <c r="F207" s="55"/>
    </row>
    <row r="208" spans="6:6">
      <c r="F208" s="55"/>
    </row>
    <row r="209" spans="6:6">
      <c r="F209" s="55"/>
    </row>
    <row r="210" spans="6:6">
      <c r="F210" s="55"/>
    </row>
    <row r="211" spans="6:6">
      <c r="F211" s="55"/>
    </row>
    <row r="212" spans="6:6">
      <c r="F212" s="55"/>
    </row>
    <row r="213" spans="6:6">
      <c r="F213" s="55"/>
    </row>
    <row r="214" spans="6:6">
      <c r="F214" s="55"/>
    </row>
    <row r="215" spans="6:6">
      <c r="F215" s="55"/>
    </row>
    <row r="216" spans="6:6">
      <c r="F216" s="55"/>
    </row>
    <row r="217" spans="6:6">
      <c r="F217" s="55"/>
    </row>
    <row r="218" spans="6:6">
      <c r="F218" s="55"/>
    </row>
    <row r="219" spans="6:6">
      <c r="F219" s="55"/>
    </row>
    <row r="220" spans="6:6">
      <c r="F220" s="55"/>
    </row>
    <row r="221" spans="6:6">
      <c r="F221" s="55"/>
    </row>
    <row r="222" spans="6:6">
      <c r="F222" s="55"/>
    </row>
    <row r="223" spans="6:6">
      <c r="F223" s="55"/>
    </row>
    <row r="224" spans="6:6">
      <c r="F224" s="55"/>
    </row>
    <row r="225" spans="6:6">
      <c r="F225" s="55"/>
    </row>
    <row r="226" spans="6:6">
      <c r="F226" s="55"/>
    </row>
    <row r="227" spans="6:6">
      <c r="F227" s="55"/>
    </row>
    <row r="228" spans="6:6">
      <c r="F228" s="55"/>
    </row>
    <row r="229" spans="6:6">
      <c r="F229" s="55"/>
    </row>
    <row r="230" spans="6:6">
      <c r="F230" s="55"/>
    </row>
    <row r="231" spans="6:6">
      <c r="F231" s="55"/>
    </row>
    <row r="232" spans="6:6">
      <c r="F232" s="55"/>
    </row>
    <row r="233" spans="6:6">
      <c r="F233" s="55"/>
    </row>
    <row r="234" spans="6:6">
      <c r="F234" s="55"/>
    </row>
    <row r="235" spans="6:6">
      <c r="F235" s="55"/>
    </row>
    <row r="236" spans="6:6">
      <c r="F236" s="55"/>
    </row>
    <row r="237" spans="6:6">
      <c r="F237" s="55"/>
    </row>
    <row r="238" spans="6:6">
      <c r="F238" s="55"/>
    </row>
    <row r="239" spans="6:6">
      <c r="F239" s="55"/>
    </row>
    <row r="240" spans="6:6">
      <c r="F240" s="55"/>
    </row>
    <row r="241" spans="6:6">
      <c r="F241" s="55"/>
    </row>
    <row r="242" spans="6:6">
      <c r="F242" s="55"/>
    </row>
    <row r="243" spans="6:6">
      <c r="F243" s="55"/>
    </row>
    <row r="244" spans="6:6">
      <c r="F244" s="55"/>
    </row>
  </sheetData>
  <mergeCells count="12">
    <mergeCell ref="AB2:AE2"/>
    <mergeCell ref="W2:Z2"/>
    <mergeCell ref="B66:M74"/>
    <mergeCell ref="O2:U2"/>
    <mergeCell ref="O3:P3"/>
    <mergeCell ref="Q3:R3"/>
    <mergeCell ref="S3:T3"/>
    <mergeCell ref="L3:M3"/>
    <mergeCell ref="F2:M2"/>
    <mergeCell ref="J3:K3"/>
    <mergeCell ref="H3:I3"/>
    <mergeCell ref="F3:G3"/>
  </mergeCells>
  <conditionalFormatting sqref="AF1:XFD1048576">
    <cfRule type="cellIs" dxfId="2" priority="2" operator="greaterThan">
      <formula>0</formula>
    </cfRule>
  </conditionalFormatting>
  <pageMargins left="0.70866141732283472" right="0.70866141732283472" top="0.59055118110236227" bottom="0.59055118110236227" header="0.31496062992125984" footer="0.31496062992125984"/>
  <pageSetup paperSize="9" scale="50" orientation="landscape" r:id="rId1"/>
  <ignoredErrors>
    <ignoredError sqref="T58 S50 G64:V64 U62:V62 N55 G61 N60 X64 T61 S20 G63 N56:N58 N61 N63 T63 V55 T56 V56 T57 V57 V58 V60 V61 V63" formula="1"/>
    <ignoredError sqref="A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8227C"/>
    <pageSetUpPr fitToPage="1"/>
  </sheetPr>
  <dimension ref="A1:BP78"/>
  <sheetViews>
    <sheetView showGridLines="0" zoomScaleNormal="100" zoomScaleSheetLayoutView="100" workbookViewId="0">
      <pane xSplit="4" ySplit="4" topLeftCell="E23" activePane="bottomRight" state="frozen"/>
      <selection activeCell="AC30" sqref="AC30"/>
      <selection pane="topRight" activeCell="AC30" sqref="AC30"/>
      <selection pane="bottomLeft" activeCell="AC30" sqref="AC30"/>
      <selection pane="bottomRight" activeCell="AL2" sqref="AL2"/>
    </sheetView>
  </sheetViews>
  <sheetFormatPr defaultColWidth="9" defaultRowHeight="15" outlineLevelCol="1"/>
  <cols>
    <col min="1" max="1" width="2.5" style="4" customWidth="1"/>
    <col min="2" max="2" width="55.375" style="6" customWidth="1"/>
    <col min="3" max="3" width="0.375" style="6" customWidth="1"/>
    <col min="4" max="4" width="8.125" style="14" customWidth="1"/>
    <col min="5" max="5" width="0.125" style="14" customWidth="1"/>
    <col min="6" max="11" width="0" style="7" hidden="1" customWidth="1" outlineLevel="1"/>
    <col min="12" max="13" width="9.125" style="7" hidden="1" customWidth="1" outlineLevel="1"/>
    <col min="14" max="14" width="1.375" style="7" hidden="1" customWidth="1" outlineLevel="1"/>
    <col min="15" max="21" width="0" style="7" hidden="1" customWidth="1" outlineLevel="1"/>
    <col min="22" max="22" width="1.375" style="7" customWidth="1" collapsed="1"/>
    <col min="23" max="26" width="9" style="7"/>
    <col min="27" max="27" width="1.375" style="7" customWidth="1"/>
    <col min="28" max="31" width="9" style="7"/>
    <col min="32" max="32" width="7.5" style="7" customWidth="1"/>
    <col min="33" max="34" width="9" style="7"/>
    <col min="35" max="35" width="0.375" style="6" customWidth="1"/>
    <col min="36" max="16384" width="9" style="7"/>
  </cols>
  <sheetData>
    <row r="1" spans="1:45" s="3" customFormat="1">
      <c r="A1" s="17"/>
      <c r="B1" s="20"/>
      <c r="C1" s="2"/>
      <c r="D1" s="41"/>
      <c r="E1" s="42"/>
      <c r="F1" s="308">
        <v>2016</v>
      </c>
      <c r="G1" s="308"/>
      <c r="H1" s="308"/>
      <c r="I1" s="308"/>
      <c r="J1" s="308"/>
      <c r="K1" s="308"/>
      <c r="L1" s="308"/>
      <c r="M1" s="308"/>
      <c r="N1" s="43"/>
      <c r="O1" s="308">
        <v>2017</v>
      </c>
      <c r="P1" s="308"/>
      <c r="Q1" s="308"/>
      <c r="R1" s="308"/>
      <c r="S1" s="308"/>
      <c r="T1" s="308"/>
      <c r="U1" s="308"/>
      <c r="V1" s="43"/>
      <c r="W1" s="293">
        <v>2018</v>
      </c>
      <c r="X1" s="293"/>
      <c r="Y1" s="293"/>
      <c r="Z1" s="293"/>
      <c r="AA1" s="43"/>
      <c r="AB1" s="293">
        <v>2019</v>
      </c>
      <c r="AC1" s="293"/>
      <c r="AD1" s="293"/>
      <c r="AE1" s="293"/>
      <c r="AG1" s="40"/>
      <c r="AH1" s="194"/>
      <c r="AI1" s="43"/>
      <c r="AJ1" s="40"/>
      <c r="AK1" s="40"/>
      <c r="AL1" s="40"/>
    </row>
    <row r="2" spans="1:45" s="3" customFormat="1" ht="21" customHeight="1">
      <c r="A2" s="17"/>
      <c r="B2" s="180" t="s">
        <v>127</v>
      </c>
      <c r="C2" s="66"/>
      <c r="D2" s="45"/>
      <c r="E2" s="46"/>
      <c r="F2" s="308"/>
      <c r="G2" s="308"/>
      <c r="H2" s="308"/>
      <c r="I2" s="308"/>
      <c r="J2" s="308"/>
      <c r="K2" s="308"/>
      <c r="L2" s="308"/>
      <c r="M2" s="308"/>
      <c r="N2" s="67"/>
      <c r="O2" s="301"/>
      <c r="P2" s="301"/>
      <c r="Q2" s="301"/>
      <c r="R2" s="301"/>
      <c r="S2" s="301"/>
      <c r="T2" s="301"/>
      <c r="U2" s="301"/>
      <c r="V2" s="67"/>
      <c r="W2" s="294"/>
      <c r="X2" s="294"/>
      <c r="Y2" s="294"/>
      <c r="Z2" s="294"/>
      <c r="AA2" s="67"/>
      <c r="AB2" s="294"/>
      <c r="AC2" s="294"/>
      <c r="AD2" s="294"/>
      <c r="AE2" s="294"/>
      <c r="AF2" s="192"/>
      <c r="AG2" s="191">
        <v>2016</v>
      </c>
      <c r="AH2" s="195">
        <v>2016</v>
      </c>
      <c r="AI2" s="193"/>
      <c r="AJ2" s="191">
        <v>2017</v>
      </c>
      <c r="AK2" s="211">
        <v>2018</v>
      </c>
      <c r="AL2" s="285">
        <v>2019</v>
      </c>
    </row>
    <row r="3" spans="1:45" s="3" customFormat="1" ht="15" customHeight="1">
      <c r="A3" s="17"/>
      <c r="B3" s="21"/>
      <c r="C3" s="66"/>
      <c r="D3" s="48" t="s">
        <v>21</v>
      </c>
      <c r="E3" s="49"/>
      <c r="F3" s="40" t="s">
        <v>8</v>
      </c>
      <c r="G3" s="40" t="s">
        <v>8</v>
      </c>
      <c r="H3" s="40" t="s">
        <v>7</v>
      </c>
      <c r="I3" s="40" t="s">
        <v>7</v>
      </c>
      <c r="J3" s="40" t="s">
        <v>10</v>
      </c>
      <c r="K3" s="40" t="s">
        <v>10</v>
      </c>
      <c r="L3" s="40" t="s">
        <v>9</v>
      </c>
      <c r="M3" s="40" t="s">
        <v>9</v>
      </c>
      <c r="N3" s="43"/>
      <c r="O3" s="40" t="s">
        <v>8</v>
      </c>
      <c r="P3" s="40" t="s">
        <v>8</v>
      </c>
      <c r="Q3" s="40" t="s">
        <v>7</v>
      </c>
      <c r="R3" s="40" t="s">
        <v>7</v>
      </c>
      <c r="S3" s="40" t="s">
        <v>10</v>
      </c>
      <c r="T3" s="40" t="s">
        <v>10</v>
      </c>
      <c r="U3" s="40" t="s">
        <v>9</v>
      </c>
      <c r="V3" s="43"/>
      <c r="W3" s="40" t="s">
        <v>8</v>
      </c>
      <c r="X3" s="40" t="s">
        <v>7</v>
      </c>
      <c r="Y3" s="40" t="s">
        <v>10</v>
      </c>
      <c r="Z3" s="40" t="s">
        <v>9</v>
      </c>
      <c r="AA3" s="43"/>
      <c r="AB3" s="40" t="s">
        <v>8</v>
      </c>
      <c r="AC3" s="40" t="s">
        <v>7</v>
      </c>
      <c r="AD3" s="40" t="s">
        <v>10</v>
      </c>
      <c r="AE3" s="40" t="s">
        <v>9</v>
      </c>
      <c r="AG3" s="40" t="s">
        <v>123</v>
      </c>
      <c r="AH3" s="196" t="s">
        <v>123</v>
      </c>
      <c r="AI3" s="43"/>
      <c r="AJ3" s="40" t="s">
        <v>123</v>
      </c>
      <c r="AK3" s="40" t="s">
        <v>123</v>
      </c>
      <c r="AL3" s="40" t="s">
        <v>123</v>
      </c>
    </row>
    <row r="4" spans="1:45" s="3" customFormat="1">
      <c r="A4" s="17"/>
      <c r="B4" s="20"/>
      <c r="C4" s="2"/>
      <c r="D4" s="19"/>
      <c r="E4" s="35"/>
      <c r="F4" s="18" t="s">
        <v>122</v>
      </c>
      <c r="G4" s="178" t="s">
        <v>124</v>
      </c>
      <c r="H4" s="18" t="s">
        <v>122</v>
      </c>
      <c r="I4" s="178" t="s">
        <v>124</v>
      </c>
      <c r="J4" s="18" t="s">
        <v>122</v>
      </c>
      <c r="K4" s="178" t="s">
        <v>124</v>
      </c>
      <c r="L4" s="18" t="s">
        <v>122</v>
      </c>
      <c r="M4" s="178" t="s">
        <v>124</v>
      </c>
      <c r="N4" s="1"/>
      <c r="O4" s="18" t="s">
        <v>122</v>
      </c>
      <c r="P4" s="178" t="s">
        <v>124</v>
      </c>
      <c r="Q4" s="18" t="s">
        <v>122</v>
      </c>
      <c r="R4" s="178" t="s">
        <v>124</v>
      </c>
      <c r="S4" s="18" t="s">
        <v>122</v>
      </c>
      <c r="T4" s="178" t="s">
        <v>124</v>
      </c>
      <c r="U4" s="18" t="s">
        <v>122</v>
      </c>
      <c r="V4" s="1"/>
      <c r="W4" s="18" t="s">
        <v>122</v>
      </c>
      <c r="X4" s="18" t="s">
        <v>122</v>
      </c>
      <c r="Y4" s="18" t="s">
        <v>122</v>
      </c>
      <c r="Z4" s="18" t="s">
        <v>122</v>
      </c>
      <c r="AA4" s="1"/>
      <c r="AB4" s="18" t="s">
        <v>122</v>
      </c>
      <c r="AC4" s="18" t="s">
        <v>122</v>
      </c>
      <c r="AD4" s="18" t="s">
        <v>122</v>
      </c>
      <c r="AE4" s="18" t="s">
        <v>122</v>
      </c>
      <c r="AG4" s="18" t="s">
        <v>122</v>
      </c>
      <c r="AH4" s="197" t="s">
        <v>124</v>
      </c>
      <c r="AI4" s="1"/>
      <c r="AJ4" s="18" t="s">
        <v>122</v>
      </c>
      <c r="AK4" s="18" t="s">
        <v>122</v>
      </c>
      <c r="AL4" s="18" t="s">
        <v>122</v>
      </c>
      <c r="AM4" s="234"/>
      <c r="AN4" s="234"/>
    </row>
    <row r="5" spans="1:45">
      <c r="B5" s="141"/>
      <c r="C5" s="142"/>
      <c r="D5" s="143"/>
      <c r="E5" s="143"/>
      <c r="F5" s="97"/>
      <c r="G5" s="97"/>
      <c r="H5" s="97"/>
      <c r="I5" s="97"/>
      <c r="J5" s="97"/>
      <c r="K5" s="97"/>
      <c r="L5" s="97"/>
      <c r="M5" s="97"/>
      <c r="N5" s="97"/>
      <c r="O5" s="245"/>
      <c r="P5" s="97"/>
      <c r="Q5" s="97"/>
      <c r="R5" s="97"/>
      <c r="S5" s="97"/>
      <c r="T5" s="97"/>
      <c r="U5" s="97"/>
      <c r="V5" s="97"/>
      <c r="W5" s="97"/>
      <c r="X5" s="97"/>
      <c r="Y5" s="97"/>
      <c r="Z5" s="97"/>
      <c r="AA5" s="97"/>
      <c r="AB5" s="97"/>
      <c r="AC5" s="97"/>
      <c r="AD5" s="97"/>
      <c r="AE5" s="97"/>
      <c r="AG5" s="97"/>
      <c r="AH5" s="97"/>
      <c r="AI5" s="97"/>
      <c r="AJ5" s="97"/>
      <c r="AK5" s="97"/>
      <c r="AL5" s="97"/>
    </row>
    <row r="6" spans="1:45" s="9" customFormat="1">
      <c r="A6" s="13"/>
      <c r="B6" s="87" t="s">
        <v>48</v>
      </c>
      <c r="C6" s="115"/>
      <c r="D6" s="148" t="s">
        <v>13</v>
      </c>
      <c r="E6" s="115"/>
      <c r="F6" s="157">
        <v>220.90799999999999</v>
      </c>
      <c r="G6" s="157">
        <v>220.90799999999999</v>
      </c>
      <c r="H6" s="157">
        <v>80.858999999999995</v>
      </c>
      <c r="I6" s="157">
        <v>80.858999999999995</v>
      </c>
      <c r="J6" s="157">
        <v>430.21699999999998</v>
      </c>
      <c r="K6" s="157">
        <v>430.21699999999998</v>
      </c>
      <c r="L6" s="157">
        <v>194.124</v>
      </c>
      <c r="M6" s="157">
        <v>194.124</v>
      </c>
      <c r="N6" s="162">
        <v>0</v>
      </c>
      <c r="O6" s="157">
        <v>61.292000000000002</v>
      </c>
      <c r="P6" s="157">
        <v>61.292000000000002</v>
      </c>
      <c r="Q6" s="157">
        <v>55.887999999999998</v>
      </c>
      <c r="R6" s="157">
        <v>55.887999999999998</v>
      </c>
      <c r="S6" s="157">
        <v>246.7</v>
      </c>
      <c r="T6" s="157">
        <v>246.7</v>
      </c>
      <c r="U6" s="157">
        <v>265.43</v>
      </c>
      <c r="V6" s="162"/>
      <c r="W6" s="157">
        <v>226.58799999999999</v>
      </c>
      <c r="X6" s="157">
        <v>266.75299999999999</v>
      </c>
      <c r="Y6" s="157">
        <v>257.41800000000001</v>
      </c>
      <c r="Z6" s="157">
        <v>246.89699999999999</v>
      </c>
      <c r="AA6" s="162"/>
      <c r="AB6" s="157">
        <v>274.49599999999998</v>
      </c>
      <c r="AC6" s="157">
        <v>335.51299999999998</v>
      </c>
      <c r="AD6" s="157">
        <v>314.94400000000002</v>
      </c>
      <c r="AE6" s="157">
        <v>246.89699999999999</v>
      </c>
      <c r="AG6" s="157">
        <v>926.10799999999995</v>
      </c>
      <c r="AH6" s="157">
        <v>926.10799999999995</v>
      </c>
      <c r="AI6" s="157"/>
      <c r="AJ6" s="246">
        <v>629.30999999999995</v>
      </c>
      <c r="AK6" s="157">
        <v>997.65599999999995</v>
      </c>
      <c r="AL6" s="157">
        <v>1154.7460000000001</v>
      </c>
      <c r="AM6" s="161"/>
      <c r="AN6" s="161"/>
      <c r="AO6" s="161"/>
      <c r="AQ6" s="161"/>
      <c r="AS6" s="161"/>
    </row>
    <row r="7" spans="1:45" s="9" customFormat="1">
      <c r="A7" s="13"/>
      <c r="B7" s="140" t="s">
        <v>41</v>
      </c>
      <c r="C7" s="99"/>
      <c r="D7" s="149" t="s">
        <v>13</v>
      </c>
      <c r="E7" s="99"/>
      <c r="F7" s="163">
        <v>141.03800000000001</v>
      </c>
      <c r="G7" s="163">
        <v>141.03800000000001</v>
      </c>
      <c r="H7" s="163">
        <v>157.00800000000001</v>
      </c>
      <c r="I7" s="163">
        <v>157.00800000000001</v>
      </c>
      <c r="J7" s="163">
        <v>173.62299999999999</v>
      </c>
      <c r="K7" s="163">
        <v>173.62299999999999</v>
      </c>
      <c r="L7" s="163">
        <v>162.41399999999999</v>
      </c>
      <c r="M7" s="163">
        <v>162.41399999999999</v>
      </c>
      <c r="N7" s="162">
        <v>0</v>
      </c>
      <c r="O7" s="163">
        <v>190.51400000000001</v>
      </c>
      <c r="P7" s="163">
        <v>190.51400000000001</v>
      </c>
      <c r="Q7" s="163">
        <v>218.738</v>
      </c>
      <c r="R7" s="163">
        <v>218.738</v>
      </c>
      <c r="S7" s="163">
        <v>184.36500000000001</v>
      </c>
      <c r="T7" s="163">
        <v>184.36500000000001</v>
      </c>
      <c r="U7" s="163">
        <v>203.63900000000001</v>
      </c>
      <c r="V7" s="162"/>
      <c r="W7" s="163">
        <v>188.52099999999999</v>
      </c>
      <c r="X7" s="163">
        <v>197.81899999999999</v>
      </c>
      <c r="Y7" s="163">
        <v>198.178</v>
      </c>
      <c r="Z7" s="163">
        <v>204.77199999999999</v>
      </c>
      <c r="AA7" s="162"/>
      <c r="AB7" s="163">
        <v>215.99600000000001</v>
      </c>
      <c r="AC7" s="163">
        <v>221.27699999999999</v>
      </c>
      <c r="AD7" s="163">
        <v>227.17500000000001</v>
      </c>
      <c r="AE7" s="163">
        <v>204.77199999999999</v>
      </c>
      <c r="AG7" s="163">
        <v>634.08299999999997</v>
      </c>
      <c r="AH7" s="163">
        <v>634.08299999999997</v>
      </c>
      <c r="AI7" s="163"/>
      <c r="AJ7" s="163">
        <v>797.25599999999997</v>
      </c>
      <c r="AK7" s="163">
        <v>789.29</v>
      </c>
      <c r="AL7" s="163">
        <v>906.26400000000001</v>
      </c>
      <c r="AM7" s="161"/>
      <c r="AN7" s="161"/>
      <c r="AO7" s="161"/>
      <c r="AQ7" s="161"/>
      <c r="AS7" s="161"/>
    </row>
    <row r="8" spans="1:45" s="11" customFormat="1">
      <c r="A8" s="10"/>
      <c r="B8" s="140" t="s">
        <v>92</v>
      </c>
      <c r="C8" s="99"/>
      <c r="D8" s="149" t="s">
        <v>13</v>
      </c>
      <c r="E8" s="99"/>
      <c r="F8" s="163">
        <v>1.4019999999999999</v>
      </c>
      <c r="G8" s="163">
        <v>1.4019999999999999</v>
      </c>
      <c r="H8" s="163">
        <v>-2.1139999999999999</v>
      </c>
      <c r="I8" s="163">
        <v>-2.1139999999999999</v>
      </c>
      <c r="J8" s="163">
        <v>-31.959</v>
      </c>
      <c r="K8" s="163">
        <v>-31.959</v>
      </c>
      <c r="L8" s="163">
        <v>-8.0660000000000007</v>
      </c>
      <c r="M8" s="163">
        <v>-8.0660000000000007</v>
      </c>
      <c r="N8" s="162">
        <v>0</v>
      </c>
      <c r="O8" s="163">
        <v>-2.7490000000000001</v>
      </c>
      <c r="P8" s="163">
        <v>-2.7490000000000001</v>
      </c>
      <c r="Q8" s="163">
        <v>1.857</v>
      </c>
      <c r="R8" s="163">
        <v>1.857</v>
      </c>
      <c r="S8" s="163">
        <v>-0.63800000000000001</v>
      </c>
      <c r="T8" s="163">
        <v>-0.63800000000000001</v>
      </c>
      <c r="U8" s="163">
        <v>-8.7910000000000004</v>
      </c>
      <c r="V8" s="162"/>
      <c r="W8" s="163">
        <v>13.987</v>
      </c>
      <c r="X8" s="163">
        <v>-7.883</v>
      </c>
      <c r="Y8" s="163">
        <v>-2.6469999999999998</v>
      </c>
      <c r="Z8" s="163">
        <v>-15.108000000000001</v>
      </c>
      <c r="AA8" s="162"/>
      <c r="AB8" s="163">
        <v>3.4660000000000002</v>
      </c>
      <c r="AC8" s="163">
        <v>9.9600000000000009</v>
      </c>
      <c r="AD8" s="163">
        <v>-2.556</v>
      </c>
      <c r="AE8" s="163">
        <v>-15.108000000000001</v>
      </c>
      <c r="AG8" s="163">
        <v>-40.737000000000002</v>
      </c>
      <c r="AH8" s="163">
        <v>-40.737000000000002</v>
      </c>
      <c r="AI8" s="163"/>
      <c r="AJ8" s="163">
        <v>-10.321</v>
      </c>
      <c r="AK8" s="163">
        <v>-11.651</v>
      </c>
      <c r="AL8" s="163">
        <v>-1.427</v>
      </c>
      <c r="AM8" s="161"/>
      <c r="AN8" s="161"/>
      <c r="AO8" s="161"/>
      <c r="AP8" s="9"/>
      <c r="AQ8" s="161"/>
      <c r="AR8" s="9"/>
      <c r="AS8" s="161"/>
    </row>
    <row r="9" spans="1:45" s="11" customFormat="1">
      <c r="A9" s="10"/>
      <c r="B9" s="140" t="s">
        <v>93</v>
      </c>
      <c r="C9" s="99"/>
      <c r="D9" s="149" t="s">
        <v>13</v>
      </c>
      <c r="E9" s="99"/>
      <c r="F9" s="163">
        <v>82.867000000000004</v>
      </c>
      <c r="G9" s="163">
        <v>82.867000000000004</v>
      </c>
      <c r="H9" s="163">
        <v>80.587999999999994</v>
      </c>
      <c r="I9" s="163">
        <v>80.587999999999994</v>
      </c>
      <c r="J9" s="163">
        <v>75.882999999999996</v>
      </c>
      <c r="K9" s="163">
        <v>75.882999999999996</v>
      </c>
      <c r="L9" s="163">
        <v>77.531999999999996</v>
      </c>
      <c r="M9" s="163">
        <v>77.531999999999996</v>
      </c>
      <c r="N9" s="162">
        <v>0</v>
      </c>
      <c r="O9" s="163">
        <v>177.67699999999999</v>
      </c>
      <c r="P9" s="163">
        <v>177.67699999999999</v>
      </c>
      <c r="Q9" s="163">
        <v>65.477999999999994</v>
      </c>
      <c r="R9" s="163">
        <v>65.477999999999994</v>
      </c>
      <c r="S9" s="163">
        <v>28.712</v>
      </c>
      <c r="T9" s="163">
        <v>28.712</v>
      </c>
      <c r="U9" s="163">
        <v>100.58499999999999</v>
      </c>
      <c r="V9" s="162"/>
      <c r="W9" s="163">
        <v>93.733000000000004</v>
      </c>
      <c r="X9" s="163">
        <v>91.622</v>
      </c>
      <c r="Y9" s="163">
        <v>92.822999999999993</v>
      </c>
      <c r="Z9" s="163">
        <v>88.893000000000001</v>
      </c>
      <c r="AA9" s="162"/>
      <c r="AB9" s="163">
        <v>82.718000000000004</v>
      </c>
      <c r="AC9" s="163">
        <v>85.162999999999997</v>
      </c>
      <c r="AD9" s="163">
        <v>87.700999999999993</v>
      </c>
      <c r="AE9" s="163">
        <v>88.893000000000001</v>
      </c>
      <c r="AG9" s="163">
        <v>316.87</v>
      </c>
      <c r="AH9" s="163">
        <v>316.87</v>
      </c>
      <c r="AI9" s="163"/>
      <c r="AJ9" s="163">
        <v>372.452</v>
      </c>
      <c r="AK9" s="163">
        <v>367.07100000000003</v>
      </c>
      <c r="AL9" s="163">
        <v>345.875</v>
      </c>
      <c r="AM9" s="161"/>
      <c r="AN9" s="161"/>
      <c r="AO9" s="161"/>
      <c r="AP9" s="9"/>
      <c r="AQ9" s="161"/>
      <c r="AR9" s="9"/>
      <c r="AS9" s="161"/>
    </row>
    <row r="10" spans="1:45" s="11" customFormat="1">
      <c r="A10" s="10"/>
      <c r="B10" s="140" t="s">
        <v>94</v>
      </c>
      <c r="C10" s="99"/>
      <c r="D10" s="149" t="s">
        <v>13</v>
      </c>
      <c r="E10" s="99"/>
      <c r="F10" s="163">
        <v>11.439</v>
      </c>
      <c r="G10" s="163">
        <v>11.439</v>
      </c>
      <c r="H10" s="163">
        <v>-28.544</v>
      </c>
      <c r="I10" s="163">
        <v>-28.544</v>
      </c>
      <c r="J10" s="163">
        <v>-76.55</v>
      </c>
      <c r="K10" s="163">
        <v>-76.55</v>
      </c>
      <c r="L10" s="163">
        <v>-21.372</v>
      </c>
      <c r="M10" s="163">
        <v>-21.372</v>
      </c>
      <c r="N10" s="162">
        <v>0</v>
      </c>
      <c r="O10" s="163">
        <v>166.62</v>
      </c>
      <c r="P10" s="163">
        <v>166.62</v>
      </c>
      <c r="Q10" s="163">
        <v>2.9089999999999998</v>
      </c>
      <c r="R10" s="163">
        <v>2.9089999999999998</v>
      </c>
      <c r="S10" s="163">
        <v>-1.0999999999999999E-2</v>
      </c>
      <c r="T10" s="163">
        <v>-1.0999999999999999E-2</v>
      </c>
      <c r="U10" s="163">
        <v>-0.17699999999999999</v>
      </c>
      <c r="V10" s="162"/>
      <c r="W10" s="163">
        <v>0.17799999999999999</v>
      </c>
      <c r="X10" s="163">
        <v>0</v>
      </c>
      <c r="Y10" s="163">
        <v>0</v>
      </c>
      <c r="Z10" s="163">
        <v>0</v>
      </c>
      <c r="AA10" s="162"/>
      <c r="AB10" s="163">
        <v>0</v>
      </c>
      <c r="AC10" s="163">
        <v>0</v>
      </c>
      <c r="AD10" s="163">
        <v>-0.59299999999999997</v>
      </c>
      <c r="AE10" s="163">
        <v>0</v>
      </c>
      <c r="AF10" s="186"/>
      <c r="AG10" s="163">
        <v>-115.027</v>
      </c>
      <c r="AH10" s="163">
        <v>-115.027</v>
      </c>
      <c r="AI10" s="163"/>
      <c r="AJ10" s="163">
        <v>169.34100000000001</v>
      </c>
      <c r="AK10" s="163">
        <v>0.17799999999999999</v>
      </c>
      <c r="AL10" s="163">
        <v>-0.59299999999999997</v>
      </c>
      <c r="AM10" s="161"/>
      <c r="AN10" s="161"/>
      <c r="AO10" s="161"/>
      <c r="AP10" s="9"/>
      <c r="AQ10" s="161"/>
      <c r="AR10" s="9"/>
      <c r="AS10" s="161"/>
    </row>
    <row r="11" spans="1:45" s="9" customFormat="1">
      <c r="A11" s="12"/>
      <c r="B11" s="140" t="s">
        <v>95</v>
      </c>
      <c r="C11" s="99"/>
      <c r="D11" s="149" t="s">
        <v>13</v>
      </c>
      <c r="E11" s="144"/>
      <c r="F11" s="163">
        <v>9.843</v>
      </c>
      <c r="G11" s="163">
        <v>9.843</v>
      </c>
      <c r="H11" s="163">
        <v>157.05500000000001</v>
      </c>
      <c r="I11" s="163">
        <v>157.05500000000001</v>
      </c>
      <c r="J11" s="163">
        <v>-115.205</v>
      </c>
      <c r="K11" s="163">
        <v>-115.205</v>
      </c>
      <c r="L11" s="163">
        <v>110.518</v>
      </c>
      <c r="M11" s="163">
        <v>110.518</v>
      </c>
      <c r="N11" s="162">
        <v>0</v>
      </c>
      <c r="O11" s="163">
        <v>-92.037000000000006</v>
      </c>
      <c r="P11" s="163">
        <v>-92.037000000000006</v>
      </c>
      <c r="Q11" s="163">
        <v>-2.5539999999999998</v>
      </c>
      <c r="R11" s="163">
        <v>-2.5539999999999998</v>
      </c>
      <c r="S11" s="163">
        <v>35.728999999999999</v>
      </c>
      <c r="T11" s="163">
        <v>35.728999999999999</v>
      </c>
      <c r="U11" s="163">
        <v>-5.2210000000000001</v>
      </c>
      <c r="V11" s="162"/>
      <c r="W11" s="163">
        <v>1.131</v>
      </c>
      <c r="X11" s="163">
        <v>6.95</v>
      </c>
      <c r="Y11" s="163">
        <v>-4.0030000000000001</v>
      </c>
      <c r="Z11" s="163">
        <v>1.665</v>
      </c>
      <c r="AA11" s="162"/>
      <c r="AB11" s="163">
        <v>0.51</v>
      </c>
      <c r="AC11" s="163">
        <v>-1.992</v>
      </c>
      <c r="AD11" s="163">
        <v>2.1080000000000001</v>
      </c>
      <c r="AE11" s="163">
        <v>1.665</v>
      </c>
      <c r="AG11" s="163">
        <v>162.21100000000001</v>
      </c>
      <c r="AH11" s="163">
        <v>162.21100000000001</v>
      </c>
      <c r="AI11" s="163"/>
      <c r="AJ11" s="163">
        <v>-64.082999999999998</v>
      </c>
      <c r="AK11" s="163">
        <v>5.7430000000000003</v>
      </c>
      <c r="AL11" s="163">
        <v>-4.6989999999999998</v>
      </c>
      <c r="AM11" s="161"/>
      <c r="AN11" s="161"/>
      <c r="AO11" s="161"/>
      <c r="AQ11" s="161"/>
      <c r="AS11" s="161"/>
    </row>
    <row r="12" spans="1:45">
      <c r="B12" s="140" t="s">
        <v>138</v>
      </c>
      <c r="C12" s="99"/>
      <c r="D12" s="149" t="s">
        <v>13</v>
      </c>
      <c r="E12" s="145"/>
      <c r="F12" s="163">
        <v>-0.95699999999999996</v>
      </c>
      <c r="G12" s="163">
        <v>-0.95699999999999996</v>
      </c>
      <c r="H12" s="163">
        <v>-3.395</v>
      </c>
      <c r="I12" s="163">
        <v>-3.395</v>
      </c>
      <c r="J12" s="163">
        <v>-3.3839999999999999</v>
      </c>
      <c r="K12" s="163">
        <v>-3.3839999999999999</v>
      </c>
      <c r="L12" s="163">
        <v>-1.06</v>
      </c>
      <c r="M12" s="163">
        <v>-1.06</v>
      </c>
      <c r="N12" s="162">
        <v>0</v>
      </c>
      <c r="O12" s="163">
        <v>-2.508</v>
      </c>
      <c r="P12" s="163">
        <v>-2.508</v>
      </c>
      <c r="Q12" s="163">
        <v>0.30599999999999999</v>
      </c>
      <c r="R12" s="163">
        <v>0.30599999999999999</v>
      </c>
      <c r="S12" s="163">
        <v>-2.4159999999999999</v>
      </c>
      <c r="T12" s="163">
        <v>-2.4159999999999999</v>
      </c>
      <c r="U12" s="163">
        <v>-1.1619999999999999</v>
      </c>
      <c r="V12" s="162"/>
      <c r="W12" s="163">
        <v>-2.8580000000000001</v>
      </c>
      <c r="X12" s="163">
        <v>-4.0419999999999998</v>
      </c>
      <c r="Y12" s="163">
        <v>1.1519999999999999</v>
      </c>
      <c r="Z12" s="163">
        <v>-4.6740000000000004</v>
      </c>
      <c r="AA12" s="162"/>
      <c r="AB12" s="163">
        <v>-2.0470000000000002</v>
      </c>
      <c r="AC12" s="163">
        <v>0.36</v>
      </c>
      <c r="AD12" s="163">
        <v>-1.732</v>
      </c>
      <c r="AE12" s="163">
        <v>-4.6740000000000004</v>
      </c>
      <c r="AF12" s="6"/>
      <c r="AG12" s="163">
        <v>-8.7959999999999994</v>
      </c>
      <c r="AH12" s="163">
        <v>-8.7959999999999994</v>
      </c>
      <c r="AI12" s="163"/>
      <c r="AJ12" s="163">
        <v>-5.78</v>
      </c>
      <c r="AK12" s="163">
        <v>-10.422000000000001</v>
      </c>
      <c r="AL12" s="163">
        <v>-9.31</v>
      </c>
      <c r="AM12" s="161"/>
      <c r="AN12" s="161"/>
      <c r="AO12" s="161"/>
      <c r="AP12" s="9"/>
      <c r="AQ12" s="161"/>
      <c r="AR12" s="9"/>
      <c r="AS12" s="161"/>
    </row>
    <row r="13" spans="1:45" s="9" customFormat="1" ht="15" customHeight="1">
      <c r="A13" s="12"/>
      <c r="B13" s="140" t="s">
        <v>96</v>
      </c>
      <c r="C13" s="99"/>
      <c r="D13" s="149" t="s">
        <v>13</v>
      </c>
      <c r="E13" s="145"/>
      <c r="F13" s="163">
        <v>1.8149999999999999</v>
      </c>
      <c r="G13" s="163">
        <v>1.8149999999999999</v>
      </c>
      <c r="H13" s="163">
        <v>0.16900000000000001</v>
      </c>
      <c r="I13" s="163">
        <v>0.16900000000000001</v>
      </c>
      <c r="J13" s="163">
        <v>3.3090000000000002</v>
      </c>
      <c r="K13" s="163">
        <v>3.3090000000000002</v>
      </c>
      <c r="L13" s="163">
        <v>0.98199999999999998</v>
      </c>
      <c r="M13" s="163">
        <v>0.98199999999999998</v>
      </c>
      <c r="N13" s="162">
        <v>0</v>
      </c>
      <c r="O13" s="163">
        <v>-9.1999999999999998E-2</v>
      </c>
      <c r="P13" s="163">
        <v>-9.1999999999999998E-2</v>
      </c>
      <c r="Q13" s="163">
        <v>3.121</v>
      </c>
      <c r="R13" s="163">
        <v>3.121</v>
      </c>
      <c r="S13" s="163">
        <v>-2.7E-2</v>
      </c>
      <c r="T13" s="163">
        <v>-2.7E-2</v>
      </c>
      <c r="U13" s="163">
        <v>2.5840000000000001</v>
      </c>
      <c r="V13" s="162"/>
      <c r="W13" s="163">
        <v>0.73099999999999998</v>
      </c>
      <c r="X13" s="163">
        <v>-0.14699999999999999</v>
      </c>
      <c r="Y13" s="163">
        <v>0.84299999999999997</v>
      </c>
      <c r="Z13" s="163">
        <v>0.64300000000000002</v>
      </c>
      <c r="AA13" s="162"/>
      <c r="AB13" s="163">
        <v>0.48299999999999998</v>
      </c>
      <c r="AC13" s="163">
        <v>0.254</v>
      </c>
      <c r="AD13" s="163">
        <v>0.84699999999999998</v>
      </c>
      <c r="AE13" s="163">
        <v>0.64300000000000002</v>
      </c>
      <c r="AF13" s="292"/>
      <c r="AG13" s="163">
        <v>6.2750000000000004</v>
      </c>
      <c r="AH13" s="163">
        <v>6.2750000000000004</v>
      </c>
      <c r="AI13" s="163"/>
      <c r="AJ13" s="163">
        <v>5.5860000000000003</v>
      </c>
      <c r="AK13" s="163">
        <v>2.0699999999999998</v>
      </c>
      <c r="AL13" s="163">
        <v>2.234</v>
      </c>
      <c r="AM13" s="161"/>
      <c r="AN13" s="161"/>
      <c r="AO13" s="161"/>
      <c r="AQ13" s="161"/>
      <c r="AS13" s="161"/>
    </row>
    <row r="14" spans="1:45" ht="15" customHeight="1">
      <c r="B14" s="140" t="s">
        <v>121</v>
      </c>
      <c r="C14" s="99"/>
      <c r="D14" s="149" t="s">
        <v>13</v>
      </c>
      <c r="E14" s="99"/>
      <c r="F14" s="163">
        <v>-24.856000000000002</v>
      </c>
      <c r="G14" s="163">
        <v>-24.856000000000002</v>
      </c>
      <c r="H14" s="163">
        <v>8.9049999999999994</v>
      </c>
      <c r="I14" s="163">
        <v>8.9049999999999994</v>
      </c>
      <c r="J14" s="163">
        <v>-8.5660000000000007</v>
      </c>
      <c r="K14" s="163">
        <v>-8.5660000000000007</v>
      </c>
      <c r="L14" s="163">
        <v>7.399</v>
      </c>
      <c r="M14" s="163">
        <v>7.399</v>
      </c>
      <c r="N14" s="162">
        <v>0</v>
      </c>
      <c r="O14" s="163">
        <v>20.986999999999998</v>
      </c>
      <c r="P14" s="163">
        <v>20.986999999999998</v>
      </c>
      <c r="Q14" s="163">
        <v>88.796000000000006</v>
      </c>
      <c r="R14" s="163">
        <v>88.796000000000006</v>
      </c>
      <c r="S14" s="163">
        <v>-240.089</v>
      </c>
      <c r="T14" s="163">
        <v>-240.089</v>
      </c>
      <c r="U14" s="163">
        <v>7.157</v>
      </c>
      <c r="V14" s="162"/>
      <c r="W14" s="163">
        <v>1.7470000000000001</v>
      </c>
      <c r="X14" s="163">
        <v>-9.27</v>
      </c>
      <c r="Y14" s="163">
        <v>11.762</v>
      </c>
      <c r="Z14" s="163">
        <v>-10.343999999999999</v>
      </c>
      <c r="AA14" s="162"/>
      <c r="AB14" s="163">
        <v>2.661</v>
      </c>
      <c r="AC14" s="163">
        <v>4.8639999999999999</v>
      </c>
      <c r="AD14" s="163">
        <v>2.222</v>
      </c>
      <c r="AE14" s="163">
        <v>-10.343999999999999</v>
      </c>
      <c r="AF14" s="6"/>
      <c r="AG14" s="163">
        <v>-17.117999999999999</v>
      </c>
      <c r="AH14" s="163">
        <v>-17.117999999999999</v>
      </c>
      <c r="AI14" s="163"/>
      <c r="AJ14" s="163">
        <v>-123.149</v>
      </c>
      <c r="AK14" s="163">
        <v>-6.1050000000000004</v>
      </c>
      <c r="AL14" s="163">
        <v>17.07</v>
      </c>
      <c r="AM14" s="161"/>
      <c r="AN14" s="161"/>
      <c r="AO14" s="161"/>
      <c r="AP14" s="9"/>
      <c r="AQ14" s="161"/>
      <c r="AR14" s="9"/>
      <c r="AS14" s="161"/>
    </row>
    <row r="15" spans="1:45" ht="15" customHeight="1">
      <c r="B15" s="140" t="s">
        <v>97</v>
      </c>
      <c r="C15" s="99"/>
      <c r="D15" s="149" t="s">
        <v>13</v>
      </c>
      <c r="E15" s="144"/>
      <c r="F15" s="163">
        <v>-199.37899999999999</v>
      </c>
      <c r="G15" s="163">
        <v>-200.72</v>
      </c>
      <c r="H15" s="163">
        <v>-111.102</v>
      </c>
      <c r="I15" s="163">
        <v>-137.65700000000001</v>
      </c>
      <c r="J15" s="163">
        <v>-34.841000000000001</v>
      </c>
      <c r="K15" s="163">
        <v>3.49</v>
      </c>
      <c r="L15" s="163">
        <v>95.430999999999997</v>
      </c>
      <c r="M15" s="163">
        <v>97.765000000000001</v>
      </c>
      <c r="N15" s="162">
        <v>0</v>
      </c>
      <c r="O15" s="163">
        <v>-35.652000000000001</v>
      </c>
      <c r="P15" s="163">
        <v>-36.274000000000001</v>
      </c>
      <c r="Q15" s="163">
        <v>112.718</v>
      </c>
      <c r="R15" s="163">
        <v>114.65300000000001</v>
      </c>
      <c r="S15" s="163">
        <v>21.809000000000001</v>
      </c>
      <c r="T15" s="163">
        <v>22.887</v>
      </c>
      <c r="U15" s="163">
        <v>99.956000000000003</v>
      </c>
      <c r="V15" s="162"/>
      <c r="W15" s="163">
        <v>-61.405999999999999</v>
      </c>
      <c r="X15" s="163">
        <v>105.85899999999999</v>
      </c>
      <c r="Y15" s="163">
        <v>-1.5009999999999999</v>
      </c>
      <c r="Z15" s="163">
        <v>130.869</v>
      </c>
      <c r="AA15" s="162"/>
      <c r="AB15" s="163">
        <v>2.113</v>
      </c>
      <c r="AC15" s="163">
        <v>8.4139999999999997</v>
      </c>
      <c r="AD15" s="163">
        <v>137.107</v>
      </c>
      <c r="AE15" s="163">
        <v>130.869</v>
      </c>
      <c r="AF15" s="181"/>
      <c r="AG15" s="163">
        <f t="shared" ref="AG15:AG17" si="0">F15+H15+J15+L15</f>
        <v>-249.89100000000002</v>
      </c>
      <c r="AH15" s="163">
        <v>-237.12200000000001</v>
      </c>
      <c r="AI15" s="163"/>
      <c r="AJ15" s="163">
        <v>201.22200000000001</v>
      </c>
      <c r="AK15" s="163">
        <v>173.821</v>
      </c>
      <c r="AL15" s="163">
        <v>102.455</v>
      </c>
      <c r="AM15" s="161"/>
      <c r="AN15" s="161"/>
      <c r="AO15" s="161"/>
      <c r="AP15" s="9"/>
      <c r="AQ15" s="161"/>
      <c r="AR15" s="9"/>
      <c r="AS15" s="161"/>
    </row>
    <row r="16" spans="1:45">
      <c r="A16" s="5"/>
      <c r="B16" s="140" t="s">
        <v>98</v>
      </c>
      <c r="C16" s="146"/>
      <c r="D16" s="149" t="s">
        <v>13</v>
      </c>
      <c r="E16" s="145"/>
      <c r="F16" s="164">
        <v>-1.516</v>
      </c>
      <c r="G16" s="164">
        <v>-1.516</v>
      </c>
      <c r="H16" s="164">
        <v>2.5329999999999999</v>
      </c>
      <c r="I16" s="164">
        <v>2.5329999999999999</v>
      </c>
      <c r="J16" s="164">
        <v>65.588999999999999</v>
      </c>
      <c r="K16" s="164">
        <v>65.588999999999999</v>
      </c>
      <c r="L16" s="164">
        <v>-63.506</v>
      </c>
      <c r="M16" s="164">
        <v>-63.506</v>
      </c>
      <c r="N16" s="162">
        <v>0</v>
      </c>
      <c r="O16" s="164">
        <v>-81.486999999999995</v>
      </c>
      <c r="P16" s="164">
        <v>-81.486999999999995</v>
      </c>
      <c r="Q16" s="164">
        <v>-80.206000000000003</v>
      </c>
      <c r="R16" s="164">
        <v>-80.206000000000003</v>
      </c>
      <c r="S16" s="164">
        <v>-108.033</v>
      </c>
      <c r="T16" s="164">
        <v>-108.033</v>
      </c>
      <c r="U16" s="164">
        <v>-99.406999999999996</v>
      </c>
      <c r="V16" s="162"/>
      <c r="W16" s="164">
        <v>-25.178999999999998</v>
      </c>
      <c r="X16" s="164">
        <v>-41.863</v>
      </c>
      <c r="Y16" s="164">
        <v>-12.816000000000001</v>
      </c>
      <c r="Z16" s="164">
        <v>-44.984000000000002</v>
      </c>
      <c r="AA16" s="162"/>
      <c r="AB16" s="164">
        <v>-15.234</v>
      </c>
      <c r="AC16" s="164">
        <v>-50.417000000000002</v>
      </c>
      <c r="AD16" s="164">
        <v>-8.3420000000000005</v>
      </c>
      <c r="AE16" s="163">
        <v>-44.984000000000002</v>
      </c>
      <c r="AF16" s="181"/>
      <c r="AG16" s="164">
        <v>3.1</v>
      </c>
      <c r="AH16" s="164">
        <v>3.1</v>
      </c>
      <c r="AI16" s="164"/>
      <c r="AJ16" s="164">
        <v>-369.13299999999998</v>
      </c>
      <c r="AK16" s="164">
        <v>-124.842</v>
      </c>
      <c r="AL16" s="164">
        <v>-63.292000000000002</v>
      </c>
      <c r="AM16" s="161"/>
      <c r="AN16" s="161"/>
      <c r="AO16" s="161"/>
      <c r="AP16" s="9"/>
      <c r="AQ16" s="161"/>
      <c r="AR16" s="9"/>
      <c r="AS16" s="161"/>
    </row>
    <row r="17" spans="1:68">
      <c r="B17" s="140" t="s">
        <v>99</v>
      </c>
      <c r="C17" s="146"/>
      <c r="D17" s="149" t="s">
        <v>13</v>
      </c>
      <c r="E17" s="145"/>
      <c r="F17" s="164">
        <v>7.3890000000000002</v>
      </c>
      <c r="G17" s="164">
        <v>8.73</v>
      </c>
      <c r="H17" s="164">
        <v>-8.6549999999999994</v>
      </c>
      <c r="I17" s="164">
        <v>17.899999999999999</v>
      </c>
      <c r="J17" s="164">
        <v>13.898</v>
      </c>
      <c r="K17" s="164">
        <v>-24.433</v>
      </c>
      <c r="L17" s="164">
        <v>9.9789999999999992</v>
      </c>
      <c r="M17" s="164">
        <v>7.6449999999999996</v>
      </c>
      <c r="N17" s="162">
        <v>0</v>
      </c>
      <c r="O17" s="164">
        <v>0.183</v>
      </c>
      <c r="P17" s="164">
        <v>0.80500000000000005</v>
      </c>
      <c r="Q17" s="164">
        <v>-11.278</v>
      </c>
      <c r="R17" s="164">
        <v>-13.212999999999999</v>
      </c>
      <c r="S17" s="164">
        <v>-0.89200000000000002</v>
      </c>
      <c r="T17" s="164">
        <v>-1.97</v>
      </c>
      <c r="U17" s="164">
        <v>1.6080000000000001</v>
      </c>
      <c r="V17" s="162"/>
      <c r="W17" s="164">
        <v>4.3719999999999999</v>
      </c>
      <c r="X17" s="164">
        <v>-12.71</v>
      </c>
      <c r="Y17" s="164">
        <v>6.3209999999999997</v>
      </c>
      <c r="Z17" s="164">
        <v>8.1780000000000008</v>
      </c>
      <c r="AA17" s="162"/>
      <c r="AB17" s="164">
        <v>4.2489999999999997</v>
      </c>
      <c r="AC17" s="164">
        <v>-9.8849999999999998</v>
      </c>
      <c r="AD17" s="164">
        <v>1.498</v>
      </c>
      <c r="AE17" s="163">
        <v>8.1780000000000008</v>
      </c>
      <c r="AF17" s="181"/>
      <c r="AG17" s="164">
        <f t="shared" si="0"/>
        <v>22.611000000000001</v>
      </c>
      <c r="AH17" s="164">
        <v>9.8420000000000005</v>
      </c>
      <c r="AI17" s="164"/>
      <c r="AJ17" s="164">
        <v>-12.77</v>
      </c>
      <c r="AK17" s="164">
        <v>6.1609999999999996</v>
      </c>
      <c r="AL17" s="164">
        <v>8.7080000000000002</v>
      </c>
      <c r="AM17" s="161"/>
      <c r="AN17" s="235"/>
      <c r="AO17" s="161"/>
      <c r="AP17" s="9"/>
      <c r="AQ17" s="161"/>
      <c r="AR17" s="9"/>
      <c r="AS17" s="161"/>
    </row>
    <row r="18" spans="1:68" s="96" customFormat="1" ht="15.75" thickBot="1">
      <c r="A18" s="87"/>
      <c r="B18" s="106" t="s">
        <v>100</v>
      </c>
      <c r="C18" s="106"/>
      <c r="D18" s="139" t="s">
        <v>13</v>
      </c>
      <c r="E18" s="107"/>
      <c r="F18" s="155">
        <v>249.99299999999999</v>
      </c>
      <c r="G18" s="155">
        <v>249.99299999999999</v>
      </c>
      <c r="H18" s="155">
        <v>333.30700000000002</v>
      </c>
      <c r="I18" s="155">
        <v>333.30700000000002</v>
      </c>
      <c r="J18" s="155">
        <v>492.01400000000012</v>
      </c>
      <c r="K18" s="155">
        <v>492.01400000000001</v>
      </c>
      <c r="L18" s="155">
        <v>564.375</v>
      </c>
      <c r="M18" s="155">
        <v>564.375</v>
      </c>
      <c r="N18" s="162">
        <v>0</v>
      </c>
      <c r="O18" s="155">
        <v>402.74799999999999</v>
      </c>
      <c r="P18" s="155">
        <v>402.74799999999999</v>
      </c>
      <c r="Q18" s="155">
        <v>455.77300000000002</v>
      </c>
      <c r="R18" s="155">
        <v>455.77300000000002</v>
      </c>
      <c r="S18" s="155">
        <v>165.209</v>
      </c>
      <c r="T18" s="155">
        <v>165.209</v>
      </c>
      <c r="U18" s="155">
        <v>566.20100000000002</v>
      </c>
      <c r="V18" s="162"/>
      <c r="W18" s="155">
        <v>441.54500000000002</v>
      </c>
      <c r="X18" s="155">
        <v>593.08799999999997</v>
      </c>
      <c r="Y18" s="155">
        <v>547.53</v>
      </c>
      <c r="Z18" s="155">
        <v>606.80700000000002</v>
      </c>
      <c r="AA18" s="162"/>
      <c r="AB18" s="155">
        <v>569.41099999999994</v>
      </c>
      <c r="AC18" s="155">
        <v>603.51099999999997</v>
      </c>
      <c r="AD18" s="155">
        <v>760.37900000000002</v>
      </c>
      <c r="AE18" s="155">
        <v>606.80700000000002</v>
      </c>
      <c r="AG18" s="155">
        <v>1639.6890000000001</v>
      </c>
      <c r="AH18" s="155">
        <v>1639.6890000000001</v>
      </c>
      <c r="AI18" s="155"/>
      <c r="AJ18" s="155">
        <v>1589.931</v>
      </c>
      <c r="AK18" s="155">
        <v>2188.9699999999998</v>
      </c>
      <c r="AL18" s="155">
        <v>2458.0309999999999</v>
      </c>
      <c r="AM18" s="161"/>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row>
    <row r="19" spans="1:68" s="96" customFormat="1" ht="15.75" thickTop="1">
      <c r="A19" s="87"/>
      <c r="B19" s="140" t="s">
        <v>116</v>
      </c>
      <c r="C19" s="99"/>
      <c r="D19" s="149" t="s">
        <v>13</v>
      </c>
      <c r="E19" s="107"/>
      <c r="F19" s="163">
        <v>0</v>
      </c>
      <c r="G19" s="163">
        <v>0</v>
      </c>
      <c r="H19" s="163">
        <v>7.6999999999999999E-2</v>
      </c>
      <c r="I19" s="163">
        <v>7.6999999999999999E-2</v>
      </c>
      <c r="J19" s="163">
        <v>4.0000000000000001E-3</v>
      </c>
      <c r="K19" s="163">
        <v>4.0000000000000001E-3</v>
      </c>
      <c r="L19" s="163">
        <v>0</v>
      </c>
      <c r="M19" s="163">
        <v>0</v>
      </c>
      <c r="N19" s="162"/>
      <c r="O19" s="163">
        <v>0</v>
      </c>
      <c r="P19" s="163">
        <v>0</v>
      </c>
      <c r="Q19" s="163">
        <v>0</v>
      </c>
      <c r="R19" s="163">
        <v>0</v>
      </c>
      <c r="S19" s="163">
        <v>0.157</v>
      </c>
      <c r="T19" s="163">
        <v>0.157</v>
      </c>
      <c r="U19" s="163">
        <v>0.31900000000000001</v>
      </c>
      <c r="V19" s="162"/>
      <c r="W19" s="163">
        <v>1.2729999999999999</v>
      </c>
      <c r="X19" s="163">
        <v>0.13500000000000001</v>
      </c>
      <c r="Y19" s="163">
        <v>0</v>
      </c>
      <c r="Z19" s="163">
        <v>0</v>
      </c>
      <c r="AA19" s="162"/>
      <c r="AB19" s="163">
        <v>0.33900000000000002</v>
      </c>
      <c r="AC19" s="163">
        <v>0</v>
      </c>
      <c r="AD19" s="163">
        <v>0</v>
      </c>
      <c r="AE19" s="163">
        <v>0</v>
      </c>
      <c r="AG19" s="163">
        <v>8.1000000000000003E-2</v>
      </c>
      <c r="AH19" s="163">
        <v>8.1000000000000003E-2</v>
      </c>
      <c r="AI19" s="163"/>
      <c r="AJ19" s="163">
        <v>0.47599999999999998</v>
      </c>
      <c r="AK19" s="163">
        <v>1.4079999999999999</v>
      </c>
      <c r="AL19" s="163">
        <v>0.33700000000000002</v>
      </c>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row>
    <row r="20" spans="1:68" s="9" customFormat="1" ht="15" customHeight="1">
      <c r="A20" s="8"/>
      <c r="B20" s="140" t="s">
        <v>101</v>
      </c>
      <c r="C20" s="99"/>
      <c r="D20" s="149" t="s">
        <v>13</v>
      </c>
      <c r="E20" s="145"/>
      <c r="F20" s="163">
        <v>-51.28</v>
      </c>
      <c r="G20" s="163">
        <v>-51.28</v>
      </c>
      <c r="H20" s="163">
        <v>-0.192</v>
      </c>
      <c r="I20" s="163">
        <v>-0.192</v>
      </c>
      <c r="J20" s="163">
        <v>-0.39</v>
      </c>
      <c r="K20" s="163">
        <v>-0.39</v>
      </c>
      <c r="L20" s="163">
        <v>-0.379</v>
      </c>
      <c r="M20" s="163">
        <v>-0.379</v>
      </c>
      <c r="N20" s="162">
        <v>0</v>
      </c>
      <c r="O20" s="163">
        <v>-159.398</v>
      </c>
      <c r="P20" s="163">
        <v>-159.398</v>
      </c>
      <c r="Q20" s="163">
        <v>-12.792</v>
      </c>
      <c r="R20" s="163">
        <v>-12.792</v>
      </c>
      <c r="S20" s="163">
        <v>-12.792</v>
      </c>
      <c r="T20" s="163">
        <v>-12.792</v>
      </c>
      <c r="U20" s="163">
        <v>-16.087</v>
      </c>
      <c r="V20" s="162"/>
      <c r="W20" s="163">
        <v>-29.632000000000001</v>
      </c>
      <c r="X20" s="163">
        <v>-37.908999999999999</v>
      </c>
      <c r="Y20" s="163">
        <v>-37.908999999999999</v>
      </c>
      <c r="Z20" s="163">
        <v>-47.530999999999999</v>
      </c>
      <c r="AA20" s="162"/>
      <c r="AB20" s="163">
        <v>-36.311999999999998</v>
      </c>
      <c r="AC20" s="163">
        <v>-120.6</v>
      </c>
      <c r="AD20" s="163">
        <v>-36.177999999999997</v>
      </c>
      <c r="AE20" s="163">
        <v>-47.530999999999999</v>
      </c>
      <c r="AG20" s="163">
        <v>-52.241</v>
      </c>
      <c r="AH20" s="163">
        <v>-52.241</v>
      </c>
      <c r="AI20" s="163"/>
      <c r="AJ20" s="163">
        <v>-201.06899999999999</v>
      </c>
      <c r="AK20" s="163">
        <v>-152.98099999999999</v>
      </c>
      <c r="AL20" s="163">
        <v>-228.643</v>
      </c>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row>
    <row r="21" spans="1:68" s="96" customFormat="1" ht="15.75" thickBot="1">
      <c r="A21" s="87"/>
      <c r="B21" s="106" t="s">
        <v>102</v>
      </c>
      <c r="C21" s="106"/>
      <c r="D21" s="139" t="s">
        <v>13</v>
      </c>
      <c r="E21" s="107"/>
      <c r="F21" s="155">
        <v>198.71299999999999</v>
      </c>
      <c r="G21" s="155">
        <v>198.71299999999999</v>
      </c>
      <c r="H21" s="155">
        <v>333.19200000000001</v>
      </c>
      <c r="I21" s="155">
        <v>333.19200000000001</v>
      </c>
      <c r="J21" s="155">
        <v>491.62800000000016</v>
      </c>
      <c r="K21" s="155">
        <v>491.62799999999999</v>
      </c>
      <c r="L21" s="155">
        <v>563.99599999999998</v>
      </c>
      <c r="M21" s="155">
        <v>563.99599999999998</v>
      </c>
      <c r="N21" s="162">
        <v>0</v>
      </c>
      <c r="O21" s="155">
        <v>243.35</v>
      </c>
      <c r="P21" s="155">
        <v>243.35</v>
      </c>
      <c r="Q21" s="155">
        <v>442.98099999999999</v>
      </c>
      <c r="R21" s="155">
        <v>442.98099999999999</v>
      </c>
      <c r="S21" s="155">
        <v>152.57400000000001</v>
      </c>
      <c r="T21" s="155">
        <v>152.57400000000001</v>
      </c>
      <c r="U21" s="155">
        <v>550.43299999999999</v>
      </c>
      <c r="V21" s="162"/>
      <c r="W21" s="155">
        <v>413.18599999999998</v>
      </c>
      <c r="X21" s="155">
        <v>555.31399999999996</v>
      </c>
      <c r="Y21" s="155">
        <v>509.62099999999998</v>
      </c>
      <c r="Z21" s="155">
        <v>559.27599999999995</v>
      </c>
      <c r="AA21" s="162"/>
      <c r="AB21" s="155">
        <v>533.43799999999999</v>
      </c>
      <c r="AC21" s="155">
        <v>482.911</v>
      </c>
      <c r="AD21" s="155">
        <v>724.20100000000002</v>
      </c>
      <c r="AE21" s="155">
        <v>559.27599999999995</v>
      </c>
      <c r="AG21" s="155">
        <v>1587.529</v>
      </c>
      <c r="AH21" s="155">
        <v>1587.529</v>
      </c>
      <c r="AI21" s="155"/>
      <c r="AJ21" s="155">
        <v>1389.338</v>
      </c>
      <c r="AK21" s="155">
        <v>2037.3969999999999</v>
      </c>
      <c r="AL21" s="155">
        <v>2229.7249999999999</v>
      </c>
      <c r="AM21" s="161"/>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row>
    <row r="22" spans="1:68" ht="15.75" thickTop="1">
      <c r="B22" s="147" t="s">
        <v>103</v>
      </c>
      <c r="D22" s="150" t="s">
        <v>13</v>
      </c>
      <c r="F22" s="163">
        <v>2.5720000000000001</v>
      </c>
      <c r="G22" s="163">
        <v>2.5720000000000001</v>
      </c>
      <c r="H22" s="163">
        <v>1.147</v>
      </c>
      <c r="I22" s="163">
        <v>1.147</v>
      </c>
      <c r="J22" s="163">
        <v>1.365</v>
      </c>
      <c r="K22" s="163">
        <v>1.365</v>
      </c>
      <c r="L22" s="163">
        <v>0.42699999999999999</v>
      </c>
      <c r="M22" s="163">
        <v>0.42699999999999999</v>
      </c>
      <c r="N22" s="162">
        <v>0</v>
      </c>
      <c r="O22" s="163">
        <v>0.66800000000000004</v>
      </c>
      <c r="P22" s="163">
        <v>0.66800000000000004</v>
      </c>
      <c r="Q22" s="163">
        <v>0.39500000000000002</v>
      </c>
      <c r="R22" s="163">
        <v>0.39500000000000002</v>
      </c>
      <c r="S22" s="163">
        <v>1.5429999999999999</v>
      </c>
      <c r="T22" s="163">
        <v>1.5429999999999999</v>
      </c>
      <c r="U22" s="163">
        <v>0.93300000000000005</v>
      </c>
      <c r="V22" s="162"/>
      <c r="W22" s="163">
        <v>4.4020000000000001</v>
      </c>
      <c r="X22" s="163">
        <v>0.41599999999999998</v>
      </c>
      <c r="Y22" s="163">
        <v>1.3029999999999999</v>
      </c>
      <c r="Z22" s="163">
        <v>0.95799999999999996</v>
      </c>
      <c r="AA22" s="162"/>
      <c r="AB22" s="163">
        <v>1.645</v>
      </c>
      <c r="AC22" s="163">
        <v>1.478</v>
      </c>
      <c r="AD22" s="163">
        <v>0.82</v>
      </c>
      <c r="AE22" s="163">
        <v>0.95799999999999996</v>
      </c>
      <c r="AG22" s="163">
        <v>5.5110000000000001</v>
      </c>
      <c r="AH22" s="163">
        <v>5.5110000000000001</v>
      </c>
      <c r="AI22" s="163"/>
      <c r="AJ22" s="163">
        <v>3.5390000000000001</v>
      </c>
      <c r="AK22" s="163">
        <v>7.0789999999999997</v>
      </c>
      <c r="AL22" s="163">
        <v>4.4930000000000003</v>
      </c>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row>
    <row r="23" spans="1:68">
      <c r="B23" s="147" t="s">
        <v>104</v>
      </c>
      <c r="D23" s="150" t="s">
        <v>13</v>
      </c>
      <c r="F23" s="163">
        <v>0</v>
      </c>
      <c r="G23" s="163">
        <v>0</v>
      </c>
      <c r="H23" s="163">
        <v>0</v>
      </c>
      <c r="I23" s="163">
        <v>0</v>
      </c>
      <c r="J23" s="163">
        <v>0</v>
      </c>
      <c r="K23" s="163">
        <v>0</v>
      </c>
      <c r="L23" s="163">
        <v>0</v>
      </c>
      <c r="M23" s="163">
        <v>0</v>
      </c>
      <c r="N23" s="162">
        <v>0</v>
      </c>
      <c r="O23" s="163">
        <v>18.335000000000001</v>
      </c>
      <c r="P23" s="163">
        <v>18.335000000000001</v>
      </c>
      <c r="Q23" s="163">
        <v>0</v>
      </c>
      <c r="R23" s="163">
        <v>0</v>
      </c>
      <c r="S23" s="163">
        <v>0</v>
      </c>
      <c r="T23" s="163">
        <v>0</v>
      </c>
      <c r="U23" s="163">
        <v>0</v>
      </c>
      <c r="V23" s="162"/>
      <c r="W23" s="163">
        <v>0</v>
      </c>
      <c r="X23" s="163">
        <v>0</v>
      </c>
      <c r="Y23" s="163">
        <v>0</v>
      </c>
      <c r="Z23" s="163">
        <v>0</v>
      </c>
      <c r="AA23" s="162"/>
      <c r="AB23" s="163">
        <v>0</v>
      </c>
      <c r="AC23" s="163">
        <v>0</v>
      </c>
      <c r="AD23" s="163">
        <v>0</v>
      </c>
      <c r="AE23" s="163">
        <v>0</v>
      </c>
      <c r="AG23" s="163">
        <v>0</v>
      </c>
      <c r="AH23" s="163">
        <v>0</v>
      </c>
      <c r="AI23" s="163"/>
      <c r="AJ23" s="163">
        <v>18.335000000000001</v>
      </c>
      <c r="AK23" s="163">
        <v>0</v>
      </c>
      <c r="AL23" s="163">
        <v>0</v>
      </c>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row>
    <row r="24" spans="1:68">
      <c r="B24" s="147" t="s">
        <v>105</v>
      </c>
      <c r="D24" s="150" t="s">
        <v>13</v>
      </c>
      <c r="F24" s="163">
        <v>0</v>
      </c>
      <c r="G24" s="163">
        <v>0</v>
      </c>
      <c r="H24" s="163">
        <v>0</v>
      </c>
      <c r="I24" s="163">
        <v>0</v>
      </c>
      <c r="J24" s="163">
        <v>0</v>
      </c>
      <c r="K24" s="163">
        <v>0</v>
      </c>
      <c r="L24" s="163">
        <v>0</v>
      </c>
      <c r="M24" s="163">
        <v>0</v>
      </c>
      <c r="N24" s="162">
        <v>0</v>
      </c>
      <c r="O24" s="163">
        <v>388.25</v>
      </c>
      <c r="P24" s="163">
        <v>388.25</v>
      </c>
      <c r="Q24" s="163">
        <v>0</v>
      </c>
      <c r="R24" s="163">
        <v>0</v>
      </c>
      <c r="S24" s="163">
        <v>0</v>
      </c>
      <c r="T24" s="163">
        <v>0</v>
      </c>
      <c r="U24" s="163">
        <v>0</v>
      </c>
      <c r="V24" s="162"/>
      <c r="W24" s="163">
        <v>0</v>
      </c>
      <c r="X24" s="163">
        <v>0</v>
      </c>
      <c r="Y24" s="163">
        <v>0</v>
      </c>
      <c r="Z24" s="163">
        <v>0</v>
      </c>
      <c r="AA24" s="162"/>
      <c r="AB24" s="163">
        <v>0</v>
      </c>
      <c r="AC24" s="163">
        <v>0</v>
      </c>
      <c r="AD24" s="163">
        <v>0</v>
      </c>
      <c r="AE24" s="163">
        <v>0</v>
      </c>
      <c r="AG24" s="163">
        <v>0</v>
      </c>
      <c r="AH24" s="163">
        <v>0</v>
      </c>
      <c r="AI24" s="163"/>
      <c r="AJ24" s="163">
        <v>388.25</v>
      </c>
      <c r="AK24" s="163">
        <v>0</v>
      </c>
      <c r="AL24" s="163">
        <v>0</v>
      </c>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row>
    <row r="25" spans="1:68" ht="24">
      <c r="B25" s="140" t="s">
        <v>106</v>
      </c>
      <c r="D25" s="149" t="s">
        <v>13</v>
      </c>
      <c r="F25" s="163">
        <v>-1828.652</v>
      </c>
      <c r="G25" s="163">
        <v>-1828.652</v>
      </c>
      <c r="H25" s="163">
        <v>-97.638000000000005</v>
      </c>
      <c r="I25" s="163">
        <v>-97.638000000000005</v>
      </c>
      <c r="J25" s="163">
        <v>-130.27099999999999</v>
      </c>
      <c r="K25" s="163">
        <v>-130.27099999999999</v>
      </c>
      <c r="L25" s="163">
        <v>-139.30000000000001</v>
      </c>
      <c r="M25" s="163">
        <v>-139.30000000000001</v>
      </c>
      <c r="N25" s="162">
        <v>0</v>
      </c>
      <c r="O25" s="163">
        <v>-211.184</v>
      </c>
      <c r="P25" s="163">
        <v>-211.184</v>
      </c>
      <c r="Q25" s="163">
        <v>-156.83600000000001</v>
      </c>
      <c r="R25" s="163">
        <v>-156.83600000000001</v>
      </c>
      <c r="S25" s="163">
        <v>-242.59399999999999</v>
      </c>
      <c r="T25" s="163">
        <v>-242.59399999999999</v>
      </c>
      <c r="U25" s="163">
        <v>-124.202</v>
      </c>
      <c r="V25" s="162"/>
      <c r="W25" s="163">
        <v>-187.23400000000001</v>
      </c>
      <c r="X25" s="163">
        <v>-133.88900000000001</v>
      </c>
      <c r="Y25" s="163">
        <v>-203.386</v>
      </c>
      <c r="Z25" s="163">
        <v>-242.13399999999999</v>
      </c>
      <c r="AA25" s="162"/>
      <c r="AB25" s="163">
        <v>-239.5</v>
      </c>
      <c r="AC25" s="163">
        <v>-198.64500000000001</v>
      </c>
      <c r="AD25" s="163">
        <v>-200.37799999999999</v>
      </c>
      <c r="AE25" s="163">
        <v>-242.13399999999999</v>
      </c>
      <c r="AG25" s="163">
        <v>-2195.8609999999999</v>
      </c>
      <c r="AH25" s="163">
        <v>-2195.8609999999999</v>
      </c>
      <c r="AI25" s="163"/>
      <c r="AJ25" s="163">
        <v>-734.81600000000003</v>
      </c>
      <c r="AK25" s="163">
        <v>-766.64300000000003</v>
      </c>
      <c r="AL25" s="163">
        <v>-852.596</v>
      </c>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row>
    <row r="26" spans="1:68">
      <c r="B26" s="140" t="s">
        <v>117</v>
      </c>
      <c r="D26" s="149" t="s">
        <v>13</v>
      </c>
      <c r="F26" s="163">
        <v>0</v>
      </c>
      <c r="G26" s="163">
        <v>0</v>
      </c>
      <c r="H26" s="163">
        <v>0</v>
      </c>
      <c r="I26" s="163">
        <v>0</v>
      </c>
      <c r="J26" s="163">
        <v>-17.850999999999999</v>
      </c>
      <c r="K26" s="163">
        <v>-17.850999999999999</v>
      </c>
      <c r="L26" s="163">
        <v>0</v>
      </c>
      <c r="M26" s="163">
        <v>0</v>
      </c>
      <c r="N26" s="163">
        <v>0</v>
      </c>
      <c r="O26" s="163">
        <v>0</v>
      </c>
      <c r="P26" s="163">
        <v>0</v>
      </c>
      <c r="Q26" s="163">
        <v>0</v>
      </c>
      <c r="R26" s="163">
        <v>0</v>
      </c>
      <c r="S26" s="163">
        <v>0</v>
      </c>
      <c r="T26" s="163">
        <v>0</v>
      </c>
      <c r="U26" s="163">
        <v>0</v>
      </c>
      <c r="V26" s="163"/>
      <c r="W26" s="163">
        <v>0</v>
      </c>
      <c r="X26" s="163">
        <v>0</v>
      </c>
      <c r="Y26" s="163">
        <v>0</v>
      </c>
      <c r="Z26" s="163">
        <v>0</v>
      </c>
      <c r="AA26" s="163"/>
      <c r="AB26" s="163">
        <v>0</v>
      </c>
      <c r="AC26" s="163">
        <v>0</v>
      </c>
      <c r="AD26" s="163">
        <v>0</v>
      </c>
      <c r="AE26" s="163">
        <v>0</v>
      </c>
      <c r="AG26" s="163">
        <v>-17.850999999999999</v>
      </c>
      <c r="AH26" s="163">
        <v>-17.850999999999999</v>
      </c>
      <c r="AI26" s="163"/>
      <c r="AJ26" s="163">
        <v>0</v>
      </c>
      <c r="AK26" s="163">
        <v>0</v>
      </c>
      <c r="AL26" s="163">
        <v>0</v>
      </c>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row>
    <row r="27" spans="1:68">
      <c r="B27" s="140" t="s">
        <v>107</v>
      </c>
      <c r="D27" s="149" t="s">
        <v>13</v>
      </c>
      <c r="F27" s="163">
        <v>-69.733000000000004</v>
      </c>
      <c r="G27" s="163">
        <v>-69.733000000000004</v>
      </c>
      <c r="H27" s="163">
        <v>0</v>
      </c>
      <c r="I27" s="163">
        <v>0</v>
      </c>
      <c r="J27" s="163">
        <v>-71.322999999999993</v>
      </c>
      <c r="K27" s="163">
        <v>-71.322999999999993</v>
      </c>
      <c r="L27" s="163">
        <v>0</v>
      </c>
      <c r="M27" s="163">
        <v>0</v>
      </c>
      <c r="N27" s="162">
        <v>0</v>
      </c>
      <c r="O27" s="163">
        <v>-68.921999999999997</v>
      </c>
      <c r="P27" s="163">
        <v>-68.921999999999997</v>
      </c>
      <c r="Q27" s="163">
        <v>0</v>
      </c>
      <c r="R27" s="163">
        <v>0</v>
      </c>
      <c r="S27" s="163">
        <v>0</v>
      </c>
      <c r="T27" s="163">
        <v>0</v>
      </c>
      <c r="U27" s="163">
        <v>0</v>
      </c>
      <c r="V27" s="162"/>
      <c r="W27" s="163">
        <v>0</v>
      </c>
      <c r="X27" s="163">
        <v>0</v>
      </c>
      <c r="Y27" s="163">
        <v>0</v>
      </c>
      <c r="Z27" s="163">
        <v>0</v>
      </c>
      <c r="AA27" s="162"/>
      <c r="AB27" s="163">
        <v>0</v>
      </c>
      <c r="AC27" s="163">
        <v>0</v>
      </c>
      <c r="AD27" s="163">
        <v>0</v>
      </c>
      <c r="AE27" s="163">
        <v>0</v>
      </c>
      <c r="AG27" s="163">
        <v>-141.05600000000001</v>
      </c>
      <c r="AH27" s="163">
        <v>-141.05600000000001</v>
      </c>
      <c r="AI27" s="163"/>
      <c r="AJ27" s="163">
        <v>-68.921999999999997</v>
      </c>
      <c r="AK27" s="163">
        <v>0</v>
      </c>
      <c r="AL27" s="163">
        <v>0</v>
      </c>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row>
    <row r="28" spans="1:68">
      <c r="B28" s="140" t="s">
        <v>144</v>
      </c>
      <c r="D28" s="149" t="s">
        <v>13</v>
      </c>
      <c r="F28" s="163">
        <v>0</v>
      </c>
      <c r="G28" s="163">
        <v>0</v>
      </c>
      <c r="H28" s="163">
        <v>0</v>
      </c>
      <c r="I28" s="163">
        <v>0</v>
      </c>
      <c r="J28" s="163">
        <v>0</v>
      </c>
      <c r="K28" s="163">
        <v>0</v>
      </c>
      <c r="L28" s="163">
        <v>0</v>
      </c>
      <c r="M28" s="163">
        <v>0</v>
      </c>
      <c r="N28" s="162"/>
      <c r="O28" s="163">
        <v>0</v>
      </c>
      <c r="P28" s="163">
        <v>0</v>
      </c>
      <c r="Q28" s="163">
        <v>0</v>
      </c>
      <c r="R28" s="163">
        <v>0</v>
      </c>
      <c r="S28" s="163">
        <v>0</v>
      </c>
      <c r="T28" s="163">
        <v>0</v>
      </c>
      <c r="U28" s="163">
        <v>0</v>
      </c>
      <c r="V28" s="162"/>
      <c r="W28" s="163">
        <v>0</v>
      </c>
      <c r="X28" s="163">
        <v>0</v>
      </c>
      <c r="Y28" s="163">
        <v>0</v>
      </c>
      <c r="Z28" s="163">
        <v>0</v>
      </c>
      <c r="AA28" s="162"/>
      <c r="AB28" s="163">
        <v>0</v>
      </c>
      <c r="AC28" s="163">
        <v>0</v>
      </c>
      <c r="AD28" s="163">
        <v>-334.89699999999999</v>
      </c>
      <c r="AE28" s="163">
        <v>0</v>
      </c>
      <c r="AG28" s="163">
        <v>0</v>
      </c>
      <c r="AH28" s="163">
        <v>0</v>
      </c>
      <c r="AI28" s="163"/>
      <c r="AJ28" s="163">
        <v>0</v>
      </c>
      <c r="AK28" s="163">
        <v>0</v>
      </c>
      <c r="AL28" s="163">
        <v>-334.89699999999999</v>
      </c>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row>
    <row r="29" spans="1:68" s="96" customFormat="1" ht="15.75" thickBot="1">
      <c r="A29" s="87"/>
      <c r="B29" s="106" t="s">
        <v>118</v>
      </c>
      <c r="C29" s="106"/>
      <c r="D29" s="139" t="s">
        <v>13</v>
      </c>
      <c r="E29" s="107"/>
      <c r="F29" s="155">
        <v>-1895.8130000000001</v>
      </c>
      <c r="G29" s="155">
        <v>-1895.8130000000001</v>
      </c>
      <c r="H29" s="155">
        <v>-96.491</v>
      </c>
      <c r="I29" s="155">
        <v>-96.491</v>
      </c>
      <c r="J29" s="155">
        <v>-218.08</v>
      </c>
      <c r="K29" s="155">
        <v>-218.08</v>
      </c>
      <c r="L29" s="155">
        <v>-138.87299999999999</v>
      </c>
      <c r="M29" s="155">
        <v>-138.87299999999999</v>
      </c>
      <c r="N29" s="162">
        <v>0</v>
      </c>
      <c r="O29" s="155">
        <v>127.14700000000001</v>
      </c>
      <c r="P29" s="155">
        <v>127.14700000000001</v>
      </c>
      <c r="Q29" s="155">
        <v>-156.441</v>
      </c>
      <c r="R29" s="155">
        <v>-156.441</v>
      </c>
      <c r="S29" s="155">
        <v>-241.05099999999999</v>
      </c>
      <c r="T29" s="155">
        <v>-241.05099999999999</v>
      </c>
      <c r="U29" s="155">
        <v>-123.26900000000001</v>
      </c>
      <c r="V29" s="162"/>
      <c r="W29" s="155">
        <v>-182.83199999999999</v>
      </c>
      <c r="X29" s="155">
        <v>-133.47300000000001</v>
      </c>
      <c r="Y29" s="155">
        <v>-202.083</v>
      </c>
      <c r="Z29" s="155">
        <v>-241.17599999999999</v>
      </c>
      <c r="AA29" s="162"/>
      <c r="AB29" s="155">
        <v>-237.85499999999999</v>
      </c>
      <c r="AC29" s="155">
        <v>-197.167</v>
      </c>
      <c r="AD29" s="155">
        <v>-534.45500000000004</v>
      </c>
      <c r="AE29" s="155">
        <v>-241.17599999999999</v>
      </c>
      <c r="AG29" s="155">
        <v>-2349.2570000000001</v>
      </c>
      <c r="AH29" s="155">
        <v>-2349.2570000000001</v>
      </c>
      <c r="AI29" s="155"/>
      <c r="AJ29" s="155">
        <v>-393.61399999999998</v>
      </c>
      <c r="AK29" s="155">
        <v>-759.56399999999996</v>
      </c>
      <c r="AL29" s="155">
        <v>-1183</v>
      </c>
      <c r="AM29" s="161"/>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row>
    <row r="30" spans="1:68" s="96" customFormat="1" ht="15.75" thickTop="1">
      <c r="A30" s="87"/>
      <c r="B30" s="140" t="s">
        <v>120</v>
      </c>
      <c r="C30" s="87"/>
      <c r="D30" s="149" t="s">
        <v>13</v>
      </c>
      <c r="E30" s="187"/>
      <c r="F30" s="163">
        <v>0</v>
      </c>
      <c r="G30" s="163">
        <v>0</v>
      </c>
      <c r="H30" s="163">
        <v>0</v>
      </c>
      <c r="I30" s="163">
        <v>0</v>
      </c>
      <c r="J30" s="163">
        <v>0</v>
      </c>
      <c r="K30" s="163">
        <v>0</v>
      </c>
      <c r="L30" s="163">
        <v>0</v>
      </c>
      <c r="M30" s="163">
        <v>0</v>
      </c>
      <c r="N30" s="240"/>
      <c r="O30" s="163">
        <v>0</v>
      </c>
      <c r="P30" s="163">
        <v>0</v>
      </c>
      <c r="Q30" s="163">
        <v>0</v>
      </c>
      <c r="R30" s="163">
        <v>0</v>
      </c>
      <c r="S30" s="163">
        <v>285.38200000000001</v>
      </c>
      <c r="T30" s="163">
        <v>285.38200000000001</v>
      </c>
      <c r="U30" s="163">
        <v>0</v>
      </c>
      <c r="V30" s="240"/>
      <c r="W30" s="163">
        <v>0</v>
      </c>
      <c r="X30" s="163">
        <v>0</v>
      </c>
      <c r="Y30" s="163">
        <v>0</v>
      </c>
      <c r="Z30" s="163">
        <v>0</v>
      </c>
      <c r="AA30" s="240"/>
      <c r="AB30" s="163">
        <v>0</v>
      </c>
      <c r="AC30" s="163">
        <v>0</v>
      </c>
      <c r="AD30" s="163">
        <v>0</v>
      </c>
      <c r="AE30" s="163">
        <v>0</v>
      </c>
      <c r="AG30" s="163">
        <v>0</v>
      </c>
      <c r="AH30" s="163">
        <v>0</v>
      </c>
      <c r="AI30" s="163"/>
      <c r="AJ30" s="163">
        <v>285.38200000000001</v>
      </c>
      <c r="AK30" s="163">
        <v>0</v>
      </c>
      <c r="AL30" s="163">
        <v>0</v>
      </c>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row>
    <row r="31" spans="1:68" s="96" customFormat="1">
      <c r="A31" s="87"/>
      <c r="B31" s="140" t="s">
        <v>130</v>
      </c>
      <c r="C31" s="87"/>
      <c r="D31" s="149" t="s">
        <v>13</v>
      </c>
      <c r="E31" s="187"/>
      <c r="F31" s="163">
        <v>0</v>
      </c>
      <c r="G31" s="163">
        <v>0</v>
      </c>
      <c r="H31" s="163">
        <v>0</v>
      </c>
      <c r="I31" s="163">
        <v>0</v>
      </c>
      <c r="J31" s="163">
        <v>0</v>
      </c>
      <c r="K31" s="163">
        <v>0</v>
      </c>
      <c r="L31" s="163">
        <v>0</v>
      </c>
      <c r="M31" s="163">
        <v>0</v>
      </c>
      <c r="N31" s="188"/>
      <c r="O31" s="163">
        <v>0</v>
      </c>
      <c r="P31" s="163">
        <v>0</v>
      </c>
      <c r="Q31" s="163">
        <v>0</v>
      </c>
      <c r="R31" s="163">
        <v>0</v>
      </c>
      <c r="S31" s="163">
        <v>0</v>
      </c>
      <c r="T31" s="163">
        <v>0</v>
      </c>
      <c r="U31" s="163">
        <v>0</v>
      </c>
      <c r="V31" s="188"/>
      <c r="W31" s="163">
        <v>0</v>
      </c>
      <c r="X31" s="163">
        <v>-652.49800000000005</v>
      </c>
      <c r="Y31" s="163">
        <v>0</v>
      </c>
      <c r="Z31" s="163">
        <v>0</v>
      </c>
      <c r="AA31" s="188"/>
      <c r="AB31" s="163">
        <v>0</v>
      </c>
      <c r="AC31" s="163">
        <v>-368.26400000000001</v>
      </c>
      <c r="AD31" s="163">
        <v>0</v>
      </c>
      <c r="AE31" s="163">
        <v>0</v>
      </c>
      <c r="AG31" s="163">
        <v>0</v>
      </c>
      <c r="AH31" s="163">
        <v>0</v>
      </c>
      <c r="AI31" s="163"/>
      <c r="AJ31" s="163">
        <v>0</v>
      </c>
      <c r="AK31" s="163">
        <v>-652.49800000000005</v>
      </c>
      <c r="AL31" s="163">
        <v>-368.26400000000001</v>
      </c>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row>
    <row r="32" spans="1:68" s="6" customFormat="1">
      <c r="A32" s="189"/>
      <c r="B32" s="140" t="s">
        <v>108</v>
      </c>
      <c r="D32" s="149" t="s">
        <v>13</v>
      </c>
      <c r="E32" s="14"/>
      <c r="F32" s="163">
        <v>190</v>
      </c>
      <c r="G32" s="163">
        <v>190</v>
      </c>
      <c r="H32" s="163">
        <v>175</v>
      </c>
      <c r="I32" s="163">
        <v>175</v>
      </c>
      <c r="J32" s="163">
        <v>20</v>
      </c>
      <c r="K32" s="163">
        <v>20</v>
      </c>
      <c r="L32" s="163">
        <v>0</v>
      </c>
      <c r="M32" s="163">
        <v>0</v>
      </c>
      <c r="N32" s="188">
        <v>0</v>
      </c>
      <c r="O32" s="163">
        <v>6443</v>
      </c>
      <c r="P32" s="163">
        <v>6443</v>
      </c>
      <c r="Q32" s="163">
        <v>0</v>
      </c>
      <c r="R32" s="163">
        <v>0</v>
      </c>
      <c r="S32" s="163">
        <v>0</v>
      </c>
      <c r="T32" s="163">
        <v>0</v>
      </c>
      <c r="U32" s="163">
        <v>0</v>
      </c>
      <c r="V32" s="188"/>
      <c r="W32" s="163">
        <v>0</v>
      </c>
      <c r="X32" s="163">
        <v>0</v>
      </c>
      <c r="Y32" s="163">
        <v>0</v>
      </c>
      <c r="Z32" s="163">
        <v>0</v>
      </c>
      <c r="AA32" s="188"/>
      <c r="AB32" s="163">
        <v>0</v>
      </c>
      <c r="AC32" s="163">
        <v>0</v>
      </c>
      <c r="AD32" s="163">
        <v>0</v>
      </c>
      <c r="AE32" s="163">
        <v>0</v>
      </c>
      <c r="AG32" s="163">
        <v>385</v>
      </c>
      <c r="AH32" s="163">
        <v>385</v>
      </c>
      <c r="AI32" s="163"/>
      <c r="AJ32" s="163">
        <v>6443</v>
      </c>
      <c r="AK32" s="163">
        <v>0</v>
      </c>
      <c r="AL32" s="163">
        <v>750</v>
      </c>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row>
    <row r="33" spans="1:68" s="6" customFormat="1" ht="24">
      <c r="A33" s="189"/>
      <c r="B33" s="140" t="s">
        <v>133</v>
      </c>
      <c r="D33" s="149" t="s">
        <v>13</v>
      </c>
      <c r="E33" s="14"/>
      <c r="F33" s="163">
        <v>-176.12299999999999</v>
      </c>
      <c r="G33" s="163">
        <v>-176.12299999999999</v>
      </c>
      <c r="H33" s="163">
        <v>-417.87200000000001</v>
      </c>
      <c r="I33" s="163">
        <v>-417.87200000000001</v>
      </c>
      <c r="J33" s="163">
        <v>-193.417</v>
      </c>
      <c r="K33" s="163">
        <v>-193.417</v>
      </c>
      <c r="L33" s="163">
        <v>-51.756</v>
      </c>
      <c r="M33" s="163">
        <v>-51.756</v>
      </c>
      <c r="N33" s="188">
        <v>0</v>
      </c>
      <c r="O33" s="163">
        <v>-4811.0039999999999</v>
      </c>
      <c r="P33" s="163">
        <v>-4811.0039999999999</v>
      </c>
      <c r="Q33" s="163">
        <v>-132.03899999999999</v>
      </c>
      <c r="R33" s="163">
        <v>-132.03899999999999</v>
      </c>
      <c r="S33" s="163">
        <v>-135.22399999999999</v>
      </c>
      <c r="T33" s="163">
        <v>-135.22399999999999</v>
      </c>
      <c r="U33" s="163">
        <v>-129.98400000000001</v>
      </c>
      <c r="V33" s="188"/>
      <c r="W33" s="163">
        <v>-321.26100000000002</v>
      </c>
      <c r="X33" s="163">
        <v>-127.815</v>
      </c>
      <c r="Y33" s="163">
        <v>-333.18099999999998</v>
      </c>
      <c r="Z33" s="163">
        <v>-118.392</v>
      </c>
      <c r="AA33" s="188"/>
      <c r="AB33" s="163">
        <v>-314.99</v>
      </c>
      <c r="AC33" s="163">
        <v>-124.526</v>
      </c>
      <c r="AD33" s="163">
        <v>-309.01499999999999</v>
      </c>
      <c r="AE33" s="163">
        <v>-118.392</v>
      </c>
      <c r="AG33" s="163">
        <v>-839.16800000000001</v>
      </c>
      <c r="AH33" s="163">
        <v>-839.16800000000001</v>
      </c>
      <c r="AI33" s="163"/>
      <c r="AJ33" s="163">
        <v>-5208.2510000000002</v>
      </c>
      <c r="AK33" s="163">
        <v>-900.649</v>
      </c>
      <c r="AL33" s="163">
        <v>-1489.0050000000001</v>
      </c>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row>
    <row r="34" spans="1:68" s="6" customFormat="1">
      <c r="A34" s="189"/>
      <c r="B34" s="147" t="s">
        <v>109</v>
      </c>
      <c r="D34" s="150" t="s">
        <v>13</v>
      </c>
      <c r="E34" s="14"/>
      <c r="F34" s="163">
        <v>0</v>
      </c>
      <c r="G34" s="163">
        <v>0</v>
      </c>
      <c r="H34" s="163">
        <v>0</v>
      </c>
      <c r="I34" s="163">
        <v>0</v>
      </c>
      <c r="J34" s="163">
        <v>0</v>
      </c>
      <c r="K34" s="163">
        <v>0</v>
      </c>
      <c r="L34" s="163">
        <v>0</v>
      </c>
      <c r="M34" s="163">
        <v>0</v>
      </c>
      <c r="N34" s="188">
        <v>0</v>
      </c>
      <c r="O34" s="163">
        <v>-2226.9929999999999</v>
      </c>
      <c r="P34" s="163">
        <v>-2226.9929999999999</v>
      </c>
      <c r="Q34" s="163">
        <v>0</v>
      </c>
      <c r="R34" s="163">
        <v>0</v>
      </c>
      <c r="S34" s="163">
        <v>-0.94</v>
      </c>
      <c r="T34" s="163">
        <v>-0.94</v>
      </c>
      <c r="U34" s="163">
        <v>0</v>
      </c>
      <c r="V34" s="188"/>
      <c r="W34" s="163">
        <v>0</v>
      </c>
      <c r="X34" s="163">
        <v>0</v>
      </c>
      <c r="Y34" s="163">
        <v>0</v>
      </c>
      <c r="Z34" s="163">
        <v>0</v>
      </c>
      <c r="AA34" s="188"/>
      <c r="AB34" s="163">
        <v>0</v>
      </c>
      <c r="AC34" s="163">
        <v>0</v>
      </c>
      <c r="AD34" s="163">
        <v>0</v>
      </c>
      <c r="AE34" s="163">
        <v>0</v>
      </c>
      <c r="AG34" s="163">
        <v>0</v>
      </c>
      <c r="AH34" s="163">
        <v>0</v>
      </c>
      <c r="AI34" s="163"/>
      <c r="AJ34" s="163">
        <v>-2227.933</v>
      </c>
      <c r="AK34" s="163">
        <v>0</v>
      </c>
      <c r="AL34" s="163">
        <v>0</v>
      </c>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row>
    <row r="35" spans="1:68" s="96" customFormat="1" ht="15.75" thickBot="1">
      <c r="A35" s="87"/>
      <c r="B35" s="106" t="s">
        <v>119</v>
      </c>
      <c r="C35" s="106"/>
      <c r="D35" s="139" t="s">
        <v>13</v>
      </c>
      <c r="E35" s="107"/>
      <c r="F35" s="155">
        <v>13.877000000000001</v>
      </c>
      <c r="G35" s="155">
        <v>13.877000000000001</v>
      </c>
      <c r="H35" s="155">
        <v>-242.87200000000001</v>
      </c>
      <c r="I35" s="155">
        <v>-242.87200000000001</v>
      </c>
      <c r="J35" s="155">
        <v>-173.417</v>
      </c>
      <c r="K35" s="155">
        <v>-173.417</v>
      </c>
      <c r="L35" s="155">
        <v>-51.756</v>
      </c>
      <c r="M35" s="155">
        <v>-51.756</v>
      </c>
      <c r="N35" s="162">
        <v>0</v>
      </c>
      <c r="O35" s="155">
        <v>-594.99699999999996</v>
      </c>
      <c r="P35" s="155">
        <v>-594.99699999999996</v>
      </c>
      <c r="Q35" s="155">
        <v>-132.03899999999999</v>
      </c>
      <c r="R35" s="155">
        <v>-132.03899999999999</v>
      </c>
      <c r="S35" s="155">
        <v>149.21799999999999</v>
      </c>
      <c r="T35" s="155">
        <v>149.21799999999999</v>
      </c>
      <c r="U35" s="155">
        <v>-129.98400000000001</v>
      </c>
      <c r="V35" s="162"/>
      <c r="W35" s="155">
        <v>-321.26100000000002</v>
      </c>
      <c r="X35" s="155">
        <v>-780.31299999999999</v>
      </c>
      <c r="Y35" s="155">
        <v>-333.18099999999998</v>
      </c>
      <c r="Z35" s="155">
        <v>-118.392</v>
      </c>
      <c r="AA35" s="162"/>
      <c r="AB35" s="155">
        <v>-314.99</v>
      </c>
      <c r="AC35" s="155">
        <v>-492.79</v>
      </c>
      <c r="AD35" s="155">
        <v>-309.01499999999999</v>
      </c>
      <c r="AE35" s="155">
        <v>-118.392</v>
      </c>
      <c r="AG35" s="155">
        <v>-454.16800000000001</v>
      </c>
      <c r="AH35" s="155">
        <v>-454.16800000000001</v>
      </c>
      <c r="AI35" s="155"/>
      <c r="AJ35" s="155">
        <v>-707.80200000000002</v>
      </c>
      <c r="AK35" s="155">
        <v>-1553.1469999999999</v>
      </c>
      <c r="AL35" s="155">
        <v>-1107.269</v>
      </c>
      <c r="AM35" s="161"/>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row>
    <row r="36" spans="1:68" s="96" customFormat="1" ht="16.5" thickTop="1" thickBot="1">
      <c r="A36" s="87"/>
      <c r="B36" s="106" t="s">
        <v>110</v>
      </c>
      <c r="C36" s="106"/>
      <c r="D36" s="139" t="s">
        <v>13</v>
      </c>
      <c r="E36" s="107"/>
      <c r="F36" s="155">
        <v>-1683.223</v>
      </c>
      <c r="G36" s="155">
        <v>-1683.223</v>
      </c>
      <c r="H36" s="155">
        <v>-6.1710000000000003</v>
      </c>
      <c r="I36" s="155">
        <v>-6.1710000000000003</v>
      </c>
      <c r="J36" s="155">
        <v>100.131</v>
      </c>
      <c r="K36" s="155">
        <v>100.131</v>
      </c>
      <c r="L36" s="155">
        <v>373.36700000000002</v>
      </c>
      <c r="M36" s="155">
        <v>373.36700000000002</v>
      </c>
      <c r="N36" s="162">
        <v>0</v>
      </c>
      <c r="O36" s="155">
        <v>-224.5</v>
      </c>
      <c r="P36" s="155">
        <v>-224.5</v>
      </c>
      <c r="Q36" s="155">
        <v>154.501</v>
      </c>
      <c r="R36" s="155">
        <v>154.501</v>
      </c>
      <c r="S36" s="155">
        <v>60.741</v>
      </c>
      <c r="T36" s="155">
        <v>60.741</v>
      </c>
      <c r="U36" s="155">
        <v>297.18</v>
      </c>
      <c r="V36" s="162"/>
      <c r="W36" s="155">
        <v>-90.906999999999996</v>
      </c>
      <c r="X36" s="155">
        <v>-358.47199999999998</v>
      </c>
      <c r="Y36" s="155">
        <v>-25.643000000000001</v>
      </c>
      <c r="Z36" s="155">
        <v>199.708</v>
      </c>
      <c r="AA36" s="162"/>
      <c r="AB36" s="155">
        <v>-19.407</v>
      </c>
      <c r="AC36" s="155">
        <v>-207.04599999999999</v>
      </c>
      <c r="AD36" s="155">
        <v>-119.26900000000001</v>
      </c>
      <c r="AE36" s="155">
        <v>199.708</v>
      </c>
      <c r="AG36" s="155">
        <v>-1215.896</v>
      </c>
      <c r="AH36" s="155">
        <v>-1215.896</v>
      </c>
      <c r="AI36" s="155"/>
      <c r="AJ36" s="155">
        <v>287.92200000000003</v>
      </c>
      <c r="AK36" s="155">
        <v>-275.31400000000002</v>
      </c>
      <c r="AL36" s="155">
        <v>-60.543999999999997</v>
      </c>
      <c r="AM36" s="161"/>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row>
    <row r="37" spans="1:68" ht="15.75" thickTop="1">
      <c r="B37" s="100" t="s">
        <v>111</v>
      </c>
      <c r="D37" s="150" t="s">
        <v>13</v>
      </c>
      <c r="F37" s="163">
        <v>-2.5999999999999999E-2</v>
      </c>
      <c r="G37" s="163">
        <v>-2.5999999999999999E-2</v>
      </c>
      <c r="H37" s="163">
        <v>4.1000000000000002E-2</v>
      </c>
      <c r="I37" s="163">
        <v>4.1000000000000002E-2</v>
      </c>
      <c r="J37" s="163">
        <v>8.6999999999999994E-2</v>
      </c>
      <c r="K37" s="163">
        <v>8.6999999999999994E-2</v>
      </c>
      <c r="L37" s="163">
        <v>-1.2999999999999999E-2</v>
      </c>
      <c r="M37" s="163">
        <v>-1.2999999999999999E-2</v>
      </c>
      <c r="N37" s="162">
        <v>0</v>
      </c>
      <c r="O37" s="163">
        <v>-0.21299999999999999</v>
      </c>
      <c r="P37" s="163">
        <v>-0.21299999999999999</v>
      </c>
      <c r="Q37" s="163">
        <v>5.7000000000000002E-2</v>
      </c>
      <c r="R37" s="163">
        <v>5.7000000000000002E-2</v>
      </c>
      <c r="S37" s="163">
        <v>0.128</v>
      </c>
      <c r="T37" s="163">
        <v>0.128</v>
      </c>
      <c r="U37" s="163">
        <v>-0.38</v>
      </c>
      <c r="V37" s="162"/>
      <c r="W37" s="163">
        <v>0.28399999999999997</v>
      </c>
      <c r="X37" s="163">
        <v>0.53800000000000003</v>
      </c>
      <c r="Y37" s="163">
        <v>-0.53300000000000003</v>
      </c>
      <c r="Z37" s="163">
        <v>0.112</v>
      </c>
      <c r="AA37" s="162"/>
      <c r="AB37" s="163">
        <v>-1.9E-2</v>
      </c>
      <c r="AC37" s="163">
        <v>-8.1000000000000003E-2</v>
      </c>
      <c r="AD37" s="163">
        <v>0.216</v>
      </c>
      <c r="AE37" s="163">
        <v>0.112</v>
      </c>
      <c r="AG37" s="163">
        <v>8.8999999999999996E-2</v>
      </c>
      <c r="AH37" s="163">
        <v>8.8999999999999996E-2</v>
      </c>
      <c r="AI37" s="163"/>
      <c r="AJ37" s="163">
        <v>-0.40799999999999997</v>
      </c>
      <c r="AK37" s="163">
        <v>0.40100000000000002</v>
      </c>
      <c r="AL37" s="163">
        <v>-0.06</v>
      </c>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row>
    <row r="38" spans="1:68">
      <c r="B38" s="101" t="s">
        <v>112</v>
      </c>
      <c r="D38" s="151" t="s">
        <v>13</v>
      </c>
      <c r="F38" s="157">
        <v>1556.8009999999999</v>
      </c>
      <c r="G38" s="157">
        <v>1556.8009999999999</v>
      </c>
      <c r="H38" s="157">
        <v>-126.44799999999999</v>
      </c>
      <c r="I38" s="157">
        <v>-126.44799999999999</v>
      </c>
      <c r="J38" s="157">
        <v>-132.578</v>
      </c>
      <c r="K38" s="157">
        <v>-132.578</v>
      </c>
      <c r="L38" s="157">
        <v>-32.36</v>
      </c>
      <c r="M38" s="157">
        <v>-32.36</v>
      </c>
      <c r="N38" s="162">
        <v>0</v>
      </c>
      <c r="O38" s="157">
        <v>340.99400000000003</v>
      </c>
      <c r="P38" s="157">
        <v>340.99400000000003</v>
      </c>
      <c r="Q38" s="157">
        <v>116.28100000000001</v>
      </c>
      <c r="R38" s="157">
        <v>116.28100000000001</v>
      </c>
      <c r="S38" s="157">
        <v>270.839</v>
      </c>
      <c r="T38" s="157">
        <v>270.839</v>
      </c>
      <c r="U38" s="157">
        <v>331.70800000000003</v>
      </c>
      <c r="V38" s="162"/>
      <c r="W38" s="157">
        <v>628.50800000000004</v>
      </c>
      <c r="X38" s="157">
        <v>537.88499999999999</v>
      </c>
      <c r="Y38" s="157">
        <v>179.95099999999999</v>
      </c>
      <c r="Z38" s="157">
        <v>153.77500000000001</v>
      </c>
      <c r="AA38" s="162"/>
      <c r="AB38" s="157">
        <v>353.59500000000003</v>
      </c>
      <c r="AC38" s="157">
        <v>334.16899999999998</v>
      </c>
      <c r="AD38" s="157">
        <v>127.042</v>
      </c>
      <c r="AE38" s="157">
        <v>153.77500000000001</v>
      </c>
      <c r="AG38" s="157">
        <v>1556.8009999999999</v>
      </c>
      <c r="AH38" s="157">
        <v>1556.8009999999999</v>
      </c>
      <c r="AI38" s="157"/>
      <c r="AJ38" s="157">
        <v>340.99400000000003</v>
      </c>
      <c r="AK38" s="157">
        <v>628.50800000000004</v>
      </c>
      <c r="AL38" s="157">
        <v>353.59500000000003</v>
      </c>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row>
    <row r="39" spans="1:68">
      <c r="B39" s="101" t="s">
        <v>143</v>
      </c>
      <c r="D39" s="151" t="s">
        <v>13</v>
      </c>
      <c r="F39" s="157">
        <v>0</v>
      </c>
      <c r="G39" s="157">
        <v>0</v>
      </c>
      <c r="H39" s="157">
        <v>0</v>
      </c>
      <c r="I39" s="157">
        <v>0</v>
      </c>
      <c r="J39" s="157">
        <v>0</v>
      </c>
      <c r="K39" s="157">
        <v>0</v>
      </c>
      <c r="L39" s="157">
        <v>0</v>
      </c>
      <c r="M39" s="157">
        <v>0</v>
      </c>
      <c r="N39" s="162"/>
      <c r="O39" s="157">
        <v>0</v>
      </c>
      <c r="P39" s="157">
        <v>0</v>
      </c>
      <c r="Q39" s="157">
        <v>0</v>
      </c>
      <c r="R39" s="157">
        <v>0</v>
      </c>
      <c r="S39" s="157">
        <v>0</v>
      </c>
      <c r="T39" s="157">
        <v>0</v>
      </c>
      <c r="U39" s="157">
        <v>0</v>
      </c>
      <c r="V39" s="162"/>
      <c r="W39" s="157">
        <v>0</v>
      </c>
      <c r="X39" s="157">
        <v>0</v>
      </c>
      <c r="Y39" s="157">
        <v>0</v>
      </c>
      <c r="Z39" s="157">
        <v>0</v>
      </c>
      <c r="AA39" s="162"/>
      <c r="AB39" s="157">
        <v>0</v>
      </c>
      <c r="AC39" s="157">
        <v>0</v>
      </c>
      <c r="AD39" s="157">
        <v>1.3260000000000001</v>
      </c>
      <c r="AE39" s="157">
        <v>0</v>
      </c>
      <c r="AG39" s="157">
        <v>0</v>
      </c>
      <c r="AH39" s="157">
        <v>0</v>
      </c>
      <c r="AI39" s="157"/>
      <c r="AJ39" s="157">
        <v>0</v>
      </c>
      <c r="AK39" s="157">
        <v>0</v>
      </c>
      <c r="AL39" s="157">
        <v>1.3260000000000001</v>
      </c>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row>
    <row r="40" spans="1:68" s="96" customFormat="1" ht="15.75" thickBot="1">
      <c r="A40" s="87"/>
      <c r="B40" s="106" t="s">
        <v>113</v>
      </c>
      <c r="C40" s="106"/>
      <c r="D40" s="139" t="s">
        <v>13</v>
      </c>
      <c r="E40" s="107"/>
      <c r="F40" s="155">
        <v>-126.44799999999999</v>
      </c>
      <c r="G40" s="155">
        <v>-126.44799999999999</v>
      </c>
      <c r="H40" s="155">
        <v>-132.578</v>
      </c>
      <c r="I40" s="155">
        <v>-132.578</v>
      </c>
      <c r="J40" s="155">
        <v>-32.36</v>
      </c>
      <c r="K40" s="155">
        <v>-32.36</v>
      </c>
      <c r="L40" s="155">
        <v>340.99400000000003</v>
      </c>
      <c r="M40" s="155">
        <v>340.99400000000003</v>
      </c>
      <c r="N40" s="162">
        <v>0</v>
      </c>
      <c r="O40" s="155">
        <v>116.28100000000001</v>
      </c>
      <c r="P40" s="155">
        <v>116.28100000000001</v>
      </c>
      <c r="Q40" s="155">
        <v>270.839</v>
      </c>
      <c r="R40" s="155">
        <v>270.839</v>
      </c>
      <c r="S40" s="155">
        <v>331.70800000000003</v>
      </c>
      <c r="T40" s="155">
        <v>331.70800000000003</v>
      </c>
      <c r="U40" s="155">
        <v>628.50800000000004</v>
      </c>
      <c r="V40" s="162"/>
      <c r="W40" s="155">
        <v>537.88499999999999</v>
      </c>
      <c r="X40" s="155">
        <v>179.95099999999999</v>
      </c>
      <c r="Y40" s="155">
        <v>153.77500000000001</v>
      </c>
      <c r="Z40" s="155">
        <v>353.59500000000003</v>
      </c>
      <c r="AA40" s="162"/>
      <c r="AB40" s="155">
        <v>334.16899999999998</v>
      </c>
      <c r="AC40" s="155">
        <v>127.042</v>
      </c>
      <c r="AD40" s="155">
        <v>9.3149999999999995</v>
      </c>
      <c r="AE40" s="155">
        <v>353.59500000000003</v>
      </c>
      <c r="AG40" s="155">
        <v>340.99400000000003</v>
      </c>
      <c r="AH40" s="155">
        <v>340.99400000000003</v>
      </c>
      <c r="AI40" s="155"/>
      <c r="AJ40" s="155">
        <v>628.50800000000004</v>
      </c>
      <c r="AK40" s="155">
        <v>353.59500000000003</v>
      </c>
      <c r="AL40" s="155">
        <v>294.31700000000001</v>
      </c>
      <c r="AM40" s="161"/>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row>
    <row r="41" spans="1:68" ht="15.75" thickTop="1">
      <c r="N41" s="161"/>
      <c r="S41" s="157"/>
      <c r="T41" s="157"/>
      <c r="V41" s="161"/>
      <c r="AA41" s="161"/>
      <c r="AG41" s="157"/>
      <c r="AH41" s="157"/>
      <c r="AI41" s="157"/>
    </row>
    <row r="42" spans="1:68">
      <c r="S42" s="157"/>
      <c r="T42" s="157"/>
      <c r="AG42" s="157"/>
      <c r="AH42" s="157"/>
      <c r="AI42" s="157"/>
    </row>
    <row r="43" span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G43" s="157"/>
      <c r="AH43" s="168"/>
      <c r="AI43" s="168"/>
      <c r="AJ43" s="168"/>
      <c r="AK43" s="168"/>
      <c r="AL43" s="168"/>
    </row>
    <row r="44" span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G44" s="157"/>
      <c r="AH44" s="168"/>
      <c r="AI44" s="168"/>
      <c r="AJ44" s="168"/>
      <c r="AK44" s="168"/>
      <c r="AL44" s="168"/>
    </row>
    <row r="45" span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G45" s="157"/>
      <c r="AH45" s="168"/>
      <c r="AI45" s="168"/>
      <c r="AJ45" s="168"/>
      <c r="AK45" s="168"/>
      <c r="AL45" s="168"/>
    </row>
    <row r="46" span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H46" s="168"/>
      <c r="AI46" s="168"/>
      <c r="AJ46" s="168"/>
      <c r="AK46" s="168"/>
      <c r="AL46" s="168"/>
    </row>
    <row r="47" span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H47" s="168"/>
      <c r="AI47" s="168"/>
      <c r="AJ47" s="168"/>
      <c r="AK47" s="168"/>
      <c r="AL47" s="168"/>
    </row>
    <row r="48" span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H48" s="168"/>
      <c r="AI48" s="168"/>
      <c r="AJ48" s="168"/>
      <c r="AK48" s="168"/>
      <c r="AL48" s="168"/>
    </row>
    <row r="49" spans="6:38">
      <c r="F49" s="168"/>
      <c r="G49" s="168"/>
      <c r="H49" s="168"/>
      <c r="I49" s="168"/>
      <c r="J49" s="168"/>
      <c r="K49" s="168"/>
      <c r="L49" s="168"/>
      <c r="M49" s="168"/>
      <c r="O49" s="168"/>
      <c r="P49" s="168"/>
      <c r="Q49" s="168"/>
      <c r="R49" s="168"/>
      <c r="S49" s="168"/>
      <c r="T49" s="168"/>
      <c r="U49" s="168"/>
      <c r="W49" s="168"/>
      <c r="X49" s="168"/>
      <c r="Y49" s="168"/>
      <c r="Z49" s="168"/>
      <c r="AB49" s="168"/>
      <c r="AH49" s="168"/>
      <c r="AI49" s="168"/>
      <c r="AJ49" s="168"/>
      <c r="AK49" s="168"/>
      <c r="AL49" s="168"/>
    </row>
    <row r="50" spans="6:38">
      <c r="F50" s="168"/>
      <c r="G50" s="168"/>
      <c r="H50" s="168"/>
      <c r="I50" s="168"/>
      <c r="J50" s="168"/>
      <c r="K50" s="168"/>
      <c r="L50" s="168"/>
      <c r="M50" s="168"/>
      <c r="O50" s="168"/>
      <c r="P50" s="168"/>
      <c r="Q50" s="168"/>
      <c r="R50" s="168"/>
      <c r="S50" s="168"/>
      <c r="T50" s="168"/>
      <c r="U50" s="168"/>
      <c r="W50" s="168"/>
      <c r="X50" s="168"/>
      <c r="Y50" s="168"/>
      <c r="Z50" s="168"/>
      <c r="AB50" s="168"/>
      <c r="AH50" s="168"/>
      <c r="AI50" s="168"/>
      <c r="AJ50" s="168"/>
      <c r="AK50" s="168"/>
      <c r="AL50" s="168"/>
    </row>
    <row r="51" spans="6:38">
      <c r="F51" s="168"/>
      <c r="G51" s="168"/>
      <c r="H51" s="168"/>
      <c r="I51" s="168"/>
      <c r="J51" s="168"/>
      <c r="K51" s="168"/>
      <c r="L51" s="168"/>
      <c r="M51" s="168"/>
      <c r="O51" s="168"/>
      <c r="P51" s="168"/>
      <c r="Q51" s="168"/>
      <c r="R51" s="168"/>
      <c r="S51" s="168"/>
      <c r="T51" s="168"/>
      <c r="U51" s="168"/>
      <c r="W51" s="168"/>
      <c r="X51" s="168"/>
      <c r="Y51" s="168"/>
      <c r="Z51" s="168"/>
      <c r="AB51" s="168"/>
      <c r="AH51" s="168"/>
      <c r="AI51" s="168"/>
      <c r="AJ51" s="168"/>
      <c r="AK51" s="168"/>
      <c r="AL51" s="168"/>
    </row>
    <row r="52" spans="6:38">
      <c r="F52" s="168"/>
      <c r="G52" s="168"/>
      <c r="H52" s="168"/>
      <c r="I52" s="168"/>
      <c r="J52" s="168"/>
      <c r="K52" s="168"/>
      <c r="L52" s="168"/>
      <c r="M52" s="168"/>
      <c r="O52" s="168"/>
      <c r="P52" s="168"/>
      <c r="Q52" s="168"/>
      <c r="R52" s="168"/>
      <c r="S52" s="168"/>
      <c r="T52" s="168"/>
      <c r="U52" s="168"/>
      <c r="W52" s="168"/>
      <c r="X52" s="168"/>
      <c r="Y52" s="168"/>
      <c r="Z52" s="168"/>
      <c r="AB52" s="168"/>
      <c r="AH52" s="168"/>
      <c r="AI52" s="168"/>
      <c r="AJ52" s="168"/>
      <c r="AK52" s="168"/>
      <c r="AL52" s="168"/>
    </row>
    <row r="53" spans="6:38">
      <c r="F53" s="168"/>
      <c r="G53" s="168"/>
      <c r="H53" s="168"/>
      <c r="I53" s="168"/>
      <c r="J53" s="168"/>
      <c r="K53" s="168"/>
      <c r="L53" s="168"/>
      <c r="M53" s="168"/>
      <c r="O53" s="168"/>
      <c r="P53" s="168"/>
      <c r="Q53" s="168"/>
      <c r="R53" s="168"/>
      <c r="S53" s="168"/>
      <c r="T53" s="168"/>
      <c r="U53" s="168"/>
      <c r="W53" s="168"/>
      <c r="X53" s="168"/>
      <c r="Y53" s="168"/>
      <c r="Z53" s="168"/>
      <c r="AB53" s="168"/>
      <c r="AH53" s="168"/>
      <c r="AI53" s="168"/>
      <c r="AJ53" s="168"/>
      <c r="AK53" s="168"/>
      <c r="AL53" s="168"/>
    </row>
    <row r="54" spans="6:38">
      <c r="F54" s="168"/>
      <c r="G54" s="168"/>
      <c r="H54" s="168"/>
      <c r="I54" s="168"/>
      <c r="J54" s="168"/>
      <c r="K54" s="168"/>
      <c r="L54" s="168"/>
      <c r="M54" s="168"/>
      <c r="O54" s="168"/>
      <c r="P54" s="168"/>
      <c r="Q54" s="168"/>
      <c r="R54" s="168"/>
      <c r="S54" s="168"/>
      <c r="T54" s="168"/>
      <c r="U54" s="168"/>
      <c r="W54" s="168"/>
      <c r="X54" s="168"/>
      <c r="Y54" s="168"/>
      <c r="Z54" s="168"/>
      <c r="AB54" s="168"/>
      <c r="AH54" s="168"/>
      <c r="AI54" s="168"/>
      <c r="AJ54" s="168"/>
      <c r="AK54" s="168"/>
      <c r="AL54" s="168"/>
    </row>
    <row r="55" spans="6:38">
      <c r="F55" s="168"/>
      <c r="G55" s="168"/>
      <c r="H55" s="168"/>
      <c r="I55" s="168"/>
      <c r="J55" s="168"/>
      <c r="K55" s="168"/>
      <c r="L55" s="168"/>
      <c r="M55" s="168"/>
      <c r="O55" s="168"/>
      <c r="P55" s="168"/>
      <c r="Q55" s="168"/>
      <c r="R55" s="168"/>
      <c r="S55" s="168"/>
      <c r="T55" s="168"/>
      <c r="U55" s="168"/>
      <c r="W55" s="168"/>
      <c r="X55" s="168"/>
      <c r="Y55" s="168"/>
      <c r="Z55" s="168"/>
      <c r="AB55" s="168"/>
      <c r="AH55" s="168"/>
      <c r="AI55" s="168"/>
      <c r="AJ55" s="168"/>
      <c r="AK55" s="168"/>
      <c r="AL55" s="168"/>
    </row>
    <row r="56" spans="6:38">
      <c r="F56" s="168"/>
      <c r="G56" s="168"/>
      <c r="H56" s="168"/>
      <c r="I56" s="168"/>
      <c r="J56" s="168"/>
      <c r="K56" s="168"/>
      <c r="L56" s="168"/>
      <c r="M56" s="168"/>
      <c r="O56" s="168"/>
      <c r="P56" s="168"/>
      <c r="Q56" s="168"/>
      <c r="R56" s="168"/>
      <c r="S56" s="168"/>
      <c r="T56" s="168"/>
      <c r="U56" s="168"/>
      <c r="W56" s="168"/>
      <c r="X56" s="168"/>
      <c r="Y56" s="168"/>
      <c r="Z56" s="168"/>
      <c r="AB56" s="168"/>
      <c r="AH56" s="168"/>
      <c r="AI56" s="168"/>
      <c r="AJ56" s="168"/>
      <c r="AK56" s="168"/>
      <c r="AL56" s="168"/>
    </row>
    <row r="57" spans="6:38">
      <c r="F57" s="168"/>
      <c r="G57" s="168"/>
      <c r="H57" s="168"/>
      <c r="I57" s="168"/>
      <c r="J57" s="168"/>
      <c r="K57" s="168"/>
      <c r="L57" s="168"/>
      <c r="M57" s="168"/>
      <c r="O57" s="168"/>
      <c r="P57" s="168"/>
      <c r="Q57" s="168"/>
      <c r="R57" s="168"/>
      <c r="S57" s="168"/>
      <c r="T57" s="168"/>
      <c r="U57" s="168"/>
      <c r="W57" s="168"/>
      <c r="X57" s="168"/>
      <c r="Y57" s="168"/>
      <c r="Z57" s="168"/>
      <c r="AB57" s="168"/>
      <c r="AH57" s="168"/>
      <c r="AI57" s="168"/>
      <c r="AJ57" s="168"/>
      <c r="AK57" s="168"/>
      <c r="AL57" s="168"/>
    </row>
    <row r="58" spans="6:38">
      <c r="F58" s="168"/>
      <c r="G58" s="168"/>
      <c r="H58" s="168"/>
      <c r="I58" s="168"/>
      <c r="J58" s="168"/>
      <c r="K58" s="168"/>
      <c r="L58" s="168"/>
      <c r="M58" s="168"/>
      <c r="O58" s="168"/>
      <c r="P58" s="168"/>
      <c r="Q58" s="168"/>
      <c r="R58" s="168"/>
      <c r="S58" s="168"/>
      <c r="T58" s="168"/>
      <c r="U58" s="168"/>
      <c r="W58" s="168"/>
      <c r="X58" s="168"/>
      <c r="Y58" s="168"/>
      <c r="Z58" s="168"/>
      <c r="AB58" s="168"/>
      <c r="AH58" s="168"/>
      <c r="AI58" s="168"/>
      <c r="AJ58" s="168"/>
      <c r="AK58" s="168"/>
      <c r="AL58" s="168"/>
    </row>
    <row r="59" spans="6:38">
      <c r="F59" s="168"/>
      <c r="G59" s="168"/>
      <c r="H59" s="168"/>
      <c r="I59" s="168"/>
      <c r="J59" s="168"/>
      <c r="K59" s="168"/>
      <c r="L59" s="168"/>
      <c r="M59" s="168"/>
      <c r="O59" s="168"/>
      <c r="P59" s="168"/>
      <c r="Q59" s="168"/>
      <c r="R59" s="168"/>
      <c r="S59" s="168"/>
      <c r="T59" s="168"/>
      <c r="U59" s="168"/>
      <c r="W59" s="168"/>
      <c r="X59" s="168"/>
      <c r="Y59" s="168"/>
      <c r="Z59" s="168"/>
      <c r="AB59" s="168"/>
      <c r="AH59" s="168"/>
      <c r="AI59" s="168"/>
      <c r="AJ59" s="168"/>
      <c r="AK59" s="168"/>
      <c r="AL59" s="168"/>
    </row>
    <row r="60" spans="6:38">
      <c r="F60" s="168"/>
      <c r="G60" s="168"/>
      <c r="H60" s="168"/>
      <c r="I60" s="168"/>
      <c r="J60" s="168"/>
      <c r="K60" s="168"/>
      <c r="L60" s="168"/>
      <c r="M60" s="168"/>
      <c r="O60" s="168"/>
      <c r="P60" s="168"/>
      <c r="Q60" s="168"/>
      <c r="R60" s="168"/>
      <c r="S60" s="168"/>
      <c r="T60" s="168"/>
      <c r="U60" s="168"/>
      <c r="W60" s="168"/>
      <c r="X60" s="168"/>
      <c r="Y60" s="168"/>
      <c r="Z60" s="168"/>
      <c r="AB60" s="168"/>
      <c r="AH60" s="168"/>
      <c r="AI60" s="168"/>
      <c r="AJ60" s="168"/>
      <c r="AK60" s="168"/>
      <c r="AL60" s="168"/>
    </row>
    <row r="61" spans="6:38">
      <c r="F61" s="168"/>
      <c r="G61" s="168"/>
      <c r="H61" s="168"/>
      <c r="I61" s="168"/>
      <c r="J61" s="168"/>
      <c r="K61" s="168"/>
      <c r="L61" s="168"/>
      <c r="M61" s="168"/>
      <c r="O61" s="168"/>
      <c r="P61" s="168"/>
      <c r="Q61" s="168"/>
      <c r="R61" s="168"/>
      <c r="S61" s="168"/>
      <c r="T61" s="168"/>
      <c r="U61" s="168"/>
      <c r="W61" s="168"/>
      <c r="X61" s="168"/>
      <c r="Y61" s="168"/>
      <c r="Z61" s="168"/>
      <c r="AB61" s="168"/>
      <c r="AH61" s="168"/>
      <c r="AI61" s="168"/>
      <c r="AJ61" s="247"/>
      <c r="AK61" s="168"/>
      <c r="AL61" s="168"/>
    </row>
    <row r="62" spans="6:38">
      <c r="F62" s="168"/>
      <c r="G62" s="168"/>
      <c r="H62" s="168"/>
      <c r="I62" s="168"/>
      <c r="J62" s="168"/>
      <c r="K62" s="168"/>
      <c r="L62" s="168"/>
      <c r="M62" s="168"/>
      <c r="O62" s="168"/>
      <c r="P62" s="168"/>
      <c r="Q62" s="168"/>
      <c r="R62" s="168"/>
      <c r="S62" s="168"/>
      <c r="T62" s="168"/>
      <c r="U62" s="168"/>
      <c r="W62" s="168"/>
      <c r="X62" s="168"/>
      <c r="Y62" s="168"/>
      <c r="Z62" s="168"/>
      <c r="AB62" s="168"/>
      <c r="AH62" s="168"/>
      <c r="AI62" s="168"/>
      <c r="AJ62" s="168"/>
      <c r="AK62" s="168"/>
      <c r="AL62" s="168"/>
    </row>
    <row r="63" spans="6:38">
      <c r="F63" s="168"/>
      <c r="G63" s="168"/>
      <c r="H63" s="168"/>
      <c r="I63" s="168"/>
      <c r="J63" s="168"/>
      <c r="K63" s="168"/>
      <c r="L63" s="168"/>
      <c r="M63" s="168"/>
      <c r="O63" s="168"/>
      <c r="P63" s="168"/>
      <c r="Q63" s="168"/>
      <c r="R63" s="168"/>
      <c r="S63" s="168"/>
      <c r="T63" s="168"/>
      <c r="U63" s="168"/>
      <c r="W63" s="168"/>
      <c r="X63" s="168"/>
      <c r="Y63" s="168"/>
      <c r="Z63" s="168"/>
      <c r="AB63" s="168"/>
      <c r="AH63" s="168"/>
      <c r="AI63" s="168"/>
      <c r="AJ63" s="168"/>
      <c r="AK63" s="168"/>
      <c r="AL63" s="168"/>
    </row>
    <row r="64" spans="6:38">
      <c r="F64" s="168"/>
      <c r="G64" s="168"/>
      <c r="H64" s="168"/>
      <c r="I64" s="168"/>
      <c r="J64" s="168"/>
      <c r="K64" s="168"/>
      <c r="L64" s="168"/>
      <c r="M64" s="168"/>
      <c r="O64" s="168"/>
      <c r="P64" s="168"/>
      <c r="Q64" s="168"/>
      <c r="R64" s="168"/>
      <c r="S64" s="168"/>
      <c r="T64" s="168"/>
      <c r="U64" s="168"/>
      <c r="W64" s="168"/>
      <c r="X64" s="168"/>
      <c r="Y64" s="168"/>
      <c r="Z64" s="168"/>
      <c r="AB64" s="168"/>
      <c r="AH64" s="168"/>
      <c r="AI64" s="168"/>
      <c r="AJ64" s="168"/>
      <c r="AK64" s="168"/>
      <c r="AL64" s="168"/>
    </row>
    <row r="65" spans="6:38">
      <c r="F65" s="168"/>
      <c r="G65" s="168"/>
      <c r="H65" s="168"/>
      <c r="I65" s="168"/>
      <c r="J65" s="168"/>
      <c r="K65" s="168"/>
      <c r="L65" s="168"/>
      <c r="M65" s="168"/>
      <c r="O65" s="168"/>
      <c r="P65" s="168"/>
      <c r="Q65" s="168"/>
      <c r="R65" s="168"/>
      <c r="S65" s="168"/>
      <c r="T65" s="168"/>
      <c r="U65" s="168"/>
      <c r="W65" s="168"/>
      <c r="X65" s="168"/>
      <c r="Y65" s="168"/>
      <c r="Z65" s="168"/>
      <c r="AB65" s="168"/>
      <c r="AH65" s="168"/>
      <c r="AI65" s="168"/>
      <c r="AJ65" s="168"/>
      <c r="AK65" s="168"/>
      <c r="AL65" s="168"/>
    </row>
    <row r="66" spans="6:38">
      <c r="F66" s="168"/>
      <c r="G66" s="168"/>
      <c r="H66" s="168"/>
      <c r="I66" s="168"/>
      <c r="J66" s="168"/>
      <c r="K66" s="168"/>
      <c r="L66" s="168"/>
      <c r="M66" s="168"/>
      <c r="O66" s="168"/>
      <c r="P66" s="168"/>
      <c r="Q66" s="168"/>
      <c r="R66" s="168"/>
      <c r="S66" s="168"/>
      <c r="T66" s="168"/>
      <c r="U66" s="168"/>
      <c r="W66" s="168"/>
      <c r="X66" s="168"/>
      <c r="Y66" s="168"/>
      <c r="Z66" s="168"/>
      <c r="AB66" s="168"/>
      <c r="AH66" s="168"/>
      <c r="AI66" s="168"/>
      <c r="AJ66" s="168"/>
      <c r="AK66" s="168"/>
      <c r="AL66" s="168"/>
    </row>
    <row r="67" spans="6:38">
      <c r="F67" s="168"/>
      <c r="G67" s="168"/>
      <c r="H67" s="168"/>
      <c r="I67" s="168"/>
      <c r="J67" s="168"/>
      <c r="K67" s="168"/>
      <c r="L67" s="168"/>
      <c r="M67" s="168"/>
      <c r="O67" s="168"/>
      <c r="P67" s="168"/>
      <c r="Q67" s="168"/>
      <c r="R67" s="168"/>
      <c r="S67" s="168"/>
      <c r="T67" s="168"/>
      <c r="U67" s="168"/>
      <c r="W67" s="168"/>
      <c r="X67" s="168"/>
      <c r="Y67" s="168"/>
      <c r="Z67" s="168"/>
      <c r="AB67" s="168"/>
      <c r="AH67" s="168"/>
      <c r="AI67" s="168"/>
      <c r="AJ67" s="168"/>
      <c r="AK67" s="168"/>
      <c r="AL67" s="168"/>
    </row>
    <row r="68" spans="6:38">
      <c r="F68" s="168"/>
      <c r="G68" s="168"/>
      <c r="H68" s="168"/>
      <c r="I68" s="168"/>
      <c r="J68" s="168"/>
      <c r="K68" s="168"/>
      <c r="L68" s="168"/>
      <c r="M68" s="168"/>
      <c r="O68" s="168"/>
      <c r="P68" s="168"/>
      <c r="Q68" s="168"/>
      <c r="R68" s="168"/>
      <c r="S68" s="168"/>
      <c r="T68" s="168"/>
      <c r="U68" s="168"/>
      <c r="W68" s="168"/>
      <c r="X68" s="168"/>
      <c r="Y68" s="168"/>
      <c r="Z68" s="168"/>
      <c r="AB68" s="168"/>
      <c r="AH68" s="168"/>
      <c r="AI68" s="168"/>
      <c r="AJ68" s="168"/>
      <c r="AK68" s="168"/>
      <c r="AL68" s="168"/>
    </row>
    <row r="69" spans="6:38">
      <c r="F69" s="168"/>
      <c r="G69" s="168"/>
      <c r="H69" s="168"/>
      <c r="I69" s="168"/>
      <c r="J69" s="168"/>
      <c r="K69" s="168"/>
      <c r="L69" s="168"/>
      <c r="M69" s="168"/>
      <c r="O69" s="168"/>
      <c r="P69" s="168"/>
      <c r="Q69" s="168"/>
      <c r="R69" s="168"/>
      <c r="S69" s="168"/>
      <c r="T69" s="168"/>
      <c r="U69" s="168"/>
      <c r="W69" s="168"/>
      <c r="X69" s="168"/>
      <c r="Y69" s="168"/>
      <c r="Z69" s="168"/>
      <c r="AB69" s="168"/>
      <c r="AH69" s="168"/>
      <c r="AI69" s="168"/>
      <c r="AJ69" s="168"/>
      <c r="AK69" s="168"/>
      <c r="AL69" s="168"/>
    </row>
    <row r="70" spans="6:38">
      <c r="F70" s="168"/>
      <c r="G70" s="168"/>
      <c r="H70" s="168"/>
      <c r="I70" s="168"/>
      <c r="J70" s="168"/>
      <c r="K70" s="168"/>
      <c r="L70" s="168"/>
      <c r="M70" s="168"/>
      <c r="O70" s="168"/>
      <c r="P70" s="168"/>
      <c r="Q70" s="168"/>
      <c r="R70" s="168"/>
      <c r="S70" s="168"/>
      <c r="T70" s="168"/>
      <c r="U70" s="168"/>
      <c r="W70" s="168"/>
      <c r="X70" s="168"/>
      <c r="Y70" s="168"/>
      <c r="Z70" s="168"/>
      <c r="AB70" s="168"/>
      <c r="AH70" s="168"/>
      <c r="AI70" s="168"/>
      <c r="AJ70" s="168"/>
      <c r="AK70" s="168"/>
      <c r="AL70" s="168"/>
    </row>
    <row r="71" spans="6:38">
      <c r="F71" s="168"/>
      <c r="G71" s="168"/>
      <c r="H71" s="168"/>
      <c r="I71" s="168"/>
      <c r="J71" s="168"/>
      <c r="K71" s="168"/>
      <c r="L71" s="168"/>
      <c r="M71" s="168"/>
      <c r="O71" s="168"/>
      <c r="P71" s="168"/>
      <c r="Q71" s="168"/>
      <c r="R71" s="168"/>
      <c r="S71" s="168"/>
      <c r="T71" s="168"/>
      <c r="U71" s="168"/>
      <c r="W71" s="168"/>
      <c r="X71" s="168"/>
      <c r="Y71" s="168"/>
      <c r="Z71" s="168"/>
      <c r="AB71" s="168"/>
      <c r="AH71" s="168"/>
      <c r="AI71" s="168"/>
      <c r="AJ71" s="168"/>
      <c r="AK71" s="168"/>
      <c r="AL71" s="168"/>
    </row>
    <row r="72" spans="6:38">
      <c r="F72" s="168"/>
      <c r="G72" s="168"/>
      <c r="H72" s="168"/>
      <c r="I72" s="168"/>
      <c r="J72" s="168"/>
      <c r="K72" s="168"/>
      <c r="L72" s="168"/>
      <c r="M72" s="168"/>
      <c r="O72" s="168"/>
      <c r="P72" s="168"/>
      <c r="Q72" s="168"/>
      <c r="R72" s="168"/>
      <c r="S72" s="168"/>
      <c r="T72" s="168"/>
      <c r="U72" s="168"/>
      <c r="W72" s="168"/>
      <c r="X72" s="168"/>
      <c r="Y72" s="168"/>
      <c r="Z72" s="168"/>
      <c r="AB72" s="168"/>
      <c r="AH72" s="168"/>
      <c r="AI72" s="168"/>
      <c r="AJ72" s="168"/>
      <c r="AK72" s="168"/>
      <c r="AL72" s="168"/>
    </row>
    <row r="73" spans="6:38">
      <c r="F73" s="168"/>
      <c r="G73" s="168"/>
      <c r="H73" s="168"/>
      <c r="I73" s="168"/>
      <c r="J73" s="168"/>
      <c r="K73" s="168"/>
      <c r="L73" s="168"/>
      <c r="M73" s="168"/>
      <c r="O73" s="168"/>
      <c r="P73" s="168"/>
      <c r="Q73" s="168"/>
      <c r="R73" s="168"/>
      <c r="S73" s="168"/>
      <c r="T73" s="168"/>
      <c r="U73" s="168"/>
      <c r="W73" s="168"/>
      <c r="X73" s="168"/>
      <c r="Y73" s="168"/>
      <c r="Z73" s="168"/>
      <c r="AB73" s="168"/>
      <c r="AH73" s="168"/>
      <c r="AI73" s="168"/>
      <c r="AJ73" s="168"/>
      <c r="AK73" s="168"/>
      <c r="AL73" s="168"/>
    </row>
    <row r="74" spans="6:38">
      <c r="F74" s="168"/>
      <c r="G74" s="168"/>
      <c r="H74" s="168"/>
      <c r="I74" s="168"/>
      <c r="J74" s="168"/>
      <c r="K74" s="168"/>
      <c r="L74" s="168"/>
      <c r="M74" s="168"/>
      <c r="O74" s="168"/>
      <c r="P74" s="168"/>
      <c r="Q74" s="168"/>
      <c r="R74" s="168"/>
      <c r="S74" s="168"/>
      <c r="T74" s="168"/>
      <c r="U74" s="168"/>
      <c r="W74" s="168"/>
      <c r="X74" s="168"/>
      <c r="Y74" s="168"/>
      <c r="Z74" s="168"/>
      <c r="AB74" s="168"/>
      <c r="AH74" s="168"/>
      <c r="AI74" s="168"/>
      <c r="AJ74" s="168"/>
      <c r="AK74" s="168"/>
      <c r="AL74" s="168"/>
    </row>
    <row r="75" spans="6:38">
      <c r="F75" s="168"/>
      <c r="G75" s="168"/>
      <c r="H75" s="168"/>
      <c r="I75" s="168"/>
      <c r="J75" s="168"/>
      <c r="K75" s="168"/>
      <c r="L75" s="168"/>
      <c r="M75" s="168"/>
      <c r="O75" s="168"/>
      <c r="P75" s="168"/>
      <c r="Q75" s="168"/>
      <c r="R75" s="168"/>
      <c r="S75" s="168"/>
      <c r="T75" s="168"/>
      <c r="U75" s="168"/>
      <c r="W75" s="168"/>
      <c r="X75" s="168"/>
      <c r="Y75" s="168"/>
      <c r="Z75" s="168"/>
      <c r="AB75" s="168"/>
      <c r="AH75" s="168"/>
      <c r="AI75" s="168"/>
      <c r="AJ75" s="168"/>
      <c r="AK75" s="168"/>
      <c r="AL75" s="168"/>
    </row>
    <row r="76" spans="6:38">
      <c r="F76" s="168"/>
    </row>
    <row r="77" spans="6:38">
      <c r="F77" s="168"/>
    </row>
    <row r="78" spans="6:38">
      <c r="F78" s="168"/>
    </row>
  </sheetData>
  <mergeCells count="4">
    <mergeCell ref="W1:Z2"/>
    <mergeCell ref="O1:U2"/>
    <mergeCell ref="F1:M2"/>
    <mergeCell ref="AB1:AE2"/>
  </mergeCells>
  <conditionalFormatting sqref="AM4">
    <cfRule type="cellIs" dxfId="1" priority="2" operator="greaterThan">
      <formula>0</formula>
    </cfRule>
  </conditionalFormatting>
  <conditionalFormatting sqref="AN4">
    <cfRule type="cellIs" dxfId="0" priority="1" operator="greaterThan">
      <formula>0</formula>
    </cfRule>
  </conditionalFormatting>
  <pageMargins left="0.70866141732283472" right="0.70866141732283472" top="0.59055118110236227" bottom="0.59055118110236227" header="0.31496062992125984" footer="0.31496062992125984"/>
  <pageSetup paperSize="9" scale="62" orientation="landscape" r:id="rId1"/>
  <ignoredErrors>
    <ignoredError sqref="AG35 AK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Y24"/>
  <sheetViews>
    <sheetView showGridLines="0" zoomScaleNormal="100" workbookViewId="0">
      <selection activeCell="P21" sqref="P21"/>
    </sheetView>
  </sheetViews>
  <sheetFormatPr defaultColWidth="9" defaultRowHeight="12.75" zeroHeight="1" outlineLevelCol="1"/>
  <cols>
    <col min="1" max="1" width="2.375" style="29" customWidth="1"/>
    <col min="2" max="2" width="29.25" style="29" customWidth="1"/>
    <col min="3" max="3" width="0.375" style="34" customWidth="1"/>
    <col min="4" max="5" width="10.375" style="29" hidden="1" customWidth="1" outlineLevel="1"/>
    <col min="6" max="6" width="0.375" style="29" hidden="1" customWidth="1" outlineLevel="1"/>
    <col min="7" max="8" width="10.375" style="29" hidden="1" customWidth="1" outlineLevel="1"/>
    <col min="9" max="9" width="0.375" style="29" customWidth="1" collapsed="1"/>
    <col min="10" max="11" width="10.375" style="29" customWidth="1"/>
    <col min="12" max="12" width="0.375" style="29" customWidth="1"/>
    <col min="13" max="14" width="10.375" style="29" customWidth="1"/>
    <col min="15" max="15" width="0.375" style="34" customWidth="1"/>
    <col min="16" max="17" width="10.375" style="29" customWidth="1"/>
    <col min="18" max="18" width="0.375" style="34" customWidth="1"/>
    <col min="19" max="20" width="10.375" style="29" customWidth="1"/>
    <col min="21" max="21" width="0.375" style="34" customWidth="1"/>
    <col min="22" max="23" width="10.375" style="29" customWidth="1"/>
    <col min="24" max="16384" width="9" style="27"/>
  </cols>
  <sheetData>
    <row r="1" spans="1:16379" s="24" customFormat="1" ht="13.5">
      <c r="A1" s="23"/>
      <c r="B1" s="264"/>
      <c r="D1" s="264"/>
      <c r="E1" s="264"/>
      <c r="F1" s="265"/>
      <c r="G1" s="264"/>
      <c r="H1" s="264"/>
      <c r="I1" s="265"/>
      <c r="J1" s="264"/>
      <c r="K1" s="264"/>
      <c r="L1" s="265"/>
      <c r="M1" s="264"/>
      <c r="N1" s="264"/>
      <c r="P1" s="23"/>
      <c r="Q1" s="23"/>
      <c r="S1" s="172"/>
      <c r="T1" s="172"/>
      <c r="V1" s="289"/>
      <c r="W1" s="289"/>
    </row>
    <row r="2" spans="1:16379" s="24" customFormat="1" ht="20.25" customHeight="1">
      <c r="A2" s="21"/>
      <c r="B2" s="282" t="s">
        <v>19</v>
      </c>
      <c r="D2" s="311" t="s">
        <v>145</v>
      </c>
      <c r="E2" s="311"/>
      <c r="F2" s="265"/>
      <c r="G2" s="311" t="s">
        <v>146</v>
      </c>
      <c r="H2" s="311"/>
      <c r="I2" s="265"/>
      <c r="J2" s="311" t="s">
        <v>147</v>
      </c>
      <c r="K2" s="311"/>
      <c r="L2" s="265"/>
      <c r="M2" s="311" t="s">
        <v>148</v>
      </c>
      <c r="N2" s="311"/>
      <c r="P2" s="309" t="s">
        <v>139</v>
      </c>
      <c r="Q2" s="309"/>
      <c r="S2" s="309" t="s">
        <v>140</v>
      </c>
      <c r="T2" s="309"/>
      <c r="V2" s="309" t="s">
        <v>151</v>
      </c>
      <c r="W2" s="309"/>
    </row>
    <row r="3" spans="1:16379" ht="13.5" hidden="1">
      <c r="A3" s="23"/>
      <c r="B3" s="264"/>
      <c r="C3" s="24"/>
      <c r="D3" s="312"/>
      <c r="E3" s="312"/>
      <c r="F3" s="265"/>
      <c r="G3" s="312"/>
      <c r="H3" s="312"/>
      <c r="I3" s="265"/>
      <c r="J3" s="312"/>
      <c r="K3" s="312"/>
      <c r="L3" s="265"/>
      <c r="M3" s="312"/>
      <c r="N3" s="312"/>
      <c r="O3" s="24"/>
      <c r="P3" s="310"/>
      <c r="Q3" s="310"/>
      <c r="R3" s="24"/>
      <c r="S3" s="310"/>
      <c r="T3" s="310"/>
      <c r="U3" s="24"/>
      <c r="V3" s="310"/>
      <c r="W3" s="310"/>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row>
    <row r="4" spans="1:16379" ht="27">
      <c r="A4" s="80"/>
      <c r="B4" s="80"/>
      <c r="C4" s="32"/>
      <c r="D4" s="79" t="s">
        <v>13</v>
      </c>
      <c r="E4" s="79" t="s">
        <v>18</v>
      </c>
      <c r="F4" s="266"/>
      <c r="G4" s="79" t="s">
        <v>13</v>
      </c>
      <c r="H4" s="79" t="s">
        <v>18</v>
      </c>
      <c r="I4" s="266"/>
      <c r="J4" s="79" t="s">
        <v>13</v>
      </c>
      <c r="K4" s="79" t="s">
        <v>18</v>
      </c>
      <c r="L4" s="266"/>
      <c r="M4" s="79" t="s">
        <v>13</v>
      </c>
      <c r="N4" s="79" t="s">
        <v>18</v>
      </c>
      <c r="O4" s="32"/>
      <c r="P4" s="79" t="s">
        <v>13</v>
      </c>
      <c r="Q4" s="79" t="s">
        <v>18</v>
      </c>
      <c r="R4" s="32"/>
      <c r="S4" s="79" t="s">
        <v>13</v>
      </c>
      <c r="T4" s="79" t="s">
        <v>18</v>
      </c>
      <c r="U4" s="32"/>
      <c r="V4" s="79" t="s">
        <v>13</v>
      </c>
      <c r="W4" s="79" t="s">
        <v>18</v>
      </c>
    </row>
    <row r="5" spans="1:16379" ht="15">
      <c r="A5" s="28"/>
      <c r="B5" s="283" t="s">
        <v>14</v>
      </c>
      <c r="C5" s="30"/>
      <c r="D5" s="267">
        <v>6248.3</v>
      </c>
      <c r="E5" s="268">
        <v>2.8359999999999999</v>
      </c>
      <c r="F5" s="269"/>
      <c r="G5" s="267">
        <v>6053.6319999999996</v>
      </c>
      <c r="H5" s="270">
        <v>2.7597</v>
      </c>
      <c r="I5" s="269"/>
      <c r="J5" s="267">
        <v>6052.1</v>
      </c>
      <c r="K5" s="270">
        <v>2.8</v>
      </c>
      <c r="L5" s="269"/>
      <c r="M5" s="271">
        <v>5880.1091968800001</v>
      </c>
      <c r="N5" s="268">
        <v>2.6517856138251075</v>
      </c>
      <c r="O5" s="30"/>
      <c r="P5" s="200">
        <v>5880.1090000000004</v>
      </c>
      <c r="Q5" s="212">
        <v>2.5437739474789636</v>
      </c>
      <c r="R5" s="30"/>
      <c r="S5" s="200">
        <v>5771.6710000000003</v>
      </c>
      <c r="T5" s="212">
        <v>2.4037742072652928</v>
      </c>
      <c r="U5" s="30"/>
      <c r="V5" s="200">
        <v>5155.3119999999999</v>
      </c>
      <c r="W5" s="212">
        <v>2.1161735658096306</v>
      </c>
    </row>
    <row r="6" spans="1:16379" ht="15">
      <c r="A6" s="28"/>
      <c r="B6" s="283" t="s">
        <v>152</v>
      </c>
      <c r="C6" s="30"/>
      <c r="D6" s="267">
        <v>0</v>
      </c>
      <c r="E6" s="270">
        <v>0</v>
      </c>
      <c r="F6" s="269"/>
      <c r="G6" s="267">
        <v>0</v>
      </c>
      <c r="H6" s="270">
        <v>0</v>
      </c>
      <c r="I6" s="269"/>
      <c r="J6" s="267">
        <v>0</v>
      </c>
      <c r="K6" s="270">
        <v>0</v>
      </c>
      <c r="L6" s="269"/>
      <c r="M6" s="267">
        <v>0</v>
      </c>
      <c r="N6" s="270">
        <v>0</v>
      </c>
      <c r="O6" s="30"/>
      <c r="P6" s="267">
        <v>0</v>
      </c>
      <c r="Q6" s="270">
        <v>0</v>
      </c>
      <c r="R6" s="30"/>
      <c r="S6" s="267">
        <v>0</v>
      </c>
      <c r="T6" s="270">
        <v>0</v>
      </c>
      <c r="U6" s="30"/>
      <c r="V6" s="200">
        <v>751.38199999999995</v>
      </c>
      <c r="W6" s="212">
        <v>0.30843035808990255</v>
      </c>
    </row>
    <row r="7" spans="1:16379" ht="15">
      <c r="A7" s="28"/>
      <c r="B7" s="283" t="s">
        <v>16</v>
      </c>
      <c r="C7" s="30"/>
      <c r="D7" s="267">
        <v>45.1</v>
      </c>
      <c r="E7" s="268">
        <v>0.02</v>
      </c>
      <c r="F7" s="269"/>
      <c r="G7" s="267">
        <v>33.347000000000001</v>
      </c>
      <c r="H7" s="270">
        <v>1.52E-2</v>
      </c>
      <c r="I7" s="269"/>
      <c r="J7" s="267">
        <v>29.6</v>
      </c>
      <c r="K7" s="270">
        <v>0.01</v>
      </c>
      <c r="L7" s="269"/>
      <c r="M7" s="271">
        <v>24.556000000000001</v>
      </c>
      <c r="N7" s="268">
        <v>1.1074156168331142E-2</v>
      </c>
      <c r="O7" s="30"/>
      <c r="P7" s="200">
        <v>31.266000000000002</v>
      </c>
      <c r="Q7" s="212">
        <v>1.3525877877753164E-2</v>
      </c>
      <c r="R7" s="30"/>
      <c r="S7" s="200">
        <v>62.814</v>
      </c>
      <c r="T7" s="212">
        <v>2.6160651404967834E-2</v>
      </c>
      <c r="U7" s="30"/>
      <c r="V7" s="202">
        <v>26.678000000000001</v>
      </c>
      <c r="W7" s="212">
        <v>1.0950894609030322E-2</v>
      </c>
    </row>
    <row r="8" spans="1:16379" ht="15">
      <c r="A8" s="28"/>
      <c r="B8" s="284" t="s">
        <v>149</v>
      </c>
      <c r="C8" s="30"/>
      <c r="D8" s="272">
        <v>-180</v>
      </c>
      <c r="E8" s="273">
        <v>-8.2000000000000003E-2</v>
      </c>
      <c r="F8" s="274"/>
      <c r="G8" s="272">
        <v>-153.77500000000001</v>
      </c>
      <c r="H8" s="270">
        <v>-7.0099999999999996E-2</v>
      </c>
      <c r="I8" s="274"/>
      <c r="J8" s="272">
        <v>-353.7</v>
      </c>
      <c r="K8" s="270">
        <v>-0.16</v>
      </c>
      <c r="L8" s="274"/>
      <c r="M8" s="275">
        <v>-334.16899999999998</v>
      </c>
      <c r="N8" s="273">
        <v>-0.15070205622312499</v>
      </c>
      <c r="P8" s="275">
        <v>-127.042</v>
      </c>
      <c r="Q8" s="273">
        <v>-5.4959207360887781E-2</v>
      </c>
      <c r="S8" s="202">
        <v>-45.848999999999997</v>
      </c>
      <c r="T8" s="212">
        <v>-1.9095101510274305E-2</v>
      </c>
      <c r="V8" s="202">
        <v>-294.31700000000001</v>
      </c>
      <c r="W8" s="212">
        <v>-0.120812446534447</v>
      </c>
    </row>
    <row r="9" spans="1:16379" ht="15">
      <c r="A9" s="28"/>
      <c r="B9" s="198" t="s">
        <v>150</v>
      </c>
      <c r="C9" s="30"/>
      <c r="D9" s="201">
        <f>SUM(D5:D8)</f>
        <v>6113.4000000000005</v>
      </c>
      <c r="E9" s="214">
        <f>SUM(E5:E8)</f>
        <v>2.774</v>
      </c>
      <c r="F9" s="276"/>
      <c r="G9" s="277">
        <v>5933</v>
      </c>
      <c r="H9" s="214">
        <f>SUM(H5:H8)</f>
        <v>2.7048000000000001</v>
      </c>
      <c r="I9" s="276"/>
      <c r="J9" s="201">
        <f>SUM(J5:J8)</f>
        <v>5728.0000000000009</v>
      </c>
      <c r="K9" s="214">
        <f>SUM(K5:K8)</f>
        <v>2.6499999999999995</v>
      </c>
      <c r="L9" s="276"/>
      <c r="M9" s="201">
        <f>SUM(M5:M8)</f>
        <v>5570.4961968799998</v>
      </c>
      <c r="N9" s="214">
        <f>SUM(N5:N8)</f>
        <v>2.5121577137703133</v>
      </c>
      <c r="O9" s="31"/>
      <c r="P9" s="201">
        <f>SUM(P5:P8)</f>
        <v>5784.3329999999996</v>
      </c>
      <c r="Q9" s="214">
        <f>SUM(Q5:Q8)</f>
        <v>2.502340617995829</v>
      </c>
      <c r="R9" s="31"/>
      <c r="S9" s="201">
        <f>SUM(S5:S8)</f>
        <v>5788.6360000000004</v>
      </c>
      <c r="T9" s="214">
        <f>SUM(T5:T8)</f>
        <v>2.410839757159986</v>
      </c>
      <c r="U9" s="31"/>
      <c r="V9" s="201">
        <f>SUM(V5:V8)</f>
        <v>5639.0549999999994</v>
      </c>
      <c r="W9" s="214">
        <f>SUM(W5:W8)</f>
        <v>2.3147423719741163</v>
      </c>
    </row>
    <row r="10" spans="1:16379" ht="15">
      <c r="A10" s="26"/>
      <c r="B10" s="283" t="s">
        <v>15</v>
      </c>
      <c r="C10" s="31"/>
      <c r="D10" s="267">
        <v>933.6</v>
      </c>
      <c r="E10" s="268">
        <v>0.42399999999999999</v>
      </c>
      <c r="F10" s="269"/>
      <c r="G10" s="267">
        <v>954.65099999999995</v>
      </c>
      <c r="H10" s="270">
        <v>0.44</v>
      </c>
      <c r="I10" s="269"/>
      <c r="J10" s="271">
        <v>985</v>
      </c>
      <c r="K10" s="268">
        <v>0.46</v>
      </c>
      <c r="L10" s="269"/>
      <c r="M10" s="271">
        <v>998.15300000000002</v>
      </c>
      <c r="N10" s="268">
        <v>0.45014262102493219</v>
      </c>
      <c r="O10" s="30"/>
      <c r="P10" s="200">
        <v>992.68399999999997</v>
      </c>
      <c r="Q10" s="212">
        <v>0.42944164764279152</v>
      </c>
      <c r="R10" s="30"/>
      <c r="S10" s="200">
        <v>1011.1600000000001</v>
      </c>
      <c r="T10" s="212">
        <v>0.42112593171342816</v>
      </c>
      <c r="U10" s="30"/>
      <c r="V10" s="200">
        <v>991.53099999999995</v>
      </c>
      <c r="W10" s="212">
        <v>0.40700770232350408</v>
      </c>
    </row>
    <row r="11" spans="1:16379" ht="15">
      <c r="A11" s="25"/>
      <c r="B11" s="199" t="s">
        <v>131</v>
      </c>
      <c r="C11" s="33"/>
      <c r="D11" s="278">
        <f>SUM(D9:D10)</f>
        <v>7047.0000000000009</v>
      </c>
      <c r="E11" s="279">
        <f>SUM(E9:E10)</f>
        <v>3.198</v>
      </c>
      <c r="F11" s="280"/>
      <c r="G11" s="281">
        <f>G9+G10</f>
        <v>6887.6509999999998</v>
      </c>
      <c r="H11" s="279">
        <f>SUM(H9:H10)</f>
        <v>3.1448</v>
      </c>
      <c r="I11" s="280"/>
      <c r="J11" s="278">
        <f>SUM(J9:J10)</f>
        <v>6713.0000000000009</v>
      </c>
      <c r="K11" s="279">
        <f>SUM(K9:K10)</f>
        <v>3.1099999999999994</v>
      </c>
      <c r="L11" s="280"/>
      <c r="M11" s="278">
        <f>SUM(M9:M10)</f>
        <v>6568.6491968800001</v>
      </c>
      <c r="N11" s="279">
        <f>SUM(N9:N10)</f>
        <v>2.9623003347952457</v>
      </c>
      <c r="P11" s="278">
        <f>SUM(P9:P10)</f>
        <v>6777.0169999999998</v>
      </c>
      <c r="Q11" s="279">
        <f>SUM(Q9:Q10)</f>
        <v>2.9317822656386205</v>
      </c>
      <c r="S11" s="278">
        <f>SUM(S9:S10)</f>
        <v>6799.7960000000003</v>
      </c>
      <c r="T11" s="279">
        <f>SUM(T9:T10)</f>
        <v>2.8319656888734142</v>
      </c>
      <c r="V11" s="278">
        <f>SUM(V9:V10)</f>
        <v>6630.5859999999993</v>
      </c>
      <c r="W11" s="279">
        <f>SUM(W9:W10)</f>
        <v>2.7217500742976202</v>
      </c>
    </row>
    <row r="12" spans="1:16379" ht="15">
      <c r="A12" s="25"/>
      <c r="C12" s="25"/>
      <c r="O12"/>
      <c r="P12"/>
      <c r="Q12"/>
      <c r="R12"/>
      <c r="S12"/>
      <c r="T12"/>
      <c r="U12"/>
      <c r="V12"/>
      <c r="W12"/>
    </row>
    <row r="13" spans="1:16379"/>
    <row r="14" spans="1:16379"/>
    <row r="15" spans="1:16379" ht="14.25">
      <c r="O15"/>
      <c r="P15"/>
      <c r="Q15"/>
      <c r="R15"/>
      <c r="S15"/>
      <c r="T15"/>
      <c r="U15"/>
      <c r="V15"/>
      <c r="W15"/>
    </row>
    <row r="16" spans="1:16379" ht="14.25">
      <c r="O16"/>
      <c r="P16"/>
      <c r="Q16"/>
      <c r="R16"/>
      <c r="S16"/>
      <c r="T16"/>
      <c r="U16"/>
      <c r="V16"/>
      <c r="W16"/>
    </row>
    <row r="17" spans="15:25" ht="14.25">
      <c r="O17"/>
      <c r="P17"/>
      <c r="Q17"/>
      <c r="R17"/>
      <c r="S17"/>
      <c r="T17"/>
      <c r="U17"/>
      <c r="V17"/>
      <c r="W17"/>
    </row>
    <row r="18" spans="15:25" ht="14.25">
      <c r="O18"/>
      <c r="P18"/>
      <c r="Q18"/>
      <c r="R18"/>
      <c r="S18"/>
      <c r="T18"/>
      <c r="U18"/>
      <c r="V18"/>
      <c r="W18"/>
    </row>
    <row r="19" spans="15:25" ht="14.25">
      <c r="O19"/>
      <c r="P19"/>
      <c r="Q19"/>
      <c r="R19"/>
      <c r="S19"/>
      <c r="T19"/>
      <c r="U19"/>
      <c r="V19"/>
      <c r="W19"/>
    </row>
    <row r="20" spans="15:25" ht="14.25">
      <c r="O20"/>
      <c r="P20"/>
      <c r="Q20"/>
      <c r="R20"/>
      <c r="S20"/>
      <c r="T20"/>
      <c r="U20"/>
      <c r="V20"/>
      <c r="W20"/>
    </row>
    <row r="21" spans="15:25" ht="14.25">
      <c r="O21"/>
      <c r="P21"/>
      <c r="Q21"/>
      <c r="R21"/>
      <c r="S21"/>
      <c r="T21"/>
      <c r="U21"/>
      <c r="V21"/>
      <c r="W21"/>
    </row>
    <row r="22" spans="15:25" hidden="1"/>
    <row r="23" spans="15:25" hidden="1">
      <c r="Y23" s="27">
        <v>7047.1600000000008</v>
      </c>
    </row>
    <row r="24" spans="15:25" hidden="1"/>
  </sheetData>
  <mergeCells count="14">
    <mergeCell ref="D2:E2"/>
    <mergeCell ref="G2:H2"/>
    <mergeCell ref="J2:K2"/>
    <mergeCell ref="M2:N2"/>
    <mergeCell ref="D3:E3"/>
    <mergeCell ref="G3:H3"/>
    <mergeCell ref="J3:K3"/>
    <mergeCell ref="M3:N3"/>
    <mergeCell ref="V2:W2"/>
    <mergeCell ref="V3:W3"/>
    <mergeCell ref="P3:Q3"/>
    <mergeCell ref="P2:Q2"/>
    <mergeCell ref="S2:T2"/>
    <mergeCell ref="S3:T3"/>
  </mergeCells>
  <pageMargins left="0.70866141732283472" right="0.70866141732283472" top="0.59055118110236227" bottom="0.59055118110236227"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C49"/>
  <sheetViews>
    <sheetView showGridLines="0" tabSelected="1" zoomScaleNormal="100" workbookViewId="0">
      <selection activeCell="T2" sqref="T2:W2"/>
    </sheetView>
  </sheetViews>
  <sheetFormatPr defaultColWidth="9" defaultRowHeight="13.5" zeroHeight="1" outlineLevelRow="1"/>
  <cols>
    <col min="1" max="1" width="2" style="221" customWidth="1"/>
    <col min="2" max="2" width="28.125" style="221" customWidth="1"/>
    <col min="3" max="3" width="0.125" style="74" customWidth="1"/>
    <col min="4" max="4" width="6.5" style="222" customWidth="1"/>
    <col min="5" max="5" width="0.125" style="74" customWidth="1"/>
    <col min="6" max="9" width="7.5" style="221" customWidth="1"/>
    <col min="10" max="10" width="7.5" style="74" hidden="1" customWidth="1"/>
    <col min="11" max="11" width="7.5" style="221" customWidth="1"/>
    <col min="12" max="14" width="7.5" style="232" customWidth="1"/>
    <col min="15" max="15" width="7.5" style="74" hidden="1" customWidth="1"/>
    <col min="16" max="23" width="7.5" style="232" customWidth="1"/>
    <col min="24" max="25" width="3.125" style="74" bestFit="1" customWidth="1"/>
    <col min="26" max="26" width="6.875" style="74" bestFit="1" customWidth="1"/>
    <col min="27" max="27" width="5" style="74" bestFit="1" customWidth="1"/>
    <col min="28" max="16384" width="9" style="74"/>
  </cols>
  <sheetData>
    <row r="1" spans="1:29" s="24" customFormat="1" ht="12.95" customHeight="1">
      <c r="A1" s="213"/>
      <c r="B1" s="213"/>
      <c r="D1" s="36"/>
      <c r="F1" s="213"/>
      <c r="G1" s="213"/>
      <c r="H1" s="213"/>
      <c r="I1" s="213"/>
      <c r="K1" s="213"/>
      <c r="L1" s="213"/>
      <c r="M1" s="213"/>
      <c r="N1" s="213"/>
      <c r="P1" s="213"/>
      <c r="Q1" s="213"/>
      <c r="R1" s="213"/>
      <c r="S1" s="213"/>
      <c r="T1" s="217"/>
      <c r="U1" s="244"/>
      <c r="V1" s="263"/>
      <c r="W1" s="290"/>
      <c r="X1" s="166"/>
      <c r="Y1" s="166"/>
      <c r="Z1" s="166"/>
      <c r="AA1" s="166"/>
    </row>
    <row r="2" spans="1:29" s="24" customFormat="1" ht="21">
      <c r="A2" s="213"/>
      <c r="B2" s="21" t="s">
        <v>20</v>
      </c>
      <c r="C2" s="66"/>
      <c r="D2" s="37"/>
      <c r="F2" s="313">
        <v>2016</v>
      </c>
      <c r="G2" s="314"/>
      <c r="H2" s="314"/>
      <c r="I2" s="314"/>
      <c r="K2" s="313">
        <v>2017</v>
      </c>
      <c r="L2" s="314"/>
      <c r="M2" s="314"/>
      <c r="N2" s="314"/>
      <c r="P2" s="313">
        <v>2018</v>
      </c>
      <c r="Q2" s="313"/>
      <c r="R2" s="313"/>
      <c r="S2" s="313"/>
      <c r="T2" s="313">
        <v>2019</v>
      </c>
      <c r="U2" s="313"/>
      <c r="V2" s="313"/>
      <c r="W2" s="313"/>
      <c r="X2" s="166"/>
      <c r="Y2" s="166"/>
      <c r="Z2" s="166"/>
      <c r="AA2" s="166"/>
    </row>
    <row r="3" spans="1:29" s="24" customFormat="1">
      <c r="A3" s="213"/>
      <c r="B3" s="213"/>
      <c r="D3" s="36" t="s">
        <v>21</v>
      </c>
      <c r="F3" s="213" t="s">
        <v>8</v>
      </c>
      <c r="G3" s="213" t="s">
        <v>7</v>
      </c>
      <c r="H3" s="213" t="s">
        <v>10</v>
      </c>
      <c r="I3" s="213" t="s">
        <v>9</v>
      </c>
      <c r="K3" s="213" t="s">
        <v>8</v>
      </c>
      <c r="L3" s="213" t="s">
        <v>7</v>
      </c>
      <c r="M3" s="213" t="s">
        <v>10</v>
      </c>
      <c r="N3" s="213" t="s">
        <v>9</v>
      </c>
      <c r="P3" s="213" t="s">
        <v>8</v>
      </c>
      <c r="Q3" s="213" t="s">
        <v>7</v>
      </c>
      <c r="R3" s="213" t="s">
        <v>10</v>
      </c>
      <c r="S3" s="213" t="s">
        <v>9</v>
      </c>
      <c r="T3" s="217" t="s">
        <v>8</v>
      </c>
      <c r="U3" s="244" t="s">
        <v>7</v>
      </c>
      <c r="V3" s="263" t="s">
        <v>10</v>
      </c>
      <c r="W3" s="290" t="s">
        <v>9</v>
      </c>
      <c r="X3" s="166"/>
      <c r="Y3" s="166"/>
      <c r="Z3" s="166"/>
      <c r="AA3" s="166"/>
    </row>
    <row r="4" spans="1:29" s="24" customFormat="1">
      <c r="A4" s="213"/>
      <c r="B4" s="213"/>
      <c r="D4" s="36"/>
      <c r="F4" s="213"/>
      <c r="G4" s="213"/>
      <c r="H4" s="213"/>
      <c r="I4" s="213"/>
      <c r="K4" s="213"/>
      <c r="L4" s="81"/>
      <c r="M4" s="81"/>
      <c r="N4" s="81"/>
      <c r="P4" s="81"/>
      <c r="Q4" s="81"/>
      <c r="R4" s="81"/>
      <c r="S4" s="81"/>
      <c r="T4" s="81"/>
      <c r="U4" s="81"/>
      <c r="V4" s="81"/>
      <c r="W4" s="81"/>
      <c r="X4" s="166"/>
      <c r="Y4" s="166"/>
      <c r="Z4" s="166"/>
      <c r="AA4" s="166"/>
    </row>
    <row r="5" spans="1:29" s="24" customFormat="1">
      <c r="D5" s="38"/>
      <c r="L5" s="82"/>
      <c r="M5" s="82"/>
      <c r="N5" s="82"/>
      <c r="P5" s="82"/>
      <c r="Q5" s="82"/>
      <c r="R5" s="82"/>
      <c r="S5" s="82"/>
      <c r="T5" s="82"/>
      <c r="U5" s="82"/>
      <c r="V5" s="82"/>
      <c r="W5" s="82"/>
      <c r="X5" s="166"/>
      <c r="Y5" s="166"/>
      <c r="Z5" s="166"/>
      <c r="AA5" s="166"/>
    </row>
    <row r="6" spans="1:29" s="78" customFormat="1">
      <c r="A6" s="218"/>
      <c r="B6" s="218" t="s">
        <v>30</v>
      </c>
      <c r="D6" s="219" t="s">
        <v>23</v>
      </c>
      <c r="F6" s="249">
        <f t="shared" ref="F6:N6" si="0">SUM(F7:F8)</f>
        <v>14419.913999999993</v>
      </c>
      <c r="G6" s="249">
        <f t="shared" si="0"/>
        <v>14617.357999999993</v>
      </c>
      <c r="H6" s="249">
        <f t="shared" si="0"/>
        <v>14639.267999999993</v>
      </c>
      <c r="I6" s="249">
        <f t="shared" si="0"/>
        <v>14414.541999999992</v>
      </c>
      <c r="J6" s="249">
        <f t="shared" si="0"/>
        <v>0</v>
      </c>
      <c r="K6" s="249">
        <f t="shared" si="0"/>
        <v>14342.341999999991</v>
      </c>
      <c r="L6" s="249">
        <f t="shared" si="0"/>
        <v>14484.385999999991</v>
      </c>
      <c r="M6" s="249">
        <f t="shared" si="0"/>
        <v>14888.98699999999</v>
      </c>
      <c r="N6" s="249">
        <f t="shared" si="0"/>
        <v>15219.739999999989</v>
      </c>
      <c r="O6" s="249"/>
      <c r="P6" s="249">
        <f>SUM(P7:P8)</f>
        <v>15175.581999999988</v>
      </c>
      <c r="Q6" s="249">
        <f t="shared" ref="Q6:U6" si="1">SUM(Q7:Q8)</f>
        <v>15034.590999999989</v>
      </c>
      <c r="R6" s="249">
        <f t="shared" si="1"/>
        <v>15023.173999999988</v>
      </c>
      <c r="S6" s="249">
        <f t="shared" si="1"/>
        <v>15015.634999999987</v>
      </c>
      <c r="T6" s="249">
        <f t="shared" si="1"/>
        <v>15032.255999999987</v>
      </c>
      <c r="U6" s="249">
        <f t="shared" si="1"/>
        <v>15005.995999999988</v>
      </c>
      <c r="V6" s="249">
        <f t="shared" ref="V6:W6" si="2">SUM(V7:V8)</f>
        <v>15107.21699999999</v>
      </c>
      <c r="W6" s="249">
        <f t="shared" si="2"/>
        <v>15265.02099999999</v>
      </c>
      <c r="X6" s="74"/>
      <c r="Y6" s="74"/>
      <c r="Z6" s="74"/>
      <c r="AA6" s="74"/>
      <c r="AB6" s="220"/>
    </row>
    <row r="7" spans="1:29">
      <c r="B7" s="221" t="s">
        <v>11</v>
      </c>
      <c r="D7" s="219" t="s">
        <v>23</v>
      </c>
      <c r="F7" s="22">
        <v>7340.6620000000003</v>
      </c>
      <c r="G7" s="22">
        <v>7629.0330000000004</v>
      </c>
      <c r="H7" s="22">
        <v>7999.0610000000006</v>
      </c>
      <c r="I7" s="22">
        <v>8366.4409999999989</v>
      </c>
      <c r="J7" s="22"/>
      <c r="K7" s="22">
        <v>8682.1429999999982</v>
      </c>
      <c r="L7" s="22">
        <v>8942.2189999999973</v>
      </c>
      <c r="M7" s="22">
        <v>9203.4779999999973</v>
      </c>
      <c r="N7" s="22">
        <v>9430.4029999999966</v>
      </c>
      <c r="O7" s="22"/>
      <c r="P7" s="22">
        <v>9589.9049999999952</v>
      </c>
      <c r="Q7" s="22">
        <v>9710.7279999999955</v>
      </c>
      <c r="R7" s="22">
        <v>9771.394999999995</v>
      </c>
      <c r="S7" s="22">
        <v>9866.2119999999941</v>
      </c>
      <c r="T7" s="22">
        <v>9917.2849999999944</v>
      </c>
      <c r="U7" s="22">
        <v>9941.7449999999953</v>
      </c>
      <c r="V7" s="22">
        <v>9947.6439999999948</v>
      </c>
      <c r="W7" s="22">
        <v>9991.010999999995</v>
      </c>
      <c r="Z7" s="55"/>
      <c r="AB7" s="55"/>
    </row>
    <row r="8" spans="1:29">
      <c r="B8" s="221" t="s">
        <v>12</v>
      </c>
      <c r="D8" s="219" t="s">
        <v>23</v>
      </c>
      <c r="F8" s="22">
        <v>7079.2519999999931</v>
      </c>
      <c r="G8" s="22">
        <v>6988.3249999999925</v>
      </c>
      <c r="H8" s="22">
        <v>6640.2069999999931</v>
      </c>
      <c r="I8" s="22">
        <v>6048.1009999999933</v>
      </c>
      <c r="J8" s="22"/>
      <c r="K8" s="22">
        <v>5660.1989999999932</v>
      </c>
      <c r="L8" s="22">
        <v>5542.1669999999931</v>
      </c>
      <c r="M8" s="22">
        <v>5685.5089999999927</v>
      </c>
      <c r="N8" s="22">
        <v>5789.3369999999923</v>
      </c>
      <c r="O8" s="22"/>
      <c r="P8" s="22">
        <v>5585.6769999999924</v>
      </c>
      <c r="Q8" s="22">
        <v>5323.862999999993</v>
      </c>
      <c r="R8" s="22">
        <v>5251.7789999999932</v>
      </c>
      <c r="S8" s="22">
        <v>5149.4229999999934</v>
      </c>
      <c r="T8" s="22">
        <v>5114.9709999999932</v>
      </c>
      <c r="U8" s="22">
        <v>5064.2509999999938</v>
      </c>
      <c r="V8" s="22">
        <v>5159.572999999994</v>
      </c>
      <c r="W8" s="22">
        <v>5274.0099999999939</v>
      </c>
      <c r="Z8" s="55"/>
    </row>
    <row r="9" spans="1:29">
      <c r="F9" s="22"/>
      <c r="G9" s="22"/>
      <c r="H9" s="22"/>
      <c r="I9" s="22"/>
      <c r="J9" s="22"/>
      <c r="K9" s="22"/>
      <c r="L9" s="22"/>
      <c r="M9" s="22"/>
      <c r="N9" s="22"/>
      <c r="O9" s="22"/>
      <c r="P9" s="22"/>
      <c r="Q9" s="22"/>
      <c r="R9" s="22"/>
      <c r="S9" s="22"/>
      <c r="T9" s="22"/>
      <c r="U9" s="22"/>
      <c r="V9" s="22"/>
      <c r="W9" s="22"/>
    </row>
    <row r="10" spans="1:29" s="78" customFormat="1">
      <c r="A10" s="218"/>
      <c r="B10" s="218" t="s">
        <v>31</v>
      </c>
      <c r="D10" s="219" t="s">
        <v>23</v>
      </c>
      <c r="F10" s="249">
        <f>SUM(F11:F12)</f>
        <v>11458.174000000001</v>
      </c>
      <c r="G10" s="249">
        <f t="shared" ref="G10:I10" si="3">SUM(G11:G12)</f>
        <v>11551.279000000002</v>
      </c>
      <c r="H10" s="249">
        <f t="shared" si="3"/>
        <v>11672.232000000002</v>
      </c>
      <c r="I10" s="249">
        <f t="shared" si="3"/>
        <v>12011.426000000003</v>
      </c>
      <c r="J10" s="249"/>
      <c r="K10" s="249">
        <f t="shared" ref="K10:N10" si="4">SUM(K11:K12)</f>
        <v>11943.206000000002</v>
      </c>
      <c r="L10" s="249">
        <f t="shared" si="4"/>
        <v>12195.029000000004</v>
      </c>
      <c r="M10" s="249">
        <f t="shared" si="4"/>
        <v>12354.522000000003</v>
      </c>
      <c r="N10" s="249">
        <f t="shared" si="4"/>
        <v>12394.108000000002</v>
      </c>
      <c r="O10" s="249"/>
      <c r="P10" s="249">
        <f>SUM(P11:P12)</f>
        <v>12386.730000000001</v>
      </c>
      <c r="Q10" s="249">
        <f t="shared" ref="Q10:U10" si="5">SUM(Q11:Q12)</f>
        <v>12467.216</v>
      </c>
      <c r="R10" s="249">
        <f t="shared" si="5"/>
        <v>12723.907000000003</v>
      </c>
      <c r="S10" s="249">
        <f t="shared" si="5"/>
        <v>12653.479000000003</v>
      </c>
      <c r="T10" s="249">
        <f t="shared" si="5"/>
        <v>12666.104000000001</v>
      </c>
      <c r="U10" s="249">
        <f t="shared" si="5"/>
        <v>12716.82</v>
      </c>
      <c r="V10" s="249">
        <f t="shared" ref="V10:W10" si="6">SUM(V11:V12)</f>
        <v>12723.641</v>
      </c>
      <c r="W10" s="249">
        <f t="shared" si="6"/>
        <v>12928.870999999999</v>
      </c>
      <c r="X10" s="74"/>
      <c r="Y10" s="74"/>
      <c r="Z10" s="55"/>
      <c r="AA10" s="74"/>
      <c r="AB10" s="220"/>
      <c r="AC10" s="223"/>
    </row>
    <row r="11" spans="1:29">
      <c r="B11" s="221" t="s">
        <v>11</v>
      </c>
      <c r="D11" s="219" t="s">
        <v>23</v>
      </c>
      <c r="F11" s="22">
        <v>7181.4700000000012</v>
      </c>
      <c r="G11" s="22">
        <v>7411.407000000002</v>
      </c>
      <c r="H11" s="22">
        <v>7702.2590000000018</v>
      </c>
      <c r="I11" s="22">
        <v>7983.9880000000021</v>
      </c>
      <c r="J11" s="22"/>
      <c r="K11" s="22">
        <v>8173.2810000000027</v>
      </c>
      <c r="L11" s="22">
        <v>8335.4560000000038</v>
      </c>
      <c r="M11" s="22">
        <v>8490.233000000002</v>
      </c>
      <c r="N11" s="22">
        <v>8628.3510000000024</v>
      </c>
      <c r="O11" s="22"/>
      <c r="P11" s="22">
        <v>8735.2750000000015</v>
      </c>
      <c r="Q11" s="22">
        <v>8837.8350000000009</v>
      </c>
      <c r="R11" s="22">
        <v>8986.5700000000033</v>
      </c>
      <c r="S11" s="22">
        <v>8985.367000000002</v>
      </c>
      <c r="T11" s="22">
        <v>9052.9250000000011</v>
      </c>
      <c r="U11" s="22">
        <v>9102.1139999999996</v>
      </c>
      <c r="V11" s="22">
        <v>9108.101999999999</v>
      </c>
      <c r="W11" s="22">
        <v>9327.253999999999</v>
      </c>
    </row>
    <row r="12" spans="1:29">
      <c r="B12" s="221" t="s">
        <v>12</v>
      </c>
      <c r="D12" s="219" t="s">
        <v>23</v>
      </c>
      <c r="F12" s="22">
        <v>4276.7039999999997</v>
      </c>
      <c r="G12" s="22">
        <v>4139.8720000000003</v>
      </c>
      <c r="H12" s="22">
        <v>3969.973</v>
      </c>
      <c r="I12" s="22">
        <v>4027.4380000000001</v>
      </c>
      <c r="J12" s="22"/>
      <c r="K12" s="22">
        <v>3769.9249999999997</v>
      </c>
      <c r="L12" s="22">
        <v>3859.5730000000003</v>
      </c>
      <c r="M12" s="22">
        <v>3864.2890000000002</v>
      </c>
      <c r="N12" s="22">
        <v>3765.7569999999996</v>
      </c>
      <c r="O12" s="22"/>
      <c r="P12" s="22">
        <v>3651.4549999999999</v>
      </c>
      <c r="Q12" s="22">
        <v>3629.3809999999999</v>
      </c>
      <c r="R12" s="22">
        <v>3737.337</v>
      </c>
      <c r="S12" s="22">
        <v>3668.1120000000001</v>
      </c>
      <c r="T12" s="22">
        <v>3613.1790000000001</v>
      </c>
      <c r="U12" s="22">
        <v>3614.7060000000001</v>
      </c>
      <c r="V12" s="22">
        <v>3615.5390000000002</v>
      </c>
      <c r="W12" s="22">
        <v>3601.6169999999997</v>
      </c>
      <c r="AB12" s="224"/>
    </row>
    <row r="13" spans="1:29">
      <c r="F13" s="22"/>
      <c r="G13" s="22"/>
      <c r="H13" s="22"/>
      <c r="I13" s="22"/>
      <c r="J13" s="22"/>
      <c r="K13" s="22"/>
      <c r="L13" s="22"/>
      <c r="M13" s="22"/>
      <c r="N13" s="22"/>
      <c r="O13" s="22"/>
      <c r="P13" s="22"/>
      <c r="Q13" s="22"/>
      <c r="R13" s="22"/>
      <c r="S13" s="22"/>
      <c r="T13" s="22"/>
      <c r="U13" s="22"/>
      <c r="V13" s="22"/>
      <c r="W13" s="22"/>
      <c r="AB13" s="225"/>
    </row>
    <row r="14" spans="1:29" s="78" customFormat="1">
      <c r="A14" s="218"/>
      <c r="B14" s="218" t="s">
        <v>29</v>
      </c>
      <c r="D14" s="219" t="s">
        <v>23</v>
      </c>
      <c r="F14" s="249">
        <f>SUM(F15:F16)</f>
        <v>270</v>
      </c>
      <c r="G14" s="249">
        <f t="shared" ref="G14:U14" si="7">SUM(G15:G16)</f>
        <v>197</v>
      </c>
      <c r="H14" s="249">
        <f t="shared" si="7"/>
        <v>22</v>
      </c>
      <c r="I14" s="249">
        <f t="shared" si="7"/>
        <v>-225</v>
      </c>
      <c r="J14" s="249"/>
      <c r="K14" s="249">
        <f t="shared" si="7"/>
        <v>-72</v>
      </c>
      <c r="L14" s="249">
        <f t="shared" si="7"/>
        <v>142</v>
      </c>
      <c r="M14" s="249">
        <f t="shared" si="7"/>
        <v>404</v>
      </c>
      <c r="N14" s="249">
        <f t="shared" si="7"/>
        <v>331</v>
      </c>
      <c r="O14" s="249"/>
      <c r="P14" s="249">
        <f t="shared" si="7"/>
        <v>-44</v>
      </c>
      <c r="Q14" s="249">
        <f t="shared" si="7"/>
        <v>-141</v>
      </c>
      <c r="R14" s="249">
        <f t="shared" si="7"/>
        <v>-11</v>
      </c>
      <c r="S14" s="249">
        <f t="shared" si="7"/>
        <v>-7</v>
      </c>
      <c r="T14" s="249">
        <f t="shared" si="7"/>
        <v>17</v>
      </c>
      <c r="U14" s="249">
        <f t="shared" si="7"/>
        <v>-27</v>
      </c>
      <c r="V14" s="249">
        <f t="shared" ref="V14:W14" si="8">SUM(V15:V16)</f>
        <v>101</v>
      </c>
      <c r="W14" s="249">
        <f t="shared" si="8"/>
        <v>157</v>
      </c>
      <c r="X14" s="55"/>
      <c r="Y14" s="55"/>
      <c r="Z14" s="55"/>
      <c r="AA14" s="55"/>
    </row>
    <row r="15" spans="1:29">
      <c r="B15" s="221" t="s">
        <v>11</v>
      </c>
      <c r="D15" s="219" t="s">
        <v>23</v>
      </c>
      <c r="F15" s="22">
        <v>271</v>
      </c>
      <c r="G15" s="22">
        <v>288</v>
      </c>
      <c r="H15" s="22">
        <v>370</v>
      </c>
      <c r="I15" s="22">
        <v>367</v>
      </c>
      <c r="J15" s="22"/>
      <c r="K15" s="22">
        <v>316</v>
      </c>
      <c r="L15" s="22">
        <v>260</v>
      </c>
      <c r="M15" s="22">
        <v>261</v>
      </c>
      <c r="N15" s="22">
        <v>227</v>
      </c>
      <c r="O15" s="22"/>
      <c r="P15" s="22">
        <v>160</v>
      </c>
      <c r="Q15" s="22">
        <v>121</v>
      </c>
      <c r="R15" s="22">
        <v>61</v>
      </c>
      <c r="S15" s="22">
        <v>95</v>
      </c>
      <c r="T15" s="22">
        <v>51</v>
      </c>
      <c r="U15" s="22">
        <v>24</v>
      </c>
      <c r="V15" s="22">
        <v>6</v>
      </c>
      <c r="W15" s="22">
        <v>43</v>
      </c>
    </row>
    <row r="16" spans="1:29">
      <c r="B16" s="221" t="s">
        <v>12</v>
      </c>
      <c r="D16" s="219" t="s">
        <v>23</v>
      </c>
      <c r="F16" s="22">
        <v>-1</v>
      </c>
      <c r="G16" s="22">
        <v>-91</v>
      </c>
      <c r="H16" s="22">
        <v>-348</v>
      </c>
      <c r="I16" s="22">
        <v>-592</v>
      </c>
      <c r="J16" s="22"/>
      <c r="K16" s="22">
        <v>-388</v>
      </c>
      <c r="L16" s="22">
        <v>-118</v>
      </c>
      <c r="M16" s="22">
        <v>143</v>
      </c>
      <c r="N16" s="22">
        <v>104</v>
      </c>
      <c r="O16" s="22"/>
      <c r="P16" s="22">
        <v>-204</v>
      </c>
      <c r="Q16" s="22">
        <v>-262</v>
      </c>
      <c r="R16" s="22">
        <v>-72</v>
      </c>
      <c r="S16" s="22">
        <v>-102</v>
      </c>
      <c r="T16" s="22">
        <v>-34</v>
      </c>
      <c r="U16" s="22">
        <v>-51</v>
      </c>
      <c r="V16" s="22">
        <v>95</v>
      </c>
      <c r="W16" s="22">
        <v>114</v>
      </c>
    </row>
    <row r="17" spans="1:27">
      <c r="F17" s="22"/>
      <c r="G17" s="22"/>
      <c r="H17" s="22"/>
      <c r="I17" s="22"/>
      <c r="J17" s="22"/>
      <c r="K17" s="22"/>
      <c r="L17" s="22"/>
      <c r="M17" s="22"/>
      <c r="N17" s="22"/>
      <c r="O17" s="22"/>
      <c r="P17" s="22"/>
      <c r="Q17" s="22"/>
      <c r="R17" s="22"/>
      <c r="S17" s="22"/>
      <c r="T17" s="22"/>
      <c r="U17" s="22"/>
      <c r="V17" s="22"/>
      <c r="W17" s="22"/>
    </row>
    <row r="18" spans="1:27" s="78" customFormat="1" ht="15">
      <c r="A18" s="218"/>
      <c r="B18" s="218" t="s">
        <v>28</v>
      </c>
      <c r="D18" s="222" t="s">
        <v>2</v>
      </c>
      <c r="F18" s="250">
        <v>3.363789757264924E-2</v>
      </c>
      <c r="G18" s="250">
        <v>3.4629436919818311E-2</v>
      </c>
      <c r="H18" s="250">
        <v>3.3004672563472143E-2</v>
      </c>
      <c r="I18" s="250">
        <v>3.3775048897036024E-2</v>
      </c>
      <c r="J18" s="249"/>
      <c r="K18" s="250">
        <v>3.0608630218421723E-2</v>
      </c>
      <c r="L18" s="250">
        <v>2.1161809568040427E-2</v>
      </c>
      <c r="M18" s="250">
        <v>1.6404758766958516E-2</v>
      </c>
      <c r="N18" s="250">
        <v>1.6131516393399537E-2</v>
      </c>
      <c r="O18" s="250"/>
      <c r="P18" s="250">
        <v>2.1430748848176927E-2</v>
      </c>
      <c r="Q18" s="250">
        <v>2.3616224158774349E-2</v>
      </c>
      <c r="R18" s="250">
        <v>2.1267978733573167E-2</v>
      </c>
      <c r="S18" s="250">
        <v>1.9483453020108173E-2</v>
      </c>
      <c r="T18" s="250">
        <v>1.7635215138469097E-2</v>
      </c>
      <c r="U18" s="250">
        <v>1.7676223989398714E-2</v>
      </c>
      <c r="V18" s="250">
        <v>1.6274761465390284E-2</v>
      </c>
      <c r="W18" s="250">
        <v>1.448685061464519E-2</v>
      </c>
      <c r="X18" s="74"/>
      <c r="Y18" s="74"/>
      <c r="Z18" s="74"/>
      <c r="AA18" s="74"/>
    </row>
    <row r="19" spans="1:27">
      <c r="B19" s="221" t="s">
        <v>11</v>
      </c>
      <c r="D19" s="222" t="s">
        <v>2</v>
      </c>
      <c r="F19" s="251">
        <v>6.7860801765273872E-3</v>
      </c>
      <c r="G19" s="251">
        <v>6.7806010281845144E-3</v>
      </c>
      <c r="H19" s="251">
        <v>6.5568005359218015E-3</v>
      </c>
      <c r="I19" s="251">
        <v>6.4275784750435182E-3</v>
      </c>
      <c r="J19" s="22"/>
      <c r="K19" s="251">
        <v>6.5862143764235104E-3</v>
      </c>
      <c r="L19" s="251">
        <v>6.5020828021993713E-3</v>
      </c>
      <c r="M19" s="251">
        <v>7.6046780736409303E-3</v>
      </c>
      <c r="N19" s="251">
        <v>8.3548201553844351E-3</v>
      </c>
      <c r="O19" s="22"/>
      <c r="P19" s="251">
        <v>7.5952196791612978E-3</v>
      </c>
      <c r="Q19" s="251">
        <v>7.8683017633867525E-3</v>
      </c>
      <c r="R19" s="251">
        <v>7.8701936412413111E-3</v>
      </c>
      <c r="S19" s="251">
        <v>7.7140077304082288E-3</v>
      </c>
      <c r="T19" s="251">
        <v>7.5208779033104078E-3</v>
      </c>
      <c r="U19" s="251">
        <v>7.0866996326768581E-3</v>
      </c>
      <c r="V19" s="251">
        <v>7.6435188934339711E-3</v>
      </c>
      <c r="W19" s="251">
        <v>7.6538579869135995E-3</v>
      </c>
    </row>
    <row r="20" spans="1:27">
      <c r="B20" s="221" t="s">
        <v>12</v>
      </c>
      <c r="D20" s="222" t="s">
        <v>2</v>
      </c>
      <c r="F20" s="251">
        <v>6.0852259348257894E-2</v>
      </c>
      <c r="G20" s="251">
        <v>6.4300406061653215E-2</v>
      </c>
      <c r="H20" s="251">
        <v>6.2986705660262932E-2</v>
      </c>
      <c r="I20" s="251">
        <v>6.9056991713133592E-2</v>
      </c>
      <c r="J20" s="22"/>
      <c r="K20" s="251">
        <v>6.7398832551533963E-2</v>
      </c>
      <c r="L20" s="251">
        <v>4.4176358379445252E-2</v>
      </c>
      <c r="M20" s="251">
        <v>3.0728202928577291E-2</v>
      </c>
      <c r="N20" s="251">
        <v>2.8715435526097219E-2</v>
      </c>
      <c r="O20" s="22"/>
      <c r="P20" s="251">
        <v>4.4510986411674981E-2</v>
      </c>
      <c r="Q20" s="251">
        <v>5.1544149923528272E-2</v>
      </c>
      <c r="R20" s="251">
        <v>4.5951803971772155E-2</v>
      </c>
      <c r="S20" s="251">
        <v>4.1685479875337987E-2</v>
      </c>
      <c r="T20" s="251">
        <v>3.7159216678483556E-2</v>
      </c>
      <c r="U20" s="251">
        <v>3.8351441467113445E-2</v>
      </c>
      <c r="V20" s="251">
        <v>3.3079928704137958E-2</v>
      </c>
      <c r="W20" s="251">
        <v>2.749614824047009E-2</v>
      </c>
    </row>
    <row r="21" spans="1:27">
      <c r="F21" s="22"/>
      <c r="G21" s="22"/>
      <c r="H21" s="22"/>
      <c r="I21" s="22"/>
      <c r="J21" s="22"/>
      <c r="K21" s="22"/>
      <c r="L21" s="22"/>
      <c r="M21" s="22"/>
      <c r="N21" s="22"/>
      <c r="O21" s="22"/>
      <c r="P21" s="22"/>
      <c r="Q21" s="22"/>
      <c r="R21" s="22"/>
      <c r="S21" s="22"/>
      <c r="T21" s="22"/>
      <c r="U21" s="22"/>
      <c r="V21" s="22"/>
      <c r="W21" s="22"/>
    </row>
    <row r="22" spans="1:27" s="78" customFormat="1" ht="15">
      <c r="A22" s="218"/>
      <c r="B22" s="218" t="s">
        <v>27</v>
      </c>
      <c r="D22" s="222" t="s">
        <v>17</v>
      </c>
      <c r="F22" s="252">
        <v>30.5</v>
      </c>
      <c r="G22" s="252">
        <v>31</v>
      </c>
      <c r="H22" s="252">
        <v>31.8</v>
      </c>
      <c r="I22" s="252">
        <v>32.200000000000003</v>
      </c>
      <c r="J22" s="249"/>
      <c r="K22" s="252">
        <v>31</v>
      </c>
      <c r="L22" s="252">
        <v>32.299999999999997</v>
      </c>
      <c r="M22" s="252">
        <v>32.299999999999997</v>
      </c>
      <c r="N22" s="252">
        <v>32.299999999999997</v>
      </c>
      <c r="O22" s="249"/>
      <c r="P22" s="252">
        <v>31.8</v>
      </c>
      <c r="Q22" s="252">
        <v>32.4</v>
      </c>
      <c r="R22" s="252">
        <v>32.4</v>
      </c>
      <c r="S22" s="252">
        <v>32.4</v>
      </c>
      <c r="T22" s="252">
        <v>31.8</v>
      </c>
      <c r="U22" s="252">
        <v>32.9</v>
      </c>
      <c r="V22" s="252">
        <v>33.4</v>
      </c>
      <c r="W22" s="252">
        <v>33</v>
      </c>
      <c r="X22" s="74"/>
      <c r="Y22" s="74"/>
      <c r="Z22" s="74"/>
      <c r="AA22" s="74"/>
    </row>
    <row r="23" spans="1:27">
      <c r="B23" s="221" t="s">
        <v>11</v>
      </c>
      <c r="D23" s="222" t="s">
        <v>17</v>
      </c>
      <c r="F23" s="253">
        <v>39</v>
      </c>
      <c r="G23" s="253">
        <v>39</v>
      </c>
      <c r="H23" s="253">
        <v>39</v>
      </c>
      <c r="I23" s="253">
        <v>39.4</v>
      </c>
      <c r="J23" s="22"/>
      <c r="K23" s="253">
        <v>38.200000000000003</v>
      </c>
      <c r="L23" s="253">
        <v>38.5</v>
      </c>
      <c r="M23" s="253">
        <v>38.6</v>
      </c>
      <c r="N23" s="253">
        <v>38.1</v>
      </c>
      <c r="O23" s="22"/>
      <c r="P23" s="253">
        <v>37.5</v>
      </c>
      <c r="Q23" s="253">
        <v>37.700000000000003</v>
      </c>
      <c r="R23" s="253">
        <v>37.9</v>
      </c>
      <c r="S23" s="253">
        <v>37.5</v>
      </c>
      <c r="T23" s="253">
        <v>37.1</v>
      </c>
      <c r="U23" s="253">
        <v>37.799999999999997</v>
      </c>
      <c r="V23" s="253">
        <v>38.299999999999997</v>
      </c>
      <c r="W23" s="253">
        <v>37.799999999999997</v>
      </c>
    </row>
    <row r="24" spans="1:27">
      <c r="B24" s="221" t="s">
        <v>12</v>
      </c>
      <c r="D24" s="222" t="s">
        <v>17</v>
      </c>
      <c r="F24" s="253">
        <v>16.399999999999999</v>
      </c>
      <c r="G24" s="253">
        <v>17.100000000000001</v>
      </c>
      <c r="H24" s="253">
        <v>18.100000000000001</v>
      </c>
      <c r="I24" s="253">
        <v>17.8</v>
      </c>
      <c r="J24" s="22"/>
      <c r="K24" s="253">
        <v>16.3</v>
      </c>
      <c r="L24" s="253">
        <v>18.7</v>
      </c>
      <c r="M24" s="253">
        <v>18.7</v>
      </c>
      <c r="N24" s="253">
        <v>19.100000000000001</v>
      </c>
      <c r="O24" s="22"/>
      <c r="P24" s="253">
        <v>18.5</v>
      </c>
      <c r="Q24" s="253">
        <v>19.8</v>
      </c>
      <c r="R24" s="253">
        <v>19.399999999999999</v>
      </c>
      <c r="S24" s="253">
        <v>20</v>
      </c>
      <c r="T24" s="253">
        <v>18.600000000000001</v>
      </c>
      <c r="U24" s="253">
        <v>20.5</v>
      </c>
      <c r="V24" s="253">
        <v>20.8</v>
      </c>
      <c r="W24" s="253">
        <v>20.5</v>
      </c>
    </row>
    <row r="25" spans="1:27">
      <c r="F25" s="22"/>
      <c r="G25" s="22"/>
      <c r="H25" s="22"/>
      <c r="I25" s="22"/>
      <c r="J25" s="22"/>
      <c r="K25" s="22"/>
      <c r="L25" s="22"/>
      <c r="M25" s="22"/>
      <c r="N25" s="22"/>
      <c r="O25" s="22"/>
      <c r="P25" s="22"/>
      <c r="Q25" s="22"/>
      <c r="R25" s="22"/>
      <c r="S25" s="22"/>
      <c r="T25" s="22"/>
      <c r="U25" s="22"/>
      <c r="V25" s="22"/>
      <c r="W25" s="22"/>
    </row>
    <row r="26" spans="1:27" s="78" customFormat="1" ht="15">
      <c r="A26" s="218"/>
      <c r="B26" s="218" t="s">
        <v>26</v>
      </c>
      <c r="D26" s="222" t="s">
        <v>22</v>
      </c>
      <c r="F26" s="254">
        <f>ROUND(SUMPRODUCT(F27:F28,F42:F43)/F41,0)</f>
        <v>2476</v>
      </c>
      <c r="G26" s="254">
        <f t="shared" ref="G26:I26" si="9">ROUND(SUMPRODUCT(G27:G28,G42:G43)/G41,0)</f>
        <v>2523</v>
      </c>
      <c r="H26" s="254">
        <f t="shared" si="9"/>
        <v>2740</v>
      </c>
      <c r="I26" s="254">
        <f t="shared" si="9"/>
        <v>3335</v>
      </c>
      <c r="J26" s="249"/>
      <c r="K26" s="254">
        <f>ROUND(SUMPRODUCT(K27:K28,K42:K43)/K41,0)</f>
        <v>3602</v>
      </c>
      <c r="L26" s="254">
        <f t="shared" ref="L26:U26" si="10">ROUND(SUMPRODUCT(L27:L28,L42:L43)/L41,0)</f>
        <v>3909</v>
      </c>
      <c r="M26" s="254">
        <f t="shared" si="10"/>
        <v>4151</v>
      </c>
      <c r="N26" s="254">
        <f t="shared" si="10"/>
        <v>4791</v>
      </c>
      <c r="O26" s="249"/>
      <c r="P26" s="254">
        <f t="shared" si="10"/>
        <v>5060</v>
      </c>
      <c r="Q26" s="254">
        <f t="shared" si="10"/>
        <v>5129</v>
      </c>
      <c r="R26" s="254">
        <f t="shared" si="10"/>
        <v>5353</v>
      </c>
      <c r="S26" s="254">
        <f t="shared" si="10"/>
        <v>5900</v>
      </c>
      <c r="T26" s="254">
        <f t="shared" si="10"/>
        <v>6224</v>
      </c>
      <c r="U26" s="254">
        <f t="shared" si="10"/>
        <v>6559</v>
      </c>
      <c r="V26" s="254">
        <f t="shared" ref="V26:W26" si="11">ROUND(SUMPRODUCT(V27:V28,V42:V43)/V41,0)</f>
        <v>7074</v>
      </c>
      <c r="W26" s="254">
        <f t="shared" si="11"/>
        <v>7691</v>
      </c>
      <c r="X26" s="74"/>
      <c r="Y26" s="74"/>
      <c r="Z26" s="74"/>
      <c r="AA26" s="74"/>
    </row>
    <row r="27" spans="1:27">
      <c r="B27" s="221" t="s">
        <v>11</v>
      </c>
      <c r="D27" s="222" t="s">
        <v>22</v>
      </c>
      <c r="F27" s="22">
        <v>3213.6177978078358</v>
      </c>
      <c r="G27" s="22">
        <v>3240.4955921717487</v>
      </c>
      <c r="H27" s="22">
        <v>3433.3854771773135</v>
      </c>
      <c r="I27" s="22">
        <v>4039.4240906070968</v>
      </c>
      <c r="J27" s="22"/>
      <c r="K27" s="22">
        <v>4403.9716295163189</v>
      </c>
      <c r="L27" s="22">
        <v>4746.5209799597724</v>
      </c>
      <c r="M27" s="22">
        <v>5038.871873662174</v>
      </c>
      <c r="N27" s="22">
        <v>5824.2275600036628</v>
      </c>
      <c r="O27" s="22"/>
      <c r="P27" s="22">
        <v>6123.1809383534564</v>
      </c>
      <c r="Q27" s="22">
        <v>6097.9542446053129</v>
      </c>
      <c r="R27" s="22">
        <v>6312.0132682552867</v>
      </c>
      <c r="S27" s="22">
        <v>6940.9997166002013</v>
      </c>
      <c r="T27" s="22">
        <v>7351.1982358242167</v>
      </c>
      <c r="U27" s="22">
        <v>7660.636759016923</v>
      </c>
      <c r="V27" s="22">
        <v>8245.3782146660906</v>
      </c>
      <c r="W27" s="22">
        <v>9013.606726461896</v>
      </c>
    </row>
    <row r="28" spans="1:27">
      <c r="B28" s="221" t="s">
        <v>12</v>
      </c>
      <c r="D28" s="222" t="s">
        <v>22</v>
      </c>
      <c r="F28" s="22">
        <v>1257.418688824215</v>
      </c>
      <c r="G28" s="22">
        <v>1275.0051390329895</v>
      </c>
      <c r="H28" s="22">
        <v>1429.5271460615747</v>
      </c>
      <c r="I28" s="22">
        <v>1941.0156655739816</v>
      </c>
      <c r="J28" s="22"/>
      <c r="K28" s="22">
        <v>1958.8609765791007</v>
      </c>
      <c r="L28" s="22">
        <v>2095.0078773850228</v>
      </c>
      <c r="M28" s="22">
        <v>2233.7543805819955</v>
      </c>
      <c r="N28" s="22">
        <v>2474.025671900627</v>
      </c>
      <c r="O28" s="22"/>
      <c r="P28" s="22">
        <v>2560.2753733372206</v>
      </c>
      <c r="Q28" s="22">
        <v>2786.7559043094825</v>
      </c>
      <c r="R28" s="22">
        <v>3057.8579771280797</v>
      </c>
      <c r="S28" s="22">
        <v>3347.3684207096935</v>
      </c>
      <c r="T28" s="22">
        <v>3413.6975020638015</v>
      </c>
      <c r="U28" s="22">
        <v>3774.203383300036</v>
      </c>
      <c r="V28" s="22">
        <v>4127.8202443922528</v>
      </c>
      <c r="W28" s="22">
        <v>4321.6719460147642</v>
      </c>
    </row>
    <row r="29" spans="1:27">
      <c r="F29" s="22"/>
      <c r="G29" s="22"/>
      <c r="H29" s="22"/>
      <c r="I29" s="22"/>
      <c r="J29" s="22"/>
      <c r="K29" s="22"/>
      <c r="L29" s="22"/>
      <c r="M29" s="22"/>
      <c r="N29" s="22"/>
      <c r="O29" s="22"/>
      <c r="P29" s="22"/>
      <c r="Q29" s="22"/>
      <c r="R29" s="22"/>
      <c r="S29" s="22"/>
      <c r="T29" s="22"/>
      <c r="U29" s="22"/>
      <c r="V29" s="22"/>
      <c r="W29" s="22"/>
    </row>
    <row r="30" spans="1:27" s="78" customFormat="1">
      <c r="A30" s="218"/>
      <c r="B30" s="218" t="s">
        <v>25</v>
      </c>
      <c r="D30" s="222"/>
      <c r="F30" s="249"/>
      <c r="G30" s="249"/>
      <c r="H30" s="249"/>
      <c r="I30" s="249"/>
      <c r="J30" s="249"/>
      <c r="K30" s="249"/>
      <c r="L30" s="249"/>
      <c r="M30" s="249"/>
      <c r="N30" s="249"/>
      <c r="O30" s="249"/>
      <c r="P30" s="249"/>
      <c r="Q30" s="249"/>
      <c r="R30" s="249"/>
      <c r="S30" s="249"/>
      <c r="T30" s="249"/>
      <c r="U30" s="249"/>
      <c r="V30" s="249"/>
      <c r="W30" s="249"/>
      <c r="X30" s="74"/>
      <c r="Y30" s="74"/>
      <c r="Z30" s="74"/>
      <c r="AA30" s="74"/>
    </row>
    <row r="31" spans="1:27">
      <c r="B31" s="221" t="s">
        <v>11</v>
      </c>
      <c r="D31" s="222" t="s">
        <v>17</v>
      </c>
      <c r="F31" s="22">
        <v>377</v>
      </c>
      <c r="G31" s="22">
        <v>379</v>
      </c>
      <c r="H31" s="22">
        <v>348</v>
      </c>
      <c r="I31" s="22">
        <v>322</v>
      </c>
      <c r="J31" s="22"/>
      <c r="K31" s="22">
        <v>313</v>
      </c>
      <c r="L31" s="22">
        <v>338</v>
      </c>
      <c r="M31" s="22">
        <v>370</v>
      </c>
      <c r="N31" s="22">
        <v>377</v>
      </c>
      <c r="O31" s="22"/>
      <c r="P31" s="22">
        <v>342</v>
      </c>
      <c r="Q31" s="22">
        <v>413</v>
      </c>
      <c r="R31" s="22">
        <v>409</v>
      </c>
      <c r="S31" s="22">
        <v>457</v>
      </c>
      <c r="T31" s="22">
        <v>327</v>
      </c>
      <c r="U31" s="22">
        <v>360</v>
      </c>
      <c r="V31" s="22">
        <v>372</v>
      </c>
      <c r="W31" s="22">
        <v>379</v>
      </c>
    </row>
    <row r="32" spans="1:27">
      <c r="B32" s="221" t="s">
        <v>12</v>
      </c>
      <c r="D32" s="222" t="s">
        <v>17</v>
      </c>
      <c r="F32" s="22">
        <v>4</v>
      </c>
      <c r="G32" s="22">
        <v>4</v>
      </c>
      <c r="H32" s="22">
        <v>4</v>
      </c>
      <c r="I32" s="22">
        <v>3</v>
      </c>
      <c r="J32" s="22"/>
      <c r="K32" s="22">
        <v>4</v>
      </c>
      <c r="L32" s="22">
        <v>5</v>
      </c>
      <c r="M32" s="22">
        <v>6</v>
      </c>
      <c r="N32" s="22">
        <v>6</v>
      </c>
      <c r="O32" s="22"/>
      <c r="P32" s="22">
        <v>7</v>
      </c>
      <c r="Q32" s="22">
        <v>7</v>
      </c>
      <c r="R32" s="22">
        <v>6</v>
      </c>
      <c r="S32" s="22">
        <v>7</v>
      </c>
      <c r="T32" s="22">
        <v>6</v>
      </c>
      <c r="U32" s="22">
        <v>6</v>
      </c>
      <c r="V32" s="22">
        <v>6</v>
      </c>
      <c r="W32" s="22">
        <v>6</v>
      </c>
    </row>
    <row r="33" spans="1:27" s="78" customFormat="1">
      <c r="A33" s="218"/>
      <c r="B33" s="218" t="s">
        <v>24</v>
      </c>
      <c r="D33" s="222" t="s">
        <v>17</v>
      </c>
      <c r="F33" s="249">
        <v>405</v>
      </c>
      <c r="G33" s="249">
        <v>368</v>
      </c>
      <c r="H33" s="249">
        <v>348</v>
      </c>
      <c r="I33" s="249">
        <v>339</v>
      </c>
      <c r="J33" s="249"/>
      <c r="K33" s="249">
        <v>324</v>
      </c>
      <c r="L33" s="249">
        <v>324</v>
      </c>
      <c r="M33" s="249">
        <v>349</v>
      </c>
      <c r="N33" s="249">
        <v>356</v>
      </c>
      <c r="O33" s="249"/>
      <c r="P33" s="249">
        <v>308</v>
      </c>
      <c r="Q33" s="249">
        <v>350</v>
      </c>
      <c r="R33" s="249">
        <v>352</v>
      </c>
      <c r="S33" s="249">
        <v>374</v>
      </c>
      <c r="T33" s="249">
        <v>332</v>
      </c>
      <c r="U33" s="249">
        <v>392</v>
      </c>
      <c r="V33" s="249">
        <v>419</v>
      </c>
      <c r="W33" s="249">
        <v>458</v>
      </c>
      <c r="X33" s="74"/>
      <c r="Y33" s="74"/>
      <c r="Z33" s="74"/>
      <c r="AA33" s="74"/>
    </row>
    <row r="34" spans="1:27">
      <c r="F34" s="22"/>
      <c r="G34" s="22"/>
      <c r="H34" s="22"/>
      <c r="I34" s="22"/>
      <c r="J34" s="22"/>
      <c r="K34" s="22"/>
      <c r="L34" s="22"/>
      <c r="M34" s="22"/>
      <c r="N34" s="22"/>
      <c r="O34" s="22"/>
      <c r="P34" s="22"/>
      <c r="Q34" s="22"/>
      <c r="R34" s="22"/>
      <c r="S34" s="22"/>
      <c r="T34" s="22"/>
      <c r="U34" s="22"/>
      <c r="V34" s="22"/>
      <c r="W34" s="22"/>
    </row>
    <row r="35" spans="1:27">
      <c r="F35" s="255"/>
      <c r="G35" s="255"/>
      <c r="H35" s="255"/>
      <c r="I35" s="255"/>
      <c r="J35" s="255"/>
      <c r="K35" s="255"/>
      <c r="L35" s="255"/>
      <c r="M35" s="255"/>
      <c r="N35" s="255"/>
      <c r="O35" s="255"/>
      <c r="P35" s="255"/>
      <c r="Q35" s="255"/>
      <c r="R35" s="255"/>
      <c r="S35" s="255"/>
      <c r="T35" s="255"/>
      <c r="U35" s="255"/>
      <c r="V35" s="255"/>
      <c r="W35" s="255"/>
    </row>
    <row r="36" spans="1:27">
      <c r="F36" s="255"/>
      <c r="G36" s="255"/>
      <c r="H36" s="255"/>
      <c r="I36" s="255"/>
      <c r="J36" s="255"/>
      <c r="K36" s="255"/>
      <c r="L36" s="255"/>
      <c r="M36" s="255"/>
      <c r="N36" s="255"/>
      <c r="O36" s="255"/>
      <c r="P36" s="255"/>
      <c r="Q36" s="255"/>
      <c r="R36" s="255"/>
      <c r="S36" s="255"/>
      <c r="T36" s="255"/>
      <c r="U36" s="255"/>
      <c r="V36" s="255"/>
      <c r="W36" s="255"/>
    </row>
    <row r="37" spans="1:27" s="165" customFormat="1" ht="10.5">
      <c r="A37" s="226"/>
      <c r="B37" s="227" t="s">
        <v>114</v>
      </c>
      <c r="D37" s="228"/>
      <c r="F37" s="256"/>
      <c r="G37" s="256"/>
      <c r="H37" s="256"/>
      <c r="I37" s="256"/>
      <c r="J37" s="256"/>
      <c r="K37" s="256"/>
      <c r="L37" s="256"/>
      <c r="M37" s="256"/>
      <c r="N37" s="256"/>
      <c r="O37" s="256"/>
      <c r="P37" s="256"/>
      <c r="Q37" s="256"/>
      <c r="R37" s="256"/>
      <c r="S37" s="256"/>
      <c r="T37" s="256"/>
      <c r="U37" s="256"/>
      <c r="V37" s="256"/>
      <c r="W37" s="256"/>
    </row>
    <row r="38" spans="1:27" s="165" customFormat="1" ht="10.5">
      <c r="A38" s="226"/>
      <c r="B38" s="227" t="s">
        <v>115</v>
      </c>
      <c r="D38" s="228"/>
      <c r="F38" s="256"/>
      <c r="G38" s="256"/>
      <c r="H38" s="256"/>
      <c r="I38" s="256"/>
      <c r="J38" s="256"/>
      <c r="K38" s="256"/>
      <c r="L38" s="256"/>
      <c r="M38" s="256"/>
      <c r="N38" s="256"/>
      <c r="O38" s="256"/>
      <c r="P38" s="256"/>
      <c r="Q38" s="256"/>
      <c r="R38" s="256"/>
      <c r="S38" s="256"/>
      <c r="T38" s="256"/>
      <c r="U38" s="256"/>
      <c r="V38" s="256"/>
      <c r="W38" s="256"/>
    </row>
    <row r="39" spans="1:27">
      <c r="F39" s="255"/>
      <c r="G39" s="255"/>
      <c r="H39" s="255"/>
      <c r="I39" s="255"/>
      <c r="J39" s="255"/>
      <c r="K39" s="255"/>
      <c r="L39" s="255"/>
      <c r="M39" s="255"/>
      <c r="N39" s="255"/>
      <c r="O39" s="255"/>
      <c r="P39" s="255"/>
      <c r="Q39" s="255"/>
      <c r="R39" s="255"/>
      <c r="S39" s="255"/>
      <c r="T39" s="255"/>
      <c r="U39" s="255"/>
      <c r="V39" s="255"/>
      <c r="W39" s="255"/>
    </row>
    <row r="40" spans="1:27">
      <c r="F40" s="22"/>
      <c r="G40" s="22"/>
      <c r="H40" s="22"/>
      <c r="I40" s="22"/>
      <c r="J40" s="255"/>
      <c r="K40" s="22"/>
      <c r="L40" s="22"/>
      <c r="M40" s="22"/>
      <c r="N40" s="22"/>
      <c r="O40" s="255"/>
      <c r="P40" s="22"/>
      <c r="Q40" s="22"/>
      <c r="R40" s="22"/>
      <c r="S40" s="22"/>
      <c r="T40" s="22"/>
      <c r="U40" s="22"/>
      <c r="V40" s="22"/>
      <c r="W40" s="22"/>
    </row>
    <row r="41" spans="1:27" s="83" customFormat="1" ht="12.95" hidden="1" customHeight="1" outlineLevel="1">
      <c r="A41" s="229"/>
      <c r="B41" s="229" t="s">
        <v>34</v>
      </c>
      <c r="D41" s="230" t="s">
        <v>23</v>
      </c>
      <c r="F41" s="257">
        <f>SUM(F42:F43)</f>
        <v>11318</v>
      </c>
      <c r="G41" s="257">
        <f t="shared" ref="G41:I41" si="12">SUM(G42:G43)</f>
        <v>11479</v>
      </c>
      <c r="H41" s="257">
        <f t="shared" si="12"/>
        <v>11563</v>
      </c>
      <c r="I41" s="257">
        <f t="shared" si="12"/>
        <v>11781</v>
      </c>
      <c r="J41" s="257"/>
      <c r="K41" s="257">
        <f t="shared" ref="K41:N41" si="13">SUM(K42:K43)</f>
        <v>12039</v>
      </c>
      <c r="L41" s="257">
        <f t="shared" si="13"/>
        <v>12058</v>
      </c>
      <c r="M41" s="257">
        <f t="shared" si="13"/>
        <v>12316</v>
      </c>
      <c r="N41" s="257">
        <f t="shared" si="13"/>
        <v>12371</v>
      </c>
      <c r="O41" s="257"/>
      <c r="P41" s="257">
        <f t="shared" ref="P41:U41" si="14">SUM(P42:P43)</f>
        <v>12371</v>
      </c>
      <c r="Q41" s="257">
        <f t="shared" si="14"/>
        <v>12413</v>
      </c>
      <c r="R41" s="257">
        <f t="shared" si="14"/>
        <v>12670</v>
      </c>
      <c r="S41" s="257">
        <f t="shared" si="14"/>
        <v>12682</v>
      </c>
      <c r="T41" s="257">
        <f t="shared" si="14"/>
        <v>12647</v>
      </c>
      <c r="U41" s="257">
        <f t="shared" si="14"/>
        <v>12706</v>
      </c>
      <c r="V41" s="257">
        <f t="shared" ref="V41:W41" si="15">SUM(V42:V43)</f>
        <v>12753</v>
      </c>
      <c r="W41" s="257">
        <f t="shared" si="15"/>
        <v>12843</v>
      </c>
      <c r="X41" s="84"/>
      <c r="Y41" s="84"/>
      <c r="Z41" s="84"/>
      <c r="AA41" s="84"/>
    </row>
    <row r="42" spans="1:27" s="84" customFormat="1" ht="12.95" hidden="1" customHeight="1" outlineLevel="1">
      <c r="A42" s="231"/>
      <c r="B42" s="231" t="s">
        <v>11</v>
      </c>
      <c r="D42" s="230" t="s">
        <v>23</v>
      </c>
      <c r="F42" s="258">
        <v>7052</v>
      </c>
      <c r="G42" s="258">
        <v>7287</v>
      </c>
      <c r="H42" s="258">
        <v>7560</v>
      </c>
      <c r="I42" s="258">
        <v>7827</v>
      </c>
      <c r="J42" s="258"/>
      <c r="K42" s="258">
        <v>8091</v>
      </c>
      <c r="L42" s="258">
        <v>8250</v>
      </c>
      <c r="M42" s="258">
        <v>8418</v>
      </c>
      <c r="N42" s="258">
        <v>8554</v>
      </c>
      <c r="O42" s="258"/>
      <c r="P42" s="258">
        <v>8678</v>
      </c>
      <c r="Q42" s="258">
        <v>8781</v>
      </c>
      <c r="R42" s="258">
        <v>8936</v>
      </c>
      <c r="S42" s="258">
        <v>9007</v>
      </c>
      <c r="T42" s="258">
        <v>9026</v>
      </c>
      <c r="U42" s="258">
        <v>9104</v>
      </c>
      <c r="V42" s="258">
        <v>9126</v>
      </c>
      <c r="W42" s="258">
        <v>9223</v>
      </c>
    </row>
    <row r="43" spans="1:27" s="84" customFormat="1" ht="12.95" hidden="1" customHeight="1" outlineLevel="1">
      <c r="A43" s="231"/>
      <c r="B43" s="231" t="s">
        <v>12</v>
      </c>
      <c r="D43" s="230" t="s">
        <v>23</v>
      </c>
      <c r="F43" s="258">
        <v>4266</v>
      </c>
      <c r="G43" s="258">
        <v>4192</v>
      </c>
      <c r="H43" s="258">
        <v>4003</v>
      </c>
      <c r="I43" s="258">
        <v>3954</v>
      </c>
      <c r="J43" s="258"/>
      <c r="K43" s="258">
        <v>3948</v>
      </c>
      <c r="L43" s="258">
        <v>3808</v>
      </c>
      <c r="M43" s="258">
        <v>3898</v>
      </c>
      <c r="N43" s="258">
        <v>3817</v>
      </c>
      <c r="O43" s="258"/>
      <c r="P43" s="258">
        <v>3693</v>
      </c>
      <c r="Q43" s="258">
        <v>3632</v>
      </c>
      <c r="R43" s="258">
        <v>3734</v>
      </c>
      <c r="S43" s="258">
        <v>3675</v>
      </c>
      <c r="T43" s="258">
        <v>3621</v>
      </c>
      <c r="U43" s="258">
        <v>3602</v>
      </c>
      <c r="V43" s="258">
        <v>3627</v>
      </c>
      <c r="W43" s="258">
        <v>3620</v>
      </c>
    </row>
    <row r="44" spans="1:27" collapsed="1">
      <c r="F44" s="255"/>
      <c r="G44" s="255"/>
      <c r="H44" s="255"/>
      <c r="I44" s="255"/>
      <c r="J44" s="255"/>
      <c r="K44" s="255"/>
      <c r="L44" s="259"/>
      <c r="M44" s="259"/>
      <c r="N44" s="259"/>
      <c r="O44" s="255"/>
      <c r="P44" s="259"/>
      <c r="Q44" s="259"/>
      <c r="R44" s="259"/>
      <c r="S44" s="259"/>
      <c r="T44" s="259"/>
      <c r="U44" s="259"/>
      <c r="V44" s="259"/>
      <c r="W44" s="259"/>
    </row>
    <row r="45" spans="1:27">
      <c r="F45" s="255"/>
      <c r="G45" s="255"/>
      <c r="H45" s="255"/>
      <c r="I45" s="255"/>
      <c r="J45" s="255"/>
      <c r="K45" s="255"/>
      <c r="L45" s="259"/>
      <c r="M45" s="259"/>
      <c r="N45" s="259"/>
      <c r="O45" s="255"/>
      <c r="P45" s="259"/>
      <c r="Q45" s="259"/>
      <c r="R45" s="259"/>
      <c r="S45" s="259"/>
      <c r="T45" s="259"/>
      <c r="U45" s="259"/>
      <c r="V45" s="259"/>
      <c r="W45" s="259"/>
    </row>
    <row r="46" spans="1:27">
      <c r="F46" s="22"/>
      <c r="G46" s="22"/>
      <c r="H46" s="22"/>
      <c r="I46" s="22"/>
      <c r="J46" s="255"/>
      <c r="K46" s="22"/>
      <c r="L46" s="22"/>
      <c r="M46" s="22"/>
      <c r="N46" s="22"/>
      <c r="O46" s="255"/>
      <c r="P46" s="22"/>
      <c r="Q46" s="22"/>
      <c r="R46" s="22"/>
      <c r="S46" s="22"/>
      <c r="T46" s="22"/>
      <c r="U46" s="22"/>
      <c r="V46" s="22"/>
      <c r="W46" s="22"/>
    </row>
    <row r="47" spans="1:27">
      <c r="F47" s="255"/>
      <c r="G47" s="255"/>
      <c r="H47" s="255"/>
      <c r="I47" s="255"/>
      <c r="J47" s="255"/>
      <c r="K47" s="255"/>
      <c r="L47" s="259"/>
      <c r="M47" s="259"/>
      <c r="N47" s="259"/>
      <c r="O47" s="255"/>
      <c r="P47" s="259"/>
      <c r="Q47" s="259"/>
      <c r="R47" s="259"/>
      <c r="S47" s="259"/>
      <c r="T47" s="259"/>
      <c r="U47" s="255"/>
      <c r="V47" s="255"/>
      <c r="W47" s="255"/>
    </row>
    <row r="48" spans="1:27">
      <c r="F48" s="255"/>
      <c r="G48" s="255"/>
      <c r="H48" s="255"/>
      <c r="I48" s="255"/>
      <c r="J48" s="255"/>
      <c r="K48" s="255"/>
      <c r="L48" s="259"/>
      <c r="M48" s="259"/>
      <c r="N48" s="259"/>
      <c r="O48" s="255"/>
      <c r="P48" s="259"/>
      <c r="Q48" s="259"/>
      <c r="R48" s="259"/>
      <c r="S48" s="259"/>
      <c r="T48" s="259"/>
      <c r="U48" s="255"/>
      <c r="V48" s="255"/>
      <c r="W48" s="255"/>
    </row>
    <row r="49" spans="6:23">
      <c r="F49" s="255"/>
      <c r="G49" s="255"/>
      <c r="H49" s="255"/>
      <c r="I49" s="255"/>
      <c r="J49" s="255"/>
      <c r="K49" s="255"/>
      <c r="L49" s="259"/>
      <c r="M49" s="259"/>
      <c r="N49" s="259"/>
      <c r="O49" s="255"/>
      <c r="P49" s="259"/>
      <c r="Q49" s="259"/>
      <c r="R49" s="259"/>
      <c r="S49" s="259"/>
      <c r="T49" s="259"/>
      <c r="U49" s="255"/>
      <c r="V49" s="255"/>
      <c r="W49" s="255"/>
    </row>
  </sheetData>
  <mergeCells count="4">
    <mergeCell ref="F2:I2"/>
    <mergeCell ref="K2:N2"/>
    <mergeCell ref="P2:S2"/>
    <mergeCell ref="T2:W2"/>
  </mergeCells>
  <phoneticPr fontId="340" type="noConversion"/>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Konrad Goraj</cp:lastModifiedBy>
  <cp:lastPrinted>2020-02-20T10:47:10Z</cp:lastPrinted>
  <dcterms:created xsi:type="dcterms:W3CDTF">2010-02-17T10:40:34Z</dcterms:created>
  <dcterms:modified xsi:type="dcterms:W3CDTF">2020-02-26T16:27:56Z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