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rzedmiot zamówienia" sheetId="1" r:id="rId1"/>
  </sheets>
  <definedNames>
    <definedName name="Excel_BuiltIn_Print_Area" localSheetId="0">'Przedmiot zamówienia'!$A$1:$T$157</definedName>
    <definedName name="_xlnm.Print_Area" localSheetId="0">'Przedmiot zamówienia'!$A$1:$N$157</definedName>
  </definedNames>
  <calcPr calcId="125725"/>
</workbook>
</file>

<file path=xl/calcChain.xml><?xml version="1.0" encoding="utf-8"?>
<calcChain xmlns="http://schemas.openxmlformats.org/spreadsheetml/2006/main">
  <c r="L129" i="1"/>
  <c r="L130"/>
  <c r="L131"/>
  <c r="L132"/>
  <c r="H132"/>
  <c r="J132" s="1"/>
  <c r="H131"/>
  <c r="J131" s="1"/>
  <c r="H130"/>
  <c r="J130" s="1"/>
  <c r="H129"/>
  <c r="J129" s="1"/>
  <c r="H17"/>
  <c r="J17" s="1"/>
  <c r="L17" s="1"/>
  <c r="H137"/>
  <c r="J137" s="1"/>
  <c r="L137" s="1"/>
  <c r="H145" l="1"/>
  <c r="H146"/>
  <c r="J145"/>
  <c r="L145" s="1"/>
  <c r="J146"/>
  <c r="L146" s="1"/>
  <c r="H100"/>
  <c r="J100" s="1"/>
  <c r="L100" s="1"/>
  <c r="H101"/>
  <c r="J101" s="1"/>
  <c r="L101" s="1"/>
  <c r="H102"/>
  <c r="J102" s="1"/>
  <c r="L102" s="1"/>
  <c r="H103"/>
  <c r="J103" s="1"/>
  <c r="L103" s="1"/>
  <c r="H104"/>
  <c r="J104" s="1"/>
  <c r="L104" s="1"/>
  <c r="H96"/>
  <c r="J96" s="1"/>
  <c r="L96" s="1"/>
  <c r="H42"/>
  <c r="J42" s="1"/>
  <c r="L42" s="1"/>
  <c r="H43"/>
  <c r="J43" s="1"/>
  <c r="L43" s="1"/>
  <c r="H99"/>
  <c r="J99" s="1"/>
  <c r="L99" s="1"/>
  <c r="H89"/>
  <c r="J89" s="1"/>
  <c r="L89" s="1"/>
  <c r="H29" l="1"/>
  <c r="J29" s="1"/>
  <c r="L29" s="1"/>
  <c r="H30"/>
  <c r="J30" s="1"/>
  <c r="L30" s="1"/>
  <c r="H31"/>
  <c r="J31" s="1"/>
  <c r="L31" s="1"/>
  <c r="H32"/>
  <c r="H23" l="1"/>
  <c r="H34"/>
  <c r="J34" s="1"/>
  <c r="L34" s="1"/>
  <c r="J23"/>
  <c r="L23" s="1"/>
  <c r="H46"/>
  <c r="J46" s="1"/>
  <c r="H47"/>
  <c r="J47" s="1"/>
  <c r="H48"/>
  <c r="J48" s="1"/>
  <c r="H50"/>
  <c r="J50" s="1"/>
  <c r="H51"/>
  <c r="J51" s="1"/>
  <c r="H52"/>
  <c r="J52" s="1"/>
  <c r="J54"/>
  <c r="H55"/>
  <c r="J55" s="1"/>
  <c r="H56"/>
  <c r="J56" s="1"/>
  <c r="H57"/>
  <c r="J57" s="1"/>
  <c r="H58"/>
  <c r="J58" s="1"/>
  <c r="H59"/>
  <c r="J59" s="1"/>
  <c r="J60"/>
  <c r="H61"/>
  <c r="J61" s="1"/>
  <c r="H62"/>
  <c r="J62" s="1"/>
  <c r="H63"/>
  <c r="J63" s="1"/>
  <c r="H64"/>
  <c r="J64" s="1"/>
  <c r="H65"/>
  <c r="J65" s="1"/>
  <c r="H66"/>
  <c r="J66" s="1"/>
  <c r="J67"/>
  <c r="H68"/>
  <c r="J68" s="1"/>
  <c r="H69"/>
  <c r="J69" s="1"/>
  <c r="H70"/>
  <c r="J70" s="1"/>
  <c r="H71"/>
  <c r="J71" s="1"/>
  <c r="J72"/>
  <c r="H73"/>
  <c r="J73" s="1"/>
  <c r="H74"/>
  <c r="J74" s="1"/>
  <c r="H75"/>
  <c r="J75" s="1"/>
  <c r="H76"/>
  <c r="J76" s="1"/>
  <c r="H77"/>
  <c r="J77" s="1"/>
  <c r="H78"/>
  <c r="J78" s="1"/>
  <c r="H79"/>
  <c r="J79" s="1"/>
  <c r="H81"/>
  <c r="J81" s="1"/>
  <c r="H82"/>
  <c r="J82" s="1"/>
  <c r="H83"/>
  <c r="J83" s="1"/>
  <c r="H84"/>
  <c r="J84" s="1"/>
  <c r="H85"/>
  <c r="J85" s="1"/>
  <c r="H87"/>
  <c r="J87" s="1"/>
  <c r="H88"/>
  <c r="J88" s="1"/>
  <c r="H90"/>
  <c r="J90" s="1"/>
  <c r="J91"/>
  <c r="H92"/>
  <c r="J92" s="1"/>
  <c r="H93"/>
  <c r="J93" s="1"/>
  <c r="H94"/>
  <c r="J94" s="1"/>
  <c r="H95"/>
  <c r="J95" s="1"/>
  <c r="H97"/>
  <c r="J97" s="1"/>
  <c r="H98"/>
  <c r="J98" s="1"/>
  <c r="H105"/>
  <c r="J105" s="1"/>
  <c r="J107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33"/>
  <c r="J133" s="1"/>
  <c r="H134"/>
  <c r="J134" s="1"/>
  <c r="H135"/>
  <c r="J135" s="1"/>
  <c r="H136"/>
  <c r="J136" s="1"/>
  <c r="H138"/>
  <c r="J138" s="1"/>
  <c r="H139"/>
  <c r="J139" s="1"/>
  <c r="H140"/>
  <c r="J140" s="1"/>
  <c r="H141"/>
  <c r="J141" s="1"/>
  <c r="H142"/>
  <c r="J142" s="1"/>
  <c r="H144"/>
  <c r="J144" s="1"/>
  <c r="H147"/>
  <c r="J147" s="1"/>
  <c r="L147" s="1"/>
  <c r="J32"/>
  <c r="J33"/>
  <c r="H35"/>
  <c r="J35" s="1"/>
  <c r="H36"/>
  <c r="J36" s="1"/>
  <c r="H37"/>
  <c r="J37" s="1"/>
  <c r="H38"/>
  <c r="J38" s="1"/>
  <c r="H39"/>
  <c r="J39" s="1"/>
  <c r="H40"/>
  <c r="J40" s="1"/>
  <c r="H41"/>
  <c r="J41" s="1"/>
  <c r="H44"/>
  <c r="J44" s="1"/>
  <c r="H19"/>
  <c r="J19" s="1"/>
  <c r="J21"/>
  <c r="H22"/>
  <c r="J22" s="1"/>
  <c r="H24"/>
  <c r="J24" s="1"/>
  <c r="H25"/>
  <c r="J25" s="1"/>
  <c r="H26"/>
  <c r="J26" s="1"/>
  <c r="H27"/>
  <c r="J27" s="1"/>
  <c r="J28"/>
  <c r="H13"/>
  <c r="J13" s="1"/>
  <c r="H14"/>
  <c r="J14" s="1"/>
  <c r="H15"/>
  <c r="J15" s="1"/>
  <c r="H16"/>
  <c r="J16" s="1"/>
  <c r="H18"/>
  <c r="J18" s="1"/>
  <c r="H12"/>
  <c r="L127" l="1"/>
  <c r="L107"/>
  <c r="L54"/>
  <c r="L33"/>
  <c r="L41"/>
  <c r="L21"/>
  <c r="L134"/>
  <c r="L135"/>
  <c r="L136"/>
  <c r="J12"/>
  <c r="L12" s="1"/>
  <c r="L38"/>
  <c r="L39"/>
  <c r="L40"/>
  <c r="L90"/>
  <c r="L144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8"/>
  <c r="L133"/>
  <c r="L138"/>
  <c r="L139"/>
  <c r="L140"/>
  <c r="L141"/>
  <c r="L142"/>
  <c r="L108"/>
  <c r="L88"/>
  <c r="L91"/>
  <c r="L92"/>
  <c r="L93"/>
  <c r="L94"/>
  <c r="L95"/>
  <c r="L97"/>
  <c r="L98"/>
  <c r="L105"/>
  <c r="L87"/>
  <c r="L82"/>
  <c r="L83"/>
  <c r="L84"/>
  <c r="L85"/>
  <c r="L81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55"/>
  <c r="L51"/>
  <c r="L52"/>
  <c r="L50"/>
  <c r="L47"/>
  <c r="L48"/>
  <c r="L46"/>
  <c r="L35"/>
  <c r="L36"/>
  <c r="L37"/>
  <c r="L44"/>
  <c r="L24"/>
  <c r="L25"/>
  <c r="L26"/>
  <c r="L27"/>
  <c r="L28"/>
  <c r="L32"/>
  <c r="L22"/>
  <c r="L13"/>
  <c r="L14"/>
  <c r="L15"/>
  <c r="L16"/>
  <c r="L18"/>
  <c r="L19"/>
  <c r="P13"/>
  <c r="P14"/>
  <c r="P15"/>
  <c r="P16"/>
  <c r="P18"/>
  <c r="P19"/>
  <c r="P20"/>
  <c r="P21"/>
  <c r="P22"/>
  <c r="P24"/>
  <c r="P25"/>
  <c r="P26"/>
  <c r="P27"/>
  <c r="P28"/>
  <c r="P32"/>
  <c r="P33"/>
  <c r="P35"/>
  <c r="P36"/>
  <c r="P37"/>
  <c r="P38"/>
  <c r="P39"/>
  <c r="P40"/>
  <c r="P41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5"/>
  <c r="P66"/>
  <c r="P67"/>
  <c r="P68"/>
  <c r="P69"/>
  <c r="P70"/>
  <c r="P71"/>
  <c r="P72"/>
  <c r="P73"/>
  <c r="P74"/>
  <c r="P75"/>
  <c r="P76"/>
  <c r="P78"/>
  <c r="P79"/>
  <c r="P80"/>
  <c r="P81"/>
  <c r="P82"/>
  <c r="P83"/>
  <c r="P85"/>
  <c r="P86"/>
  <c r="P87"/>
  <c r="P88"/>
  <c r="P91"/>
  <c r="P92"/>
  <c r="P93"/>
  <c r="P94"/>
  <c r="P95"/>
  <c r="P105"/>
  <c r="P106"/>
  <c r="P107"/>
  <c r="P108"/>
  <c r="P109"/>
  <c r="P110"/>
  <c r="P111"/>
  <c r="P112"/>
  <c r="P113"/>
  <c r="P119"/>
  <c r="P120"/>
  <c r="P121"/>
  <c r="P122"/>
  <c r="P123"/>
  <c r="P124"/>
  <c r="P125"/>
  <c r="P143"/>
  <c r="P144"/>
  <c r="P147"/>
  <c r="L148" l="1"/>
</calcChain>
</file>

<file path=xl/sharedStrings.xml><?xml version="1.0" encoding="utf-8"?>
<sst xmlns="http://schemas.openxmlformats.org/spreadsheetml/2006/main" count="258" uniqueCount="134">
  <si>
    <t>L.P.</t>
  </si>
  <si>
    <t>NAZWA TOWARU</t>
  </si>
  <si>
    <t>JEDN.</t>
  </si>
  <si>
    <t>CKU zapotrzebowanie</t>
  </si>
  <si>
    <t>papier biały A4 kl.c 80 g/m2 POLSPEED 80</t>
  </si>
  <si>
    <t>papier biały A3 kl.c 80 g/m2 POLSPEED 80</t>
  </si>
  <si>
    <t>papier ozdobny A4 prążki 120 g/m2 biały TOP STYLE/GALERIA PAPIERU</t>
  </si>
  <si>
    <t>papier ozdobny A4 prążki 120 g/m2 kość słoniowa TOP STYLE/GALERIA PAPIERU</t>
  </si>
  <si>
    <t>papier ozdobny A4 prążki 100 g/m2 kość słoniowa TOP STYLE/GALERIA PAPIERU</t>
  </si>
  <si>
    <t>papier gładki biały 220 g Color Copy MONDI</t>
  </si>
  <si>
    <t>papier do flipchartów biały, gładki 70x100, kartek 20 szt./blok</t>
  </si>
  <si>
    <t>szt.</t>
  </si>
  <si>
    <t>segregator  A4 75 DONAU Master/VauPe</t>
  </si>
  <si>
    <t>czarny</t>
  </si>
  <si>
    <t>granatowy</t>
  </si>
  <si>
    <t>czerwony</t>
  </si>
  <si>
    <t>żółty</t>
  </si>
  <si>
    <t>fiolet</t>
  </si>
  <si>
    <t>segregator  A4 50 DONAU Master/VauPe</t>
  </si>
  <si>
    <t>zielony</t>
  </si>
  <si>
    <t>opk. (10 szt.)</t>
  </si>
  <si>
    <t>niebieski</t>
  </si>
  <si>
    <t>zółty</t>
  </si>
  <si>
    <t>koszulka groszkowa na dokumenty PP A4  50 μm ESSELTE</t>
  </si>
  <si>
    <t>opk. (100 szt)</t>
  </si>
  <si>
    <t>koszulka groszkowa z klapką A4 100 um</t>
  </si>
  <si>
    <t>opk. (100 szt.)</t>
  </si>
  <si>
    <t>taśma pakowa szeroka 50 mm x66 mm SCOTCH, kolor brązowy</t>
  </si>
  <si>
    <t>taśma dwustronna SCOTCH 12mm x 6,3m</t>
  </si>
  <si>
    <t>długopis automatyczny żelowy UNI UMN - 152- (0,5 mm)</t>
  </si>
  <si>
    <t>opk. (12 szt.)</t>
  </si>
  <si>
    <t>długopis PILOT G-1 (0,5 mm)</t>
  </si>
  <si>
    <t>długopis automatyczny JETSTREAM UNI 101 (0,7 mm)</t>
  </si>
  <si>
    <t>długopis wymazywalny PILOT FRIXION BALL kolor niebieski</t>
  </si>
  <si>
    <t>wkład do długopisu wymazywalnego PILOT FRIXION BALL kolor niebieski</t>
  </si>
  <si>
    <t>opk. (3 szt.)</t>
  </si>
  <si>
    <t>marker do flipchartów SCHNEIDER 290/EDDING 380/RYSTOR</t>
  </si>
  <si>
    <t>wkłady do markera V BOARD MASTER PILOT</t>
  </si>
  <si>
    <t>gąbka magnetyczna do tablicy suchościeralnej 2x3</t>
  </si>
  <si>
    <t>wkłady wymienne do gąbki 2x3</t>
  </si>
  <si>
    <t>baterie LR 03 Duracell/Energizer</t>
  </si>
  <si>
    <t>opk.(4 szt.)</t>
  </si>
  <si>
    <t>opk.(2 szt.)</t>
  </si>
  <si>
    <t xml:space="preserve">baterie alkaline LR6, Duracell/Energizer </t>
  </si>
  <si>
    <t xml:space="preserve">bateria A23 Duracell/Energizer </t>
  </si>
  <si>
    <t xml:space="preserve">bateria okrągła do komputerów CR 2032 Duracell/Energizer </t>
  </si>
  <si>
    <t>kreda tablicowa biała niepyląca TOMA/MAR-BOR</t>
  </si>
  <si>
    <t>opk.</t>
  </si>
  <si>
    <t>płyn do czyszczenia monitorów min 250 ml (konieczne próbki płynu)</t>
  </si>
  <si>
    <t>klipy czarne</t>
  </si>
  <si>
    <t xml:space="preserve">32 mm </t>
  </si>
  <si>
    <t xml:space="preserve">41 mm </t>
  </si>
  <si>
    <t>korektor w butelce z pędzelkiem PRITT/TIPPE-EX</t>
  </si>
  <si>
    <t>klej w sztywcie min 20 g AMOS/UHU</t>
  </si>
  <si>
    <t>brulion A4 w twardej oprawie, szyty ze wzmocnionym grzbietem, okładka pokryta lakierem</t>
  </si>
  <si>
    <t xml:space="preserve">czarny </t>
  </si>
  <si>
    <t xml:space="preserve">kolor </t>
  </si>
  <si>
    <t>kolor</t>
  </si>
  <si>
    <t>KP przyjęcie kasowe</t>
  </si>
  <si>
    <t>bloczek</t>
  </si>
  <si>
    <t xml:space="preserve">            ŁĄCZNIE</t>
  </si>
  <si>
    <t>pieczątka firmy i podpis osoby uprawnionej do reprezentowania Wykonawcy</t>
  </si>
  <si>
    <t>teczka na akta osobowe Barbara kolor granat</t>
  </si>
  <si>
    <t>CKU</t>
  </si>
  <si>
    <r>
      <rPr>
        <sz val="11"/>
        <rFont val="Times New Roman"/>
        <family val="1"/>
        <charset val="238"/>
      </rPr>
      <t xml:space="preserve">Projekt </t>
    </r>
    <r>
      <rPr>
        <b/>
        <sz val="11"/>
        <rFont val="Times New Roman"/>
        <family val="1"/>
        <charset val="238"/>
      </rPr>
      <t>Droga do sukcesu</t>
    </r>
  </si>
  <si>
    <r>
      <t xml:space="preserve">Projekt </t>
    </r>
    <r>
      <rPr>
        <b/>
        <sz val="11"/>
        <rFont val="Times New Roman"/>
        <family val="1"/>
        <charset val="238"/>
      </rPr>
      <t>SLS</t>
    </r>
  </si>
  <si>
    <t>Ilość</t>
  </si>
  <si>
    <t>nożyczki biurowe TETIS 7 cali</t>
  </si>
  <si>
    <r>
      <t xml:space="preserve">Projekt         </t>
    </r>
    <r>
      <rPr>
        <b/>
        <sz val="11"/>
        <rFont val="Times New Roman"/>
        <family val="1"/>
        <charset val="238"/>
      </rPr>
      <t>Dobra szkoła</t>
    </r>
  </si>
  <si>
    <t>opk.(100 szt.)</t>
  </si>
  <si>
    <t>skoroszyt PCV A4 twardy wpinany do segregatora na 200 kartek 150 μm (przód),     160 μm (tył)</t>
  </si>
  <si>
    <t xml:space="preserve">bateria okrągła CR 2016 Duracell/Energizer </t>
  </si>
  <si>
    <t>długopis BIC czarny</t>
  </si>
  <si>
    <t>opk. (2 szt.)</t>
  </si>
  <si>
    <t>Stawka VAT</t>
  </si>
  <si>
    <t>Ilość łączna</t>
  </si>
  <si>
    <r>
      <t>tusz do drukarki HP 845 c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</si>
  <si>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>tusz do drukarki HP 920c oryginał</t>
    </r>
    <r>
      <rPr>
        <b/>
        <sz val="12"/>
        <color rgb="FFFF0000"/>
        <rFont val="Times New Roman"/>
        <family val="1"/>
        <charset val="238"/>
      </rPr>
      <t xml:space="preserve"> (niepowiększony)</t>
    </r>
  </si>
  <si>
    <r>
      <t xml:space="preserve">toner do drukarki HP LJ 1020  ActiveJet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</si>
  <si>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do drukarki HP LJ P1102 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</si>
  <si>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do drukarki HP LJ PPRO 200 COLOR M251 NW  oryginał 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</si>
  <si>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do drukarki HP LJ P1606 ActiveJet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</si>
  <si>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do drukarki HP LJ P2055 dn ActiveJet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</si>
  <si>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do drukarki HP LJ CP 1525 n ActiveJet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</si>
  <si>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nr TN-2320 do drukarki Brother 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</si>
  <si>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do drukarki Brother HL 2250DN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</si>
  <si>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nr MX-315GT do drukarki Sharp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</si>
  <si>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do kopiarki Canon Image Runner 2520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</si>
  <si>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nr TN 114 do kopiarki Konica Minolta Bizhub 210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</si>
  <si>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nr TN 211 do kopiarki Konica Minolta Bizhub 250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</si>
  <si>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r>
      <t xml:space="preserve">toner nr TN 216 kopiarka Konica Minolta ineo + 280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</si>
  <si>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t>Cena  netto/szt.</t>
  </si>
  <si>
    <t>Wartość netto</t>
  </si>
  <si>
    <t>Wartosć brutto</t>
  </si>
  <si>
    <t>SZCZEGÓŁOWA SPECYFIKACJA PRZEDMIOTU ZAMÓWIENIA/FORMULARZ OFERTOWY</t>
  </si>
  <si>
    <t>szary</t>
  </si>
  <si>
    <t>zólty</t>
  </si>
  <si>
    <t>opk.(1000 szt.)</t>
  </si>
  <si>
    <t>koperty C4 samoklejące z paskiem białe</t>
  </si>
  <si>
    <t>opk. (250 szt.)</t>
  </si>
  <si>
    <t>przekładka kartonowa do segregatora mix kolorów 1/3 A4 190g/m2        dziurkowane 4 otwory</t>
  </si>
  <si>
    <t>pudło archiwizacyjne A4/120 niebieski</t>
  </si>
  <si>
    <t>kubki plastikowe białe 200 ml</t>
  </si>
  <si>
    <t>umowa o pracę A4 500-1N</t>
  </si>
  <si>
    <t>lista płac wielopozycyjna</t>
  </si>
  <si>
    <t>wniosek o zaliczkę</t>
  </si>
  <si>
    <t>biuwar PANTA PLAST uniwersalny z listwą</t>
  </si>
  <si>
    <t>opk. (8 szt.)</t>
  </si>
  <si>
    <t>opk. (50 szt)</t>
  </si>
  <si>
    <t>płyty CD-R VERBATIM  poj. 700 MG</t>
  </si>
  <si>
    <t>płyty DVD+R VERBATIM poj. 4,7 GB</t>
  </si>
  <si>
    <t>koperty na płyty CD/DVD z okienkiem</t>
  </si>
  <si>
    <t>opk. (1000 szt)</t>
  </si>
  <si>
    <t>teczka z gumką lakierowana, gładka A4  400 g/m2 niebieski</t>
  </si>
  <si>
    <r>
      <t>toner Konica  Minolta Bihub 222 oryginał</t>
    </r>
    <r>
      <rPr>
        <b/>
        <sz val="12"/>
        <color rgb="FFFF0000"/>
        <rFont val="Times New Roman"/>
        <family val="1"/>
        <charset val="238"/>
      </rPr>
      <t xml:space="preserve"> (niepowiększony)</t>
    </r>
  </si>
  <si>
    <t xml:space="preserve">marker dwustronny do płyt CD DVD PILOT </t>
  </si>
  <si>
    <t>papier kolorowy ksero A4 80 g/m2 mix kolorów neonowych</t>
  </si>
  <si>
    <t>opk. (50 ark)</t>
  </si>
  <si>
    <t>kpl.(3szt.)</t>
  </si>
  <si>
    <t>karteczki samoprzylepne blok 76x76 mm, 100 kartek, kolor żółty, min 60 g/m2, mocny klej</t>
  </si>
  <si>
    <t>karteczki samoprzylepne blok 51x38 mm, 100 kartek, kolor żółty, min 60 g/m2, mocny klej</t>
  </si>
  <si>
    <t>karteczki samoprzylepne blok 127x76 mm, 100 kartek,  kolor żółty, min 60 g/m2, mocny klej</t>
  </si>
  <si>
    <t xml:space="preserve">taśma samoprzylepna przezroczysta GRAND 18 mm x 30 m </t>
  </si>
  <si>
    <t>ryza (500 ark.)</t>
  </si>
  <si>
    <t>ryza (500 ark)</t>
  </si>
  <si>
    <t>ryza (250 ark.)</t>
  </si>
  <si>
    <r>
      <t xml:space="preserve">toner do drukarki  HP PageWide PRO 452 dw oryginał </t>
    </r>
    <r>
      <rPr>
        <b/>
        <sz val="12"/>
        <color rgb="FFFF0000"/>
        <rFont val="Times New Roman"/>
        <family val="1"/>
        <charset val="238"/>
      </rPr>
      <t>(niepowiększony)</t>
    </r>
  </si>
  <si>
    <t>kubki plastikowe brązowe do gorących napojów 200 ml</t>
  </si>
  <si>
    <t>opak.(5 szt.)</t>
  </si>
  <si>
    <t>koszulka krystaliczna na katalogi 150 μm  Q-CONNECT</t>
  </si>
  <si>
    <t>pendrive KINGSTON 16 GB</t>
  </si>
  <si>
    <t>pendrive KINGSTON 32 GB</t>
  </si>
  <si>
    <t>zszywki BOXER 24/6</t>
  </si>
  <si>
    <t>zszywki BOXER Nr 10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</si>
</sst>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8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name val="Times New Roman"/>
      <family val="1"/>
      <charset val="238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11"/>
      <color rgb="FF7030A0"/>
      <name val="Czcionka tekstu podstawowego"/>
      <family val="2"/>
      <charset val="238"/>
    </font>
    <font>
      <b/>
      <sz val="12"/>
      <color rgb="FFFF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4" tint="-0.249977111117893"/>
        <bgColor indexed="47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8" fillId="0" borderId="0"/>
    <xf numFmtId="0" fontId="1" fillId="0" borderId="0"/>
  </cellStyleXfs>
  <cellXfs count="183">
    <xf numFmtId="0" fontId="0" fillId="0" borderId="0" xfId="0"/>
    <xf numFmtId="0" fontId="1" fillId="0" borderId="0" xfId="2"/>
    <xf numFmtId="164" fontId="1" fillId="0" borderId="0" xfId="1" applyFont="1" applyFill="1" applyBorder="1" applyAlignment="1" applyProtection="1"/>
    <xf numFmtId="0" fontId="3" fillId="0" borderId="0" xfId="2" applyFont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2" xfId="2" applyFont="1" applyBorder="1"/>
    <xf numFmtId="0" fontId="10" fillId="0" borderId="0" xfId="2" applyFont="1"/>
    <xf numFmtId="2" fontId="10" fillId="0" borderId="0" xfId="2" applyNumberFormat="1" applyFont="1"/>
    <xf numFmtId="0" fontId="7" fillId="0" borderId="1" xfId="2" applyFont="1" applyBorder="1"/>
    <xf numFmtId="0" fontId="8" fillId="2" borderId="1" xfId="2" applyFont="1" applyFill="1" applyBorder="1" applyAlignment="1">
      <alignment horizontal="center"/>
    </xf>
    <xf numFmtId="0" fontId="10" fillId="3" borderId="3" xfId="2" applyFont="1" applyFill="1" applyBorder="1"/>
    <xf numFmtId="0" fontId="8" fillId="2" borderId="1" xfId="2" applyFont="1" applyFill="1" applyBorder="1"/>
    <xf numFmtId="0" fontId="10" fillId="2" borderId="3" xfId="2" applyFont="1" applyFill="1" applyBorder="1"/>
    <xf numFmtId="0" fontId="10" fillId="2" borderId="2" xfId="2" applyFont="1" applyFill="1" applyBorder="1"/>
    <xf numFmtId="0" fontId="8" fillId="2" borderId="1" xfId="2" applyFont="1" applyFill="1" applyBorder="1" applyAlignment="1">
      <alignment horizontal="center" vertical="center"/>
    </xf>
    <xf numFmtId="0" fontId="10" fillId="3" borderId="2" xfId="2" applyFont="1" applyFill="1" applyBorder="1"/>
    <xf numFmtId="0" fontId="8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0" fillId="0" borderId="2" xfId="2" applyFont="1" applyFill="1" applyBorder="1"/>
    <xf numFmtId="0" fontId="10" fillId="0" borderId="0" xfId="2" applyFont="1" applyFill="1"/>
    <xf numFmtId="0" fontId="1" fillId="0" borderId="0" xfId="2" applyFill="1"/>
    <xf numFmtId="0" fontId="12" fillId="3" borderId="2" xfId="2" applyFont="1" applyFill="1" applyBorder="1"/>
    <xf numFmtId="0" fontId="7" fillId="0" borderId="1" xfId="2" applyFont="1" applyBorder="1" applyAlignment="1">
      <alignment horizontal="center"/>
    </xf>
    <xf numFmtId="0" fontId="12" fillId="3" borderId="5" xfId="2" applyFont="1" applyFill="1" applyBorder="1" applyAlignment="1"/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164" fontId="10" fillId="0" borderId="0" xfId="1" applyFont="1" applyFill="1" applyBorder="1" applyAlignment="1" applyProtection="1"/>
    <xf numFmtId="0" fontId="14" fillId="0" borderId="0" xfId="2" applyFont="1"/>
    <xf numFmtId="0" fontId="15" fillId="0" borderId="0" xfId="2" applyFont="1" applyFill="1" applyBorder="1"/>
    <xf numFmtId="164" fontId="15" fillId="0" borderId="0" xfId="1" applyFont="1" applyFill="1" applyBorder="1" applyAlignment="1" applyProtection="1"/>
    <xf numFmtId="0" fontId="14" fillId="0" borderId="0" xfId="2" applyFont="1" applyAlignment="1"/>
    <xf numFmtId="0" fontId="16" fillId="0" borderId="0" xfId="2" applyFont="1" applyFill="1" applyBorder="1"/>
    <xf numFmtId="0" fontId="17" fillId="0" borderId="0" xfId="2" applyFont="1"/>
    <xf numFmtId="0" fontId="0" fillId="0" borderId="0" xfId="2" applyFont="1" applyFill="1" applyBorder="1"/>
    <xf numFmtId="0" fontId="1" fillId="0" borderId="0" xfId="2" applyBorder="1"/>
    <xf numFmtId="0" fontId="5" fillId="0" borderId="1" xfId="2" applyFont="1" applyFill="1" applyBorder="1" applyAlignment="1">
      <alignment horizontal="center"/>
    </xf>
    <xf numFmtId="0" fontId="20" fillId="0" borderId="0" xfId="2" applyFont="1"/>
    <xf numFmtId="0" fontId="21" fillId="0" borderId="1" xfId="2" applyFont="1" applyFill="1" applyBorder="1"/>
    <xf numFmtId="0" fontId="21" fillId="2" borderId="1" xfId="2" applyFont="1" applyFill="1" applyBorder="1"/>
    <xf numFmtId="0" fontId="21" fillId="2" borderId="1" xfId="2" applyFont="1" applyFill="1" applyBorder="1" applyAlignment="1">
      <alignment wrapText="1"/>
    </xf>
    <xf numFmtId="0" fontId="21" fillId="0" borderId="1" xfId="2" applyFont="1" applyBorder="1"/>
    <xf numFmtId="0" fontId="22" fillId="0" borderId="1" xfId="2" applyFont="1" applyBorder="1"/>
    <xf numFmtId="0" fontId="22" fillId="0" borderId="1" xfId="2" applyFont="1" applyBorder="1" applyAlignment="1">
      <alignment wrapText="1"/>
    </xf>
    <xf numFmtId="0" fontId="22" fillId="0" borderId="0" xfId="2" applyFont="1"/>
    <xf numFmtId="0" fontId="16" fillId="0" borderId="0" xfId="2" applyFont="1" applyFill="1" applyBorder="1" applyAlignment="1">
      <alignment horizontal="center"/>
    </xf>
    <xf numFmtId="0" fontId="23" fillId="0" borderId="0" xfId="2" applyFont="1" applyBorder="1" applyAlignment="1">
      <alignment vertical="top" wrapText="1"/>
    </xf>
    <xf numFmtId="0" fontId="24" fillId="0" borderId="0" xfId="2" applyFont="1" applyFill="1" applyBorder="1"/>
    <xf numFmtId="0" fontId="24" fillId="0" borderId="0" xfId="2" applyFont="1" applyFill="1" applyBorder="1" applyAlignment="1">
      <alignment wrapText="1"/>
    </xf>
    <xf numFmtId="0" fontId="16" fillId="0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wrapText="1"/>
    </xf>
    <xf numFmtId="0" fontId="1" fillId="0" borderId="0" xfId="2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22" fillId="0" borderId="9" xfId="2" applyFont="1" applyBorder="1"/>
    <xf numFmtId="0" fontId="8" fillId="0" borderId="6" xfId="2" applyFont="1" applyFill="1" applyBorder="1"/>
    <xf numFmtId="0" fontId="22" fillId="0" borderId="8" xfId="2" applyFont="1" applyBorder="1"/>
    <xf numFmtId="0" fontId="8" fillId="0" borderId="8" xfId="2" applyFont="1" applyFill="1" applyBorder="1"/>
    <xf numFmtId="0" fontId="7" fillId="0" borderId="6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8" fillId="0" borderId="13" xfId="2" applyFont="1" applyFill="1" applyBorder="1"/>
    <xf numFmtId="0" fontId="7" fillId="0" borderId="8" xfId="2" applyFont="1" applyFill="1" applyBorder="1" applyAlignment="1">
      <alignment horizontal="center"/>
    </xf>
    <xf numFmtId="0" fontId="16" fillId="2" borderId="1" xfId="2" applyFont="1" applyFill="1" applyBorder="1"/>
    <xf numFmtId="0" fontId="8" fillId="5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16" fillId="0" borderId="1" xfId="2" applyFont="1" applyFill="1" applyBorder="1"/>
    <xf numFmtId="0" fontId="16" fillId="0" borderId="1" xfId="2" applyFont="1" applyBorder="1"/>
    <xf numFmtId="0" fontId="16" fillId="0" borderId="1" xfId="2" applyFont="1" applyFill="1" applyBorder="1" applyAlignment="1">
      <alignment wrapText="1"/>
    </xf>
    <xf numFmtId="0" fontId="8" fillId="5" borderId="10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8" fillId="5" borderId="13" xfId="2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0" fontId="8" fillId="9" borderId="1" xfId="2" applyFont="1" applyFill="1" applyBorder="1" applyAlignment="1">
      <alignment horizontal="center" vertical="center"/>
    </xf>
    <xf numFmtId="0" fontId="8" fillId="10" borderId="1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8" fillId="10" borderId="1" xfId="2" applyFont="1" applyFill="1" applyBorder="1" applyAlignment="1">
      <alignment horizontal="center" vertical="center"/>
    </xf>
    <xf numFmtId="0" fontId="8" fillId="9" borderId="6" xfId="2" applyFont="1" applyFill="1" applyBorder="1" applyAlignment="1">
      <alignment horizontal="center" vertical="center"/>
    </xf>
    <xf numFmtId="0" fontId="8" fillId="9" borderId="8" xfId="2" applyFont="1" applyFill="1" applyBorder="1" applyAlignment="1">
      <alignment horizontal="center" vertical="center"/>
    </xf>
    <xf numFmtId="0" fontId="8" fillId="9" borderId="13" xfId="2" applyFont="1" applyFill="1" applyBorder="1" applyAlignment="1">
      <alignment horizontal="center" vertical="center"/>
    </xf>
    <xf numFmtId="0" fontId="8" fillId="11" borderId="1" xfId="2" applyFont="1" applyFill="1" applyBorder="1" applyAlignment="1">
      <alignment horizontal="center" vertical="center"/>
    </xf>
    <xf numFmtId="0" fontId="8" fillId="12" borderId="1" xfId="2" applyFont="1" applyFill="1" applyBorder="1" applyAlignment="1">
      <alignment horizontal="center" vertical="center" wrapText="1"/>
    </xf>
    <xf numFmtId="0" fontId="8" fillId="11" borderId="1" xfId="2" applyFont="1" applyFill="1" applyBorder="1" applyAlignment="1">
      <alignment horizontal="center" vertical="center" wrapText="1"/>
    </xf>
    <xf numFmtId="0" fontId="7" fillId="11" borderId="1" xfId="2" applyFont="1" applyFill="1" applyBorder="1" applyAlignment="1">
      <alignment horizontal="center" vertical="center"/>
    </xf>
    <xf numFmtId="0" fontId="8" fillId="12" borderId="1" xfId="2" applyFont="1" applyFill="1" applyBorder="1" applyAlignment="1">
      <alignment horizontal="center" vertical="center"/>
    </xf>
    <xf numFmtId="0" fontId="8" fillId="11" borderId="6" xfId="2" applyFont="1" applyFill="1" applyBorder="1" applyAlignment="1">
      <alignment horizontal="center" vertical="center"/>
    </xf>
    <xf numFmtId="0" fontId="8" fillId="11" borderId="8" xfId="2" applyFont="1" applyFill="1" applyBorder="1" applyAlignment="1">
      <alignment horizontal="center" vertical="center"/>
    </xf>
    <xf numFmtId="0" fontId="8" fillId="11" borderId="13" xfId="2" applyFont="1" applyFill="1" applyBorder="1" applyAlignment="1">
      <alignment horizontal="center" vertical="center"/>
    </xf>
    <xf numFmtId="164" fontId="5" fillId="0" borderId="2" xfId="1" applyFont="1" applyFill="1" applyBorder="1" applyAlignment="1" applyProtection="1"/>
    <xf numFmtId="164" fontId="5" fillId="2" borderId="2" xfId="1" applyFont="1" applyFill="1" applyBorder="1" applyAlignment="1" applyProtection="1">
      <alignment wrapText="1"/>
    </xf>
    <xf numFmtId="164" fontId="9" fillId="0" borderId="2" xfId="1" applyFont="1" applyFill="1" applyBorder="1" applyAlignment="1" applyProtection="1"/>
    <xf numFmtId="164" fontId="5" fillId="2" borderId="2" xfId="1" applyFont="1" applyFill="1" applyBorder="1" applyAlignment="1" applyProtection="1"/>
    <xf numFmtId="0" fontId="14" fillId="0" borderId="1" xfId="2" applyFont="1" applyBorder="1"/>
    <xf numFmtId="0" fontId="14" fillId="0" borderId="8" xfId="2" applyFont="1" applyBorder="1"/>
    <xf numFmtId="0" fontId="26" fillId="0" borderId="0" xfId="2" applyFont="1" applyFill="1" applyAlignment="1">
      <alignment horizontal="center" vertical="center"/>
    </xf>
    <xf numFmtId="0" fontId="5" fillId="4" borderId="16" xfId="2" applyFont="1" applyFill="1" applyBorder="1" applyAlignment="1">
      <alignment horizontal="center"/>
    </xf>
    <xf numFmtId="164" fontId="9" fillId="0" borderId="10" xfId="1" applyFont="1" applyFill="1" applyBorder="1" applyAlignment="1" applyProtection="1"/>
    <xf numFmtId="164" fontId="9" fillId="0" borderId="17" xfId="1" applyFont="1" applyFill="1" applyBorder="1" applyAlignment="1" applyProtection="1"/>
    <xf numFmtId="164" fontId="9" fillId="0" borderId="18" xfId="1" applyFont="1" applyFill="1" applyBorder="1" applyAlignment="1" applyProtection="1"/>
    <xf numFmtId="0" fontId="16" fillId="2" borderId="1" xfId="2" applyFont="1" applyFill="1" applyBorder="1" applyAlignment="1"/>
    <xf numFmtId="0" fontId="14" fillId="0" borderId="1" xfId="2" applyFont="1" applyFill="1" applyBorder="1" applyAlignment="1">
      <alignment wrapText="1"/>
    </xf>
    <xf numFmtId="0" fontId="16" fillId="0" borderId="1" xfId="2" applyFont="1" applyBorder="1" applyAlignment="1">
      <alignment wrapText="1"/>
    </xf>
    <xf numFmtId="164" fontId="19" fillId="4" borderId="15" xfId="1" applyFont="1" applyFill="1" applyBorder="1" applyAlignment="1" applyProtection="1">
      <alignment horizontal="center" wrapText="1"/>
    </xf>
    <xf numFmtId="164" fontId="19" fillId="4" borderId="19" xfId="1" applyFont="1" applyFill="1" applyBorder="1" applyAlignment="1" applyProtection="1">
      <alignment horizontal="center" wrapText="1"/>
    </xf>
    <xf numFmtId="43" fontId="0" fillId="0" borderId="8" xfId="0" applyNumberFormat="1" applyBorder="1"/>
    <xf numFmtId="164" fontId="0" fillId="0" borderId="3" xfId="1" applyFont="1" applyFill="1" applyBorder="1" applyAlignment="1" applyProtection="1"/>
    <xf numFmtId="164" fontId="19" fillId="4" borderId="20" xfId="1" applyFont="1" applyFill="1" applyBorder="1" applyAlignment="1" applyProtection="1">
      <alignment horizontal="center" wrapText="1"/>
    </xf>
    <xf numFmtId="9" fontId="0" fillId="0" borderId="8" xfId="0" applyNumberFormat="1" applyBorder="1"/>
    <xf numFmtId="164" fontId="5" fillId="0" borderId="10" xfId="1" applyFont="1" applyFill="1" applyBorder="1" applyAlignment="1" applyProtection="1"/>
    <xf numFmtId="164" fontId="0" fillId="0" borderId="8" xfId="1" applyFont="1" applyFill="1" applyBorder="1" applyAlignment="1" applyProtection="1"/>
    <xf numFmtId="164" fontId="5" fillId="0" borderId="3" xfId="1" applyFont="1" applyFill="1" applyBorder="1" applyAlignment="1" applyProtection="1"/>
    <xf numFmtId="0" fontId="2" fillId="0" borderId="0" xfId="2" applyFont="1" applyBorder="1" applyAlignment="1">
      <alignment horizontal="center" wrapText="1"/>
    </xf>
    <xf numFmtId="0" fontId="19" fillId="4" borderId="7" xfId="2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/>
    </xf>
    <xf numFmtId="0" fontId="13" fillId="0" borderId="4" xfId="2" applyFont="1" applyFill="1" applyBorder="1" applyAlignment="1">
      <alignment horizontal="left"/>
    </xf>
    <xf numFmtId="0" fontId="8" fillId="13" borderId="1" xfId="2" applyFont="1" applyFill="1" applyBorder="1" applyAlignment="1">
      <alignment horizontal="center"/>
    </xf>
    <xf numFmtId="0" fontId="21" fillId="14" borderId="1" xfId="2" applyFont="1" applyFill="1" applyBorder="1"/>
    <xf numFmtId="0" fontId="8" fillId="14" borderId="1" xfId="2" applyFont="1" applyFill="1" applyBorder="1"/>
    <xf numFmtId="0" fontId="8" fillId="14" borderId="1" xfId="2" applyFont="1" applyFill="1" applyBorder="1" applyAlignment="1">
      <alignment horizontal="center" vertical="center"/>
    </xf>
    <xf numFmtId="0" fontId="5" fillId="15" borderId="16" xfId="2" applyFont="1" applyFill="1" applyBorder="1" applyAlignment="1">
      <alignment horizontal="center"/>
    </xf>
    <xf numFmtId="164" fontId="5" fillId="14" borderId="2" xfId="1" applyFont="1" applyFill="1" applyBorder="1" applyAlignment="1" applyProtection="1"/>
    <xf numFmtId="164" fontId="0" fillId="15" borderId="3" xfId="1" applyFont="1" applyFill="1" applyBorder="1" applyAlignment="1" applyProtection="1"/>
    <xf numFmtId="164" fontId="5" fillId="14" borderId="15" xfId="1" applyFont="1" applyFill="1" applyBorder="1" applyAlignment="1" applyProtection="1"/>
    <xf numFmtId="164" fontId="9" fillId="15" borderId="1" xfId="1" applyFont="1" applyFill="1" applyBorder="1" applyAlignment="1" applyProtection="1"/>
    <xf numFmtId="0" fontId="7" fillId="14" borderId="1" xfId="2" applyFont="1" applyFill="1" applyBorder="1"/>
    <xf numFmtId="0" fontId="7" fillId="14" borderId="1" xfId="2" applyFont="1" applyFill="1" applyBorder="1" applyAlignment="1">
      <alignment horizontal="center" vertical="center"/>
    </xf>
    <xf numFmtId="164" fontId="9" fillId="14" borderId="2" xfId="1" applyFont="1" applyFill="1" applyBorder="1" applyAlignment="1" applyProtection="1"/>
    <xf numFmtId="0" fontId="8" fillId="15" borderId="1" xfId="2" applyFont="1" applyFill="1" applyBorder="1" applyAlignment="1">
      <alignment horizontal="center"/>
    </xf>
    <xf numFmtId="0" fontId="7" fillId="15" borderId="1" xfId="2" applyFont="1" applyFill="1" applyBorder="1" applyAlignment="1">
      <alignment horizontal="center"/>
    </xf>
    <xf numFmtId="0" fontId="7" fillId="13" borderId="4" xfId="2" applyFont="1" applyFill="1" applyBorder="1" applyAlignment="1"/>
    <xf numFmtId="0" fontId="22" fillId="14" borderId="4" xfId="2" applyFont="1" applyFill="1" applyBorder="1" applyAlignment="1"/>
    <xf numFmtId="0" fontId="7" fillId="14" borderId="4" xfId="2" applyFont="1" applyFill="1" applyBorder="1" applyAlignment="1"/>
    <xf numFmtId="0" fontId="7" fillId="14" borderId="4" xfId="2" applyFont="1" applyFill="1" applyBorder="1" applyAlignment="1">
      <alignment horizontal="center" vertical="center"/>
    </xf>
    <xf numFmtId="164" fontId="9" fillId="14" borderId="15" xfId="1" applyFont="1" applyFill="1" applyBorder="1" applyAlignment="1" applyProtection="1"/>
    <xf numFmtId="0" fontId="8" fillId="7" borderId="7" xfId="2" applyFont="1" applyFill="1" applyBorder="1" applyAlignment="1">
      <alignment horizontal="center" vertical="center"/>
    </xf>
    <xf numFmtId="0" fontId="8" fillId="8" borderId="7" xfId="2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/>
    </xf>
    <xf numFmtId="0" fontId="8" fillId="8" borderId="7" xfId="2" applyFont="1" applyFill="1" applyBorder="1" applyAlignment="1">
      <alignment horizontal="center" vertical="center"/>
    </xf>
    <xf numFmtId="164" fontId="5" fillId="0" borderId="17" xfId="1" applyFont="1" applyFill="1" applyBorder="1" applyAlignment="1" applyProtection="1"/>
    <xf numFmtId="0" fontId="8" fillId="7" borderId="9" xfId="2" applyFont="1" applyFill="1" applyBorder="1" applyAlignment="1">
      <alignment horizontal="center" vertical="center"/>
    </xf>
    <xf numFmtId="0" fontId="8" fillId="7" borderId="14" xfId="2" applyFont="1" applyFill="1" applyBorder="1" applyAlignment="1">
      <alignment horizontal="center" vertical="center"/>
    </xf>
    <xf numFmtId="0" fontId="8" fillId="7" borderId="21" xfId="2" applyFont="1" applyFill="1" applyBorder="1" applyAlignment="1">
      <alignment horizontal="center" vertical="center"/>
    </xf>
    <xf numFmtId="164" fontId="0" fillId="0" borderId="22" xfId="1" applyFont="1" applyFill="1" applyBorder="1" applyAlignment="1" applyProtection="1"/>
    <xf numFmtId="0" fontId="19" fillId="4" borderId="8" xfId="2" applyFont="1" applyFill="1" applyBorder="1" applyAlignment="1">
      <alignment horizontal="center" vertical="center" wrapText="1"/>
    </xf>
    <xf numFmtId="0" fontId="14" fillId="0" borderId="8" xfId="2" applyFont="1" applyFill="1" applyBorder="1"/>
    <xf numFmtId="0" fontId="22" fillId="0" borderId="0" xfId="2" applyFont="1" applyFill="1"/>
    <xf numFmtId="0" fontId="22" fillId="0" borderId="1" xfId="2" applyFont="1" applyFill="1" applyBorder="1"/>
    <xf numFmtId="0" fontId="22" fillId="0" borderId="2" xfId="2" applyFont="1" applyBorder="1"/>
    <xf numFmtId="0" fontId="22" fillId="0" borderId="10" xfId="2" applyFont="1" applyBorder="1"/>
    <xf numFmtId="0" fontId="7" fillId="0" borderId="7" xfId="2" applyFont="1" applyBorder="1" applyAlignment="1">
      <alignment horizontal="center"/>
    </xf>
    <xf numFmtId="0" fontId="8" fillId="2" borderId="2" xfId="2" applyFont="1" applyFill="1" applyBorder="1"/>
    <xf numFmtId="0" fontId="16" fillId="0" borderId="6" xfId="2" applyFont="1" applyFill="1" applyBorder="1"/>
    <xf numFmtId="0" fontId="21" fillId="14" borderId="4" xfId="2" applyFont="1" applyFill="1" applyBorder="1"/>
    <xf numFmtId="0" fontId="16" fillId="0" borderId="8" xfId="2" applyFont="1" applyFill="1" applyBorder="1"/>
    <xf numFmtId="164" fontId="19" fillId="0" borderId="6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2" applyFont="1" applyBorder="1" applyAlignment="1">
      <alignment horizontal="center" wrapText="1"/>
    </xf>
    <xf numFmtId="0" fontId="16" fillId="0" borderId="0" xfId="2" applyFont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4" fillId="0" borderId="0" xfId="2" applyFont="1" applyBorder="1" applyAlignment="1">
      <alignment wrapText="1"/>
    </xf>
    <xf numFmtId="0" fontId="5" fillId="0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164" fontId="19" fillId="0" borderId="11" xfId="1" applyFont="1" applyFill="1" applyBorder="1" applyAlignment="1" applyProtection="1">
      <alignment horizontal="center" vertical="center" wrapText="1"/>
    </xf>
    <xf numFmtId="164" fontId="19" fillId="0" borderId="15" xfId="1" applyFont="1" applyFill="1" applyBorder="1" applyAlignment="1" applyProtection="1">
      <alignment horizontal="center" vertical="center" wrapText="1"/>
    </xf>
    <xf numFmtId="164" fontId="19" fillId="0" borderId="4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wrapText="1"/>
    </xf>
    <xf numFmtId="0" fontId="19" fillId="5" borderId="6" xfId="2" applyFont="1" applyFill="1" applyBorder="1" applyAlignment="1">
      <alignment horizontal="center" vertical="center" wrapText="1"/>
    </xf>
    <xf numFmtId="0" fontId="19" fillId="5" borderId="4" xfId="2" applyFont="1" applyFill="1" applyBorder="1" applyAlignment="1">
      <alignment horizontal="center" vertical="center" wrapText="1"/>
    </xf>
    <xf numFmtId="0" fontId="19" fillId="9" borderId="6" xfId="2" applyFont="1" applyFill="1" applyBorder="1" applyAlignment="1">
      <alignment horizontal="center" vertical="center" wrapText="1"/>
    </xf>
    <xf numFmtId="0" fontId="19" fillId="9" borderId="4" xfId="2" applyFont="1" applyFill="1" applyBorder="1" applyAlignment="1">
      <alignment horizontal="center" vertical="center" wrapText="1"/>
    </xf>
    <xf numFmtId="0" fontId="25" fillId="11" borderId="6" xfId="2" applyFont="1" applyFill="1" applyBorder="1" applyAlignment="1">
      <alignment horizontal="center" vertical="center" wrapText="1"/>
    </xf>
    <xf numFmtId="0" fontId="25" fillId="11" borderId="4" xfId="2" applyFont="1" applyFill="1" applyBorder="1" applyAlignment="1">
      <alignment horizontal="center" vertical="center" wrapText="1"/>
    </xf>
    <xf numFmtId="0" fontId="25" fillId="7" borderId="9" xfId="2" applyFont="1" applyFill="1" applyBorder="1" applyAlignment="1">
      <alignment horizontal="center" vertical="center"/>
    </xf>
    <xf numFmtId="0" fontId="25" fillId="7" borderId="12" xfId="2" applyFont="1" applyFill="1" applyBorder="1" applyAlignment="1">
      <alignment horizontal="center" vertical="center"/>
    </xf>
    <xf numFmtId="0" fontId="19" fillId="4" borderId="8" xfId="2" applyFont="1" applyFill="1" applyBorder="1" applyAlignment="1">
      <alignment horizontal="center" vertical="center" wrapText="1"/>
    </xf>
  </cellXfs>
  <cellStyles count="3">
    <cellStyle name="Excel Built-in Normal 1" xfId="2"/>
    <cellStyle name="Normalny" xfId="0" builtinId="0"/>
    <cellStyle name="Walutowy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  <color rgb="FF99CCFF"/>
      <color rgb="FFFFCCCC"/>
      <color rgb="FFFF9999"/>
      <color rgb="FFFFFF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A175"/>
  <sheetViews>
    <sheetView tabSelected="1" view="pageBreakPreview" zoomScale="80" zoomScaleNormal="30" zoomScaleSheetLayoutView="80" workbookViewId="0">
      <selection activeCell="B102" sqref="B102"/>
    </sheetView>
  </sheetViews>
  <sheetFormatPr defaultColWidth="11.5703125" defaultRowHeight="15"/>
  <cols>
    <col min="1" max="1" width="7" style="1" customWidth="1"/>
    <col min="2" max="2" width="94.140625" style="37" customWidth="1"/>
    <col min="3" max="3" width="14.85546875" style="1" customWidth="1"/>
    <col min="4" max="4" width="13.42578125" style="52" customWidth="1"/>
    <col min="5" max="5" width="14.28515625" style="52" customWidth="1"/>
    <col min="6" max="6" width="13.7109375" style="52" customWidth="1"/>
    <col min="7" max="7" width="13.28515625" style="52" customWidth="1"/>
    <col min="8" max="8" width="14.5703125" style="1" customWidth="1"/>
    <col min="9" max="9" width="18" style="2" customWidth="1"/>
    <col min="10" max="10" width="18.140625" style="2" customWidth="1"/>
    <col min="11" max="11" width="14.85546875" style="2" customWidth="1"/>
    <col min="12" max="12" width="15.85546875" style="2" customWidth="1"/>
    <col min="13" max="13" width="0" style="1" hidden="1" customWidth="1"/>
    <col min="14" max="14" width="9.42578125" style="1" customWidth="1"/>
    <col min="15" max="16" width="0" style="1" hidden="1" customWidth="1"/>
    <col min="17" max="261" width="9.42578125" style="1" customWidth="1"/>
  </cols>
  <sheetData>
    <row r="1" spans="1:16" ht="23.25" customHeight="1">
      <c r="M1" s="3"/>
    </row>
    <row r="2" spans="1:16" ht="22.5" customHeight="1">
      <c r="B2" s="163" t="s">
        <v>94</v>
      </c>
      <c r="C2" s="163"/>
      <c r="D2" s="163"/>
      <c r="E2" s="163"/>
      <c r="F2" s="163"/>
      <c r="G2" s="163"/>
      <c r="H2" s="116"/>
      <c r="I2" s="116"/>
      <c r="J2" s="116"/>
      <c r="K2" s="116"/>
      <c r="L2" s="116"/>
    </row>
    <row r="3" spans="1:16" ht="33" customHeight="1">
      <c r="E3" s="99"/>
      <c r="F3" s="57"/>
      <c r="H3" s="21"/>
    </row>
    <row r="4" spans="1:16" ht="4.5" hidden="1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6" ht="7.5" hidden="1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6" ht="7.5" hidden="1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6" ht="11.25" hidden="1" customHeight="1"/>
    <row r="8" spans="1:16" ht="15.75" hidden="1" thickBot="1"/>
    <row r="9" spans="1:16" ht="14.25" customHeight="1">
      <c r="A9" s="167" t="s">
        <v>0</v>
      </c>
      <c r="B9" s="168" t="s">
        <v>1</v>
      </c>
      <c r="C9" s="169" t="s">
        <v>2</v>
      </c>
      <c r="D9" s="174" t="s">
        <v>63</v>
      </c>
      <c r="E9" s="176" t="s">
        <v>64</v>
      </c>
      <c r="F9" s="178" t="s">
        <v>68</v>
      </c>
      <c r="G9" s="180" t="s">
        <v>65</v>
      </c>
      <c r="H9" s="182" t="s">
        <v>75</v>
      </c>
      <c r="I9" s="170" t="s">
        <v>91</v>
      </c>
      <c r="J9" s="161" t="s">
        <v>92</v>
      </c>
      <c r="K9" s="161" t="s">
        <v>74</v>
      </c>
      <c r="L9" s="161" t="s">
        <v>93</v>
      </c>
      <c r="M9" s="173" t="s">
        <v>3</v>
      </c>
    </row>
    <row r="10" spans="1:16" ht="13.5" customHeight="1">
      <c r="A10" s="167"/>
      <c r="B10" s="168"/>
      <c r="C10" s="169"/>
      <c r="D10" s="175"/>
      <c r="E10" s="177"/>
      <c r="F10" s="179"/>
      <c r="G10" s="181"/>
      <c r="H10" s="182"/>
      <c r="I10" s="171"/>
      <c r="J10" s="162"/>
      <c r="K10" s="162"/>
      <c r="L10" s="172"/>
      <c r="M10" s="173"/>
    </row>
    <row r="11" spans="1:16" ht="13.5" customHeight="1">
      <c r="A11" s="36"/>
      <c r="B11" s="49"/>
      <c r="C11" s="50"/>
      <c r="D11" s="117" t="s">
        <v>66</v>
      </c>
      <c r="E11" s="118"/>
      <c r="F11" s="118"/>
      <c r="G11" s="118"/>
      <c r="H11" s="150"/>
      <c r="I11" s="107"/>
      <c r="J11" s="107"/>
      <c r="K11" s="111"/>
      <c r="L11" s="108"/>
      <c r="M11" s="51"/>
    </row>
    <row r="12" spans="1:16" ht="18.75">
      <c r="A12" s="4">
        <v>1</v>
      </c>
      <c r="B12" s="104" t="s">
        <v>4</v>
      </c>
      <c r="C12" s="38" t="s">
        <v>123</v>
      </c>
      <c r="D12" s="67">
        <v>150</v>
      </c>
      <c r="E12" s="78">
        <v>80</v>
      </c>
      <c r="F12" s="85">
        <v>300</v>
      </c>
      <c r="G12" s="140">
        <v>15</v>
      </c>
      <c r="H12" s="143">
        <f>SUM(D12,E12,F12,G12,)</f>
        <v>545</v>
      </c>
      <c r="I12" s="93"/>
      <c r="J12" s="110">
        <f>(H12*I12)</f>
        <v>0</v>
      </c>
      <c r="K12" s="112">
        <v>0.23</v>
      </c>
      <c r="L12" s="109">
        <f>J12+(J12*K12)</f>
        <v>0</v>
      </c>
      <c r="M12" s="6"/>
      <c r="N12" s="7"/>
      <c r="O12" s="7"/>
      <c r="P12" s="7"/>
    </row>
    <row r="13" spans="1:16" ht="18.75">
      <c r="A13" s="4">
        <v>2</v>
      </c>
      <c r="B13" s="104" t="s">
        <v>5</v>
      </c>
      <c r="C13" s="38" t="s">
        <v>124</v>
      </c>
      <c r="D13" s="67">
        <v>3</v>
      </c>
      <c r="E13" s="78"/>
      <c r="F13" s="85">
        <v>4</v>
      </c>
      <c r="G13" s="140"/>
      <c r="H13" s="143">
        <f t="shared" ref="H13:H71" si="0">SUM(D13,E13,F13,G13,)</f>
        <v>7</v>
      </c>
      <c r="I13" s="93"/>
      <c r="J13" s="110">
        <f t="shared" ref="J13:J72" si="1">(H13*I13)</f>
        <v>0</v>
      </c>
      <c r="K13" s="112">
        <v>0.23</v>
      </c>
      <c r="L13" s="109">
        <f t="shared" ref="L13:L72" si="2">J13+(J13*K13)</f>
        <v>0</v>
      </c>
      <c r="M13" s="6"/>
      <c r="N13" s="7"/>
      <c r="O13" s="7">
        <v>17</v>
      </c>
      <c r="P13" s="8">
        <f t="shared" ref="P13:P36" si="3">O13*1.07</f>
        <v>18.190000000000001</v>
      </c>
    </row>
    <row r="14" spans="1:16" ht="18.75" customHeight="1">
      <c r="A14" s="4">
        <v>3</v>
      </c>
      <c r="B14" s="72" t="s">
        <v>6</v>
      </c>
      <c r="C14" s="40" t="s">
        <v>117</v>
      </c>
      <c r="D14" s="68">
        <v>1</v>
      </c>
      <c r="E14" s="79"/>
      <c r="F14" s="87"/>
      <c r="G14" s="141"/>
      <c r="H14" s="143">
        <f t="shared" si="0"/>
        <v>1</v>
      </c>
      <c r="I14" s="94"/>
      <c r="J14" s="110">
        <f t="shared" si="1"/>
        <v>0</v>
      </c>
      <c r="K14" s="112">
        <v>0.23</v>
      </c>
      <c r="L14" s="109">
        <f t="shared" si="2"/>
        <v>0</v>
      </c>
      <c r="M14" s="6"/>
      <c r="N14" s="7"/>
      <c r="O14" s="7">
        <v>12.45</v>
      </c>
      <c r="P14" s="8">
        <f t="shared" si="3"/>
        <v>13.3215</v>
      </c>
    </row>
    <row r="15" spans="1:16" ht="18.75" customHeight="1">
      <c r="A15" s="4">
        <v>4</v>
      </c>
      <c r="B15" s="72" t="s">
        <v>7</v>
      </c>
      <c r="C15" s="40" t="s">
        <v>117</v>
      </c>
      <c r="D15" s="68">
        <v>2</v>
      </c>
      <c r="E15" s="79"/>
      <c r="F15" s="86"/>
      <c r="G15" s="141">
        <v>1</v>
      </c>
      <c r="H15" s="143">
        <f t="shared" si="0"/>
        <v>3</v>
      </c>
      <c r="I15" s="94"/>
      <c r="J15" s="110">
        <f t="shared" si="1"/>
        <v>0</v>
      </c>
      <c r="K15" s="112">
        <v>0.23</v>
      </c>
      <c r="L15" s="109">
        <f t="shared" si="2"/>
        <v>0</v>
      </c>
      <c r="M15" s="6"/>
      <c r="N15" s="7"/>
      <c r="O15" s="7">
        <v>12.45</v>
      </c>
      <c r="P15" s="8">
        <f t="shared" si="3"/>
        <v>13.3215</v>
      </c>
    </row>
    <row r="16" spans="1:16" ht="18.75" customHeight="1">
      <c r="A16" s="4">
        <v>5</v>
      </c>
      <c r="B16" s="72" t="s">
        <v>8</v>
      </c>
      <c r="C16" s="40" t="s">
        <v>117</v>
      </c>
      <c r="D16" s="68">
        <v>1</v>
      </c>
      <c r="E16" s="79"/>
      <c r="F16" s="86"/>
      <c r="G16" s="141">
        <v>1</v>
      </c>
      <c r="H16" s="143">
        <f t="shared" si="0"/>
        <v>2</v>
      </c>
      <c r="I16" s="94"/>
      <c r="J16" s="110">
        <f t="shared" si="1"/>
        <v>0</v>
      </c>
      <c r="K16" s="112">
        <v>0.23</v>
      </c>
      <c r="L16" s="109">
        <f t="shared" si="2"/>
        <v>0</v>
      </c>
      <c r="M16" s="6"/>
      <c r="N16" s="7"/>
      <c r="O16" s="7">
        <v>13.44</v>
      </c>
      <c r="P16" s="8">
        <f t="shared" si="3"/>
        <v>14.380800000000001</v>
      </c>
    </row>
    <row r="17" spans="1:16" ht="18.75" customHeight="1">
      <c r="A17" s="4">
        <v>6</v>
      </c>
      <c r="B17" s="72" t="s">
        <v>116</v>
      </c>
      <c r="C17" s="40" t="s">
        <v>117</v>
      </c>
      <c r="D17" s="68">
        <v>1</v>
      </c>
      <c r="E17" s="79"/>
      <c r="F17" s="86"/>
      <c r="G17" s="141"/>
      <c r="H17" s="143">
        <f t="shared" si="0"/>
        <v>1</v>
      </c>
      <c r="I17" s="94"/>
      <c r="J17" s="110">
        <f t="shared" si="1"/>
        <v>0</v>
      </c>
      <c r="K17" s="112">
        <v>0.23</v>
      </c>
      <c r="L17" s="109">
        <f t="shared" si="2"/>
        <v>0</v>
      </c>
      <c r="M17" s="6"/>
      <c r="N17" s="7"/>
      <c r="O17" s="7"/>
      <c r="P17" s="8"/>
    </row>
    <row r="18" spans="1:16" ht="18.75" customHeight="1">
      <c r="A18" s="4">
        <v>7</v>
      </c>
      <c r="B18" s="72" t="s">
        <v>9</v>
      </c>
      <c r="C18" s="40" t="s">
        <v>125</v>
      </c>
      <c r="D18" s="68"/>
      <c r="E18" s="79"/>
      <c r="F18" s="86">
        <v>4</v>
      </c>
      <c r="G18" s="141">
        <v>1</v>
      </c>
      <c r="H18" s="143">
        <f t="shared" si="0"/>
        <v>5</v>
      </c>
      <c r="I18" s="94"/>
      <c r="J18" s="110">
        <f t="shared" si="1"/>
        <v>0</v>
      </c>
      <c r="K18" s="112">
        <v>0.23</v>
      </c>
      <c r="L18" s="109">
        <f t="shared" si="2"/>
        <v>0</v>
      </c>
      <c r="M18" s="6"/>
      <c r="N18" s="7"/>
      <c r="O18" s="7">
        <v>27.88</v>
      </c>
      <c r="P18" s="8">
        <f t="shared" si="3"/>
        <v>29.831600000000002</v>
      </c>
    </row>
    <row r="19" spans="1:16" ht="18.75">
      <c r="A19" s="4">
        <v>8</v>
      </c>
      <c r="B19" s="71" t="s">
        <v>10</v>
      </c>
      <c r="C19" s="9" t="s">
        <v>11</v>
      </c>
      <c r="D19" s="69"/>
      <c r="E19" s="80"/>
      <c r="F19" s="88">
        <v>12</v>
      </c>
      <c r="G19" s="142">
        <v>2</v>
      </c>
      <c r="H19" s="143">
        <f t="shared" si="0"/>
        <v>14</v>
      </c>
      <c r="I19" s="95"/>
      <c r="J19" s="110">
        <f t="shared" si="1"/>
        <v>0</v>
      </c>
      <c r="K19" s="112">
        <v>0.23</v>
      </c>
      <c r="L19" s="109">
        <f t="shared" si="2"/>
        <v>0</v>
      </c>
      <c r="M19" s="6"/>
      <c r="N19" s="7"/>
      <c r="O19" s="7">
        <v>7.48</v>
      </c>
      <c r="P19" s="8">
        <f t="shared" si="3"/>
        <v>8.0036000000000005</v>
      </c>
    </row>
    <row r="20" spans="1:16" ht="10.5" customHeight="1">
      <c r="A20" s="121"/>
      <c r="B20" s="122"/>
      <c r="C20" s="123"/>
      <c r="D20" s="124"/>
      <c r="E20" s="124"/>
      <c r="F20" s="124"/>
      <c r="G20" s="124"/>
      <c r="H20" s="125"/>
      <c r="I20" s="126"/>
      <c r="J20" s="127"/>
      <c r="K20" s="128"/>
      <c r="L20" s="129"/>
      <c r="M20" s="11"/>
      <c r="N20" s="7"/>
      <c r="O20" s="7"/>
      <c r="P20" s="8">
        <f t="shared" si="3"/>
        <v>0</v>
      </c>
    </row>
    <row r="21" spans="1:16" ht="18" customHeight="1">
      <c r="A21" s="10">
        <v>9</v>
      </c>
      <c r="B21" s="66" t="s">
        <v>12</v>
      </c>
      <c r="C21" s="12"/>
      <c r="D21" s="70"/>
      <c r="E21" s="81"/>
      <c r="F21" s="89"/>
      <c r="G21" s="144"/>
      <c r="H21" s="143">
        <v>0</v>
      </c>
      <c r="I21" s="96"/>
      <c r="J21" s="110">
        <f t="shared" si="1"/>
        <v>0</v>
      </c>
      <c r="K21" s="112">
        <v>0.23</v>
      </c>
      <c r="L21" s="109">
        <f t="shared" si="2"/>
        <v>0</v>
      </c>
      <c r="M21" s="13"/>
      <c r="N21" s="7"/>
      <c r="O21" s="7"/>
      <c r="P21" s="8">
        <f t="shared" si="3"/>
        <v>0</v>
      </c>
    </row>
    <row r="22" spans="1:16" ht="18" customHeight="1">
      <c r="A22" s="10"/>
      <c r="B22" s="39" t="s">
        <v>13</v>
      </c>
      <c r="C22" s="12" t="s">
        <v>11</v>
      </c>
      <c r="D22" s="70">
        <v>10</v>
      </c>
      <c r="E22" s="81"/>
      <c r="F22" s="89"/>
      <c r="G22" s="144"/>
      <c r="H22" s="143">
        <f t="shared" si="0"/>
        <v>10</v>
      </c>
      <c r="I22" s="96"/>
      <c r="J22" s="110">
        <f t="shared" si="1"/>
        <v>0</v>
      </c>
      <c r="K22" s="112">
        <v>0.23</v>
      </c>
      <c r="L22" s="109">
        <f t="shared" si="2"/>
        <v>0</v>
      </c>
      <c r="M22" s="14"/>
      <c r="N22" s="7"/>
      <c r="O22" s="7">
        <v>3.88</v>
      </c>
      <c r="P22" s="8">
        <f t="shared" si="3"/>
        <v>4.1516000000000002</v>
      </c>
    </row>
    <row r="23" spans="1:16" ht="18" customHeight="1">
      <c r="A23" s="10"/>
      <c r="B23" s="39" t="s">
        <v>95</v>
      </c>
      <c r="C23" s="12" t="s">
        <v>11</v>
      </c>
      <c r="D23" s="70">
        <v>12</v>
      </c>
      <c r="E23" s="81"/>
      <c r="F23" s="89"/>
      <c r="G23" s="144"/>
      <c r="H23" s="143">
        <f t="shared" si="0"/>
        <v>12</v>
      </c>
      <c r="I23" s="96"/>
      <c r="J23" s="110">
        <f t="shared" si="1"/>
        <v>0</v>
      </c>
      <c r="K23" s="112">
        <v>0.23</v>
      </c>
      <c r="L23" s="109">
        <f t="shared" si="2"/>
        <v>0</v>
      </c>
      <c r="M23" s="14"/>
      <c r="N23" s="7"/>
      <c r="O23" s="7"/>
      <c r="P23" s="8"/>
    </row>
    <row r="24" spans="1:16" ht="18" customHeight="1">
      <c r="A24" s="10"/>
      <c r="B24" s="39" t="s">
        <v>14</v>
      </c>
      <c r="C24" s="12" t="s">
        <v>11</v>
      </c>
      <c r="D24" s="70">
        <v>10</v>
      </c>
      <c r="E24" s="81"/>
      <c r="F24" s="89"/>
      <c r="G24" s="144"/>
      <c r="H24" s="143">
        <f t="shared" si="0"/>
        <v>10</v>
      </c>
      <c r="I24" s="96"/>
      <c r="J24" s="110">
        <f t="shared" si="1"/>
        <v>0</v>
      </c>
      <c r="K24" s="112">
        <v>0.23</v>
      </c>
      <c r="L24" s="109">
        <f t="shared" si="2"/>
        <v>0</v>
      </c>
      <c r="M24" s="14"/>
      <c r="N24" s="7"/>
      <c r="O24" s="7">
        <v>3.88</v>
      </c>
      <c r="P24" s="8">
        <f t="shared" si="3"/>
        <v>4.1516000000000002</v>
      </c>
    </row>
    <row r="25" spans="1:16" ht="18" customHeight="1">
      <c r="A25" s="10"/>
      <c r="B25" s="39" t="s">
        <v>15</v>
      </c>
      <c r="C25" s="12" t="s">
        <v>11</v>
      </c>
      <c r="D25" s="70">
        <v>2</v>
      </c>
      <c r="E25" s="81"/>
      <c r="F25" s="89"/>
      <c r="G25" s="144"/>
      <c r="H25" s="143">
        <f t="shared" si="0"/>
        <v>2</v>
      </c>
      <c r="I25" s="96"/>
      <c r="J25" s="110">
        <f t="shared" si="1"/>
        <v>0</v>
      </c>
      <c r="K25" s="112">
        <v>0.23</v>
      </c>
      <c r="L25" s="109">
        <f t="shared" si="2"/>
        <v>0</v>
      </c>
      <c r="M25" s="14"/>
      <c r="N25" s="7"/>
      <c r="O25" s="7">
        <v>3.88</v>
      </c>
      <c r="P25" s="8">
        <f t="shared" si="3"/>
        <v>4.1516000000000002</v>
      </c>
    </row>
    <row r="26" spans="1:16" ht="18" customHeight="1">
      <c r="A26" s="10"/>
      <c r="B26" s="39" t="s">
        <v>16</v>
      </c>
      <c r="C26" s="12" t="s">
        <v>11</v>
      </c>
      <c r="D26" s="70"/>
      <c r="E26" s="81">
        <v>25</v>
      </c>
      <c r="F26" s="89"/>
      <c r="G26" s="144"/>
      <c r="H26" s="143">
        <f t="shared" si="0"/>
        <v>25</v>
      </c>
      <c r="I26" s="96"/>
      <c r="J26" s="110">
        <f t="shared" si="1"/>
        <v>0</v>
      </c>
      <c r="K26" s="112">
        <v>0.23</v>
      </c>
      <c r="L26" s="109">
        <f t="shared" si="2"/>
        <v>0</v>
      </c>
      <c r="M26" s="14"/>
      <c r="N26" s="7"/>
      <c r="O26" s="7">
        <v>3.88</v>
      </c>
      <c r="P26" s="8">
        <f t="shared" si="3"/>
        <v>4.1516000000000002</v>
      </c>
    </row>
    <row r="27" spans="1:16" ht="18" customHeight="1">
      <c r="A27" s="10"/>
      <c r="B27" s="39" t="s">
        <v>17</v>
      </c>
      <c r="C27" s="12" t="s">
        <v>11</v>
      </c>
      <c r="D27" s="70">
        <v>10</v>
      </c>
      <c r="E27" s="81"/>
      <c r="F27" s="89"/>
      <c r="G27" s="144"/>
      <c r="H27" s="143">
        <f t="shared" si="0"/>
        <v>10</v>
      </c>
      <c r="I27" s="96"/>
      <c r="J27" s="110">
        <f t="shared" si="1"/>
        <v>0</v>
      </c>
      <c r="K27" s="112">
        <v>0.23</v>
      </c>
      <c r="L27" s="109">
        <f t="shared" si="2"/>
        <v>0</v>
      </c>
      <c r="M27" s="14"/>
      <c r="N27" s="7"/>
      <c r="O27" s="7">
        <v>3.88</v>
      </c>
      <c r="P27" s="8">
        <f t="shared" si="3"/>
        <v>4.1516000000000002</v>
      </c>
    </row>
    <row r="28" spans="1:16" ht="18" customHeight="1">
      <c r="A28" s="10">
        <v>10</v>
      </c>
      <c r="B28" s="66" t="s">
        <v>18</v>
      </c>
      <c r="C28" s="12"/>
      <c r="D28" s="70"/>
      <c r="E28" s="81"/>
      <c r="F28" s="89"/>
      <c r="G28" s="144"/>
      <c r="H28" s="143">
        <v>0</v>
      </c>
      <c r="I28" s="96"/>
      <c r="J28" s="110">
        <f t="shared" si="1"/>
        <v>0</v>
      </c>
      <c r="K28" s="112">
        <v>0.23</v>
      </c>
      <c r="L28" s="109">
        <f t="shared" si="2"/>
        <v>0</v>
      </c>
      <c r="M28" s="14"/>
      <c r="N28" s="7"/>
      <c r="O28" s="7"/>
      <c r="P28" s="8">
        <f t="shared" si="3"/>
        <v>0</v>
      </c>
    </row>
    <row r="29" spans="1:16" ht="18" customHeight="1">
      <c r="A29" s="10"/>
      <c r="B29" s="39" t="s">
        <v>95</v>
      </c>
      <c r="C29" s="12" t="s">
        <v>11</v>
      </c>
      <c r="D29" s="70">
        <v>6</v>
      </c>
      <c r="E29" s="81"/>
      <c r="F29" s="89"/>
      <c r="G29" s="144"/>
      <c r="H29" s="143">
        <f t="shared" si="0"/>
        <v>6</v>
      </c>
      <c r="I29" s="96"/>
      <c r="J29" s="110">
        <f t="shared" si="1"/>
        <v>0</v>
      </c>
      <c r="K29" s="112">
        <v>0.23</v>
      </c>
      <c r="L29" s="109">
        <f t="shared" si="2"/>
        <v>0</v>
      </c>
      <c r="M29" s="14"/>
      <c r="N29" s="7"/>
      <c r="O29" s="7"/>
      <c r="P29" s="8"/>
    </row>
    <row r="30" spans="1:16" ht="18" customHeight="1">
      <c r="A30" s="10"/>
      <c r="B30" s="39" t="s">
        <v>17</v>
      </c>
      <c r="C30" s="12" t="s">
        <v>11</v>
      </c>
      <c r="D30" s="70">
        <v>5</v>
      </c>
      <c r="E30" s="81"/>
      <c r="F30" s="89"/>
      <c r="G30" s="144"/>
      <c r="H30" s="143">
        <f t="shared" si="0"/>
        <v>5</v>
      </c>
      <c r="I30" s="96"/>
      <c r="J30" s="110">
        <f t="shared" si="1"/>
        <v>0</v>
      </c>
      <c r="K30" s="112">
        <v>0.23</v>
      </c>
      <c r="L30" s="109">
        <f t="shared" si="2"/>
        <v>0</v>
      </c>
      <c r="M30" s="14"/>
      <c r="N30" s="7"/>
      <c r="O30" s="7"/>
      <c r="P30" s="8"/>
    </row>
    <row r="31" spans="1:16" ht="18" customHeight="1">
      <c r="A31" s="10"/>
      <c r="B31" s="39" t="s">
        <v>96</v>
      </c>
      <c r="C31" s="12" t="s">
        <v>11</v>
      </c>
      <c r="D31" s="70">
        <v>5</v>
      </c>
      <c r="E31" s="81"/>
      <c r="F31" s="89"/>
      <c r="G31" s="144"/>
      <c r="H31" s="143">
        <f t="shared" si="0"/>
        <v>5</v>
      </c>
      <c r="I31" s="96"/>
      <c r="J31" s="110">
        <f t="shared" si="1"/>
        <v>0</v>
      </c>
      <c r="K31" s="112">
        <v>0.23</v>
      </c>
      <c r="L31" s="109">
        <f t="shared" si="2"/>
        <v>0</v>
      </c>
      <c r="M31" s="14"/>
      <c r="N31" s="7"/>
      <c r="O31" s="7"/>
      <c r="P31" s="8"/>
    </row>
    <row r="32" spans="1:16" ht="18" customHeight="1">
      <c r="A32" s="10"/>
      <c r="B32" s="39" t="s">
        <v>14</v>
      </c>
      <c r="C32" s="12" t="s">
        <v>11</v>
      </c>
      <c r="D32" s="70">
        <v>5</v>
      </c>
      <c r="E32" s="81"/>
      <c r="F32" s="89"/>
      <c r="G32" s="144"/>
      <c r="H32" s="143">
        <f t="shared" si="0"/>
        <v>5</v>
      </c>
      <c r="I32" s="96"/>
      <c r="J32" s="110">
        <f t="shared" si="1"/>
        <v>0</v>
      </c>
      <c r="K32" s="112">
        <v>0.23</v>
      </c>
      <c r="L32" s="109">
        <f t="shared" si="2"/>
        <v>0</v>
      </c>
      <c r="M32" s="14"/>
      <c r="N32" s="7"/>
      <c r="O32" s="7">
        <v>3.88</v>
      </c>
      <c r="P32" s="8">
        <f t="shared" si="3"/>
        <v>4.1516000000000002</v>
      </c>
    </row>
    <row r="33" spans="1:16" ht="37.5" customHeight="1">
      <c r="A33" s="10">
        <v>11</v>
      </c>
      <c r="B33" s="73" t="s">
        <v>70</v>
      </c>
      <c r="C33" s="12"/>
      <c r="D33" s="70"/>
      <c r="E33" s="81"/>
      <c r="F33" s="89"/>
      <c r="G33" s="144"/>
      <c r="H33" s="143">
        <v>0</v>
      </c>
      <c r="I33" s="96"/>
      <c r="J33" s="110">
        <f t="shared" si="1"/>
        <v>0</v>
      </c>
      <c r="K33" s="112">
        <v>0.23</v>
      </c>
      <c r="L33" s="109">
        <f>J33+(J33*K33)</f>
        <v>0</v>
      </c>
      <c r="M33" s="6"/>
      <c r="N33" s="7"/>
      <c r="O33" s="7"/>
      <c r="P33" s="8">
        <f t="shared" si="3"/>
        <v>0</v>
      </c>
    </row>
    <row r="34" spans="1:16" ht="18.75">
      <c r="A34" s="10"/>
      <c r="B34" s="40" t="s">
        <v>95</v>
      </c>
      <c r="C34" s="12" t="s">
        <v>20</v>
      </c>
      <c r="D34" s="70">
        <v>4</v>
      </c>
      <c r="E34" s="81"/>
      <c r="F34" s="89"/>
      <c r="G34" s="144"/>
      <c r="H34" s="143">
        <f t="shared" si="0"/>
        <v>4</v>
      </c>
      <c r="I34" s="96"/>
      <c r="J34" s="110">
        <f t="shared" si="1"/>
        <v>0</v>
      </c>
      <c r="K34" s="112">
        <v>0.23</v>
      </c>
      <c r="L34" s="109">
        <f>J34+(J34*K34)</f>
        <v>0</v>
      </c>
      <c r="M34" s="6"/>
      <c r="N34" s="7"/>
      <c r="O34" s="7"/>
      <c r="P34" s="8"/>
    </row>
    <row r="35" spans="1:16" ht="18.75">
      <c r="A35" s="10"/>
      <c r="B35" s="40" t="s">
        <v>21</v>
      </c>
      <c r="C35" s="12" t="s">
        <v>20</v>
      </c>
      <c r="D35" s="70">
        <v>2</v>
      </c>
      <c r="E35" s="81"/>
      <c r="F35" s="89"/>
      <c r="G35" s="144"/>
      <c r="H35" s="143">
        <f t="shared" si="0"/>
        <v>2</v>
      </c>
      <c r="I35" s="96"/>
      <c r="J35" s="110">
        <f t="shared" si="1"/>
        <v>0</v>
      </c>
      <c r="K35" s="112">
        <v>0.23</v>
      </c>
      <c r="L35" s="109">
        <f t="shared" si="2"/>
        <v>0</v>
      </c>
      <c r="M35" s="6"/>
      <c r="N35" s="7"/>
      <c r="O35" s="7">
        <v>3.6</v>
      </c>
      <c r="P35" s="8">
        <f t="shared" si="3"/>
        <v>3.8520000000000003</v>
      </c>
    </row>
    <row r="36" spans="1:16" ht="18.75">
      <c r="A36" s="10"/>
      <c r="B36" s="40" t="s">
        <v>22</v>
      </c>
      <c r="C36" s="12" t="s">
        <v>20</v>
      </c>
      <c r="D36" s="70">
        <v>1</v>
      </c>
      <c r="E36" s="81"/>
      <c r="F36" s="89"/>
      <c r="G36" s="144"/>
      <c r="H36" s="143">
        <f t="shared" si="0"/>
        <v>1</v>
      </c>
      <c r="I36" s="96"/>
      <c r="J36" s="110">
        <f t="shared" si="1"/>
        <v>0</v>
      </c>
      <c r="K36" s="112">
        <v>0.23</v>
      </c>
      <c r="L36" s="109">
        <f t="shared" si="2"/>
        <v>0</v>
      </c>
      <c r="M36" s="6"/>
      <c r="N36" s="7"/>
      <c r="O36" s="7">
        <v>3.6</v>
      </c>
      <c r="P36" s="8">
        <f t="shared" si="3"/>
        <v>3.8520000000000003</v>
      </c>
    </row>
    <row r="37" spans="1:16" ht="18.75">
      <c r="A37" s="10">
        <v>12</v>
      </c>
      <c r="B37" s="72" t="s">
        <v>23</v>
      </c>
      <c r="C37" s="12" t="s">
        <v>24</v>
      </c>
      <c r="D37" s="70">
        <v>15</v>
      </c>
      <c r="E37" s="81"/>
      <c r="F37" s="89"/>
      <c r="G37" s="144">
        <v>1</v>
      </c>
      <c r="H37" s="143">
        <f t="shared" si="0"/>
        <v>16</v>
      </c>
      <c r="I37" s="96"/>
      <c r="J37" s="110">
        <f t="shared" si="1"/>
        <v>0</v>
      </c>
      <c r="K37" s="112">
        <v>0.23</v>
      </c>
      <c r="L37" s="109">
        <f t="shared" si="2"/>
        <v>0</v>
      </c>
      <c r="M37" s="6"/>
      <c r="N37" s="7"/>
      <c r="O37" s="7">
        <v>7.95</v>
      </c>
      <c r="P37" s="8">
        <f t="shared" ref="P37:P65" si="4">O37*1.07</f>
        <v>8.5065000000000008</v>
      </c>
    </row>
    <row r="38" spans="1:16" ht="18.75">
      <c r="A38" s="10">
        <v>13</v>
      </c>
      <c r="B38" s="72" t="s">
        <v>25</v>
      </c>
      <c r="C38" s="12" t="s">
        <v>20</v>
      </c>
      <c r="D38" s="70">
        <v>3</v>
      </c>
      <c r="E38" s="81"/>
      <c r="F38" s="89"/>
      <c r="G38" s="144">
        <v>1</v>
      </c>
      <c r="H38" s="143">
        <f t="shared" si="0"/>
        <v>4</v>
      </c>
      <c r="I38" s="96"/>
      <c r="J38" s="110">
        <f t="shared" si="1"/>
        <v>0</v>
      </c>
      <c r="K38" s="112">
        <v>0.23</v>
      </c>
      <c r="L38" s="109">
        <f t="shared" si="2"/>
        <v>0</v>
      </c>
      <c r="M38" s="6"/>
      <c r="N38" s="7"/>
      <c r="O38" s="7">
        <v>3.2</v>
      </c>
      <c r="P38" s="8">
        <f t="shared" si="4"/>
        <v>3.4240000000000004</v>
      </c>
    </row>
    <row r="39" spans="1:16" ht="22.5" customHeight="1">
      <c r="A39" s="10">
        <v>14</v>
      </c>
      <c r="B39" s="72" t="s">
        <v>129</v>
      </c>
      <c r="C39" s="12" t="s">
        <v>128</v>
      </c>
      <c r="D39" s="70">
        <v>3</v>
      </c>
      <c r="E39" s="81"/>
      <c r="F39" s="89"/>
      <c r="G39" s="144"/>
      <c r="H39" s="143">
        <f t="shared" si="0"/>
        <v>3</v>
      </c>
      <c r="I39" s="96"/>
      <c r="J39" s="110">
        <f t="shared" si="1"/>
        <v>0</v>
      </c>
      <c r="K39" s="112">
        <v>0.23</v>
      </c>
      <c r="L39" s="109">
        <f t="shared" si="2"/>
        <v>0</v>
      </c>
      <c r="M39" s="6"/>
      <c r="N39" s="7"/>
      <c r="O39" s="7">
        <v>7</v>
      </c>
      <c r="P39" s="8">
        <f t="shared" si="4"/>
        <v>7.49</v>
      </c>
    </row>
    <row r="40" spans="1:16" ht="21" customHeight="1">
      <c r="A40" s="10">
        <v>15</v>
      </c>
      <c r="B40" s="106" t="s">
        <v>100</v>
      </c>
      <c r="C40" s="12" t="s">
        <v>26</v>
      </c>
      <c r="D40" s="70">
        <v>2</v>
      </c>
      <c r="E40" s="81"/>
      <c r="F40" s="89"/>
      <c r="G40" s="144"/>
      <c r="H40" s="143">
        <f t="shared" si="0"/>
        <v>2</v>
      </c>
      <c r="I40" s="96"/>
      <c r="J40" s="110">
        <f t="shared" si="1"/>
        <v>0</v>
      </c>
      <c r="K40" s="112">
        <v>0.23</v>
      </c>
      <c r="L40" s="109">
        <f t="shared" si="2"/>
        <v>0</v>
      </c>
      <c r="M40" s="6"/>
      <c r="N40" s="7"/>
      <c r="O40" s="7">
        <v>4.3</v>
      </c>
      <c r="P40" s="8">
        <f t="shared" si="4"/>
        <v>4.601</v>
      </c>
    </row>
    <row r="41" spans="1:16" ht="18.75">
      <c r="A41" s="10">
        <v>16</v>
      </c>
      <c r="B41" s="72" t="s">
        <v>113</v>
      </c>
      <c r="C41" s="12" t="s">
        <v>11</v>
      </c>
      <c r="D41" s="70">
        <v>10</v>
      </c>
      <c r="E41" s="81"/>
      <c r="F41" s="89"/>
      <c r="G41" s="144">
        <v>25</v>
      </c>
      <c r="H41" s="143">
        <f t="shared" si="0"/>
        <v>35</v>
      </c>
      <c r="I41" s="96"/>
      <c r="J41" s="110">
        <f t="shared" si="1"/>
        <v>0</v>
      </c>
      <c r="K41" s="112">
        <v>0.23</v>
      </c>
      <c r="L41" s="109">
        <f t="shared" si="2"/>
        <v>0</v>
      </c>
      <c r="M41" s="6"/>
      <c r="N41" s="7"/>
      <c r="O41" s="7">
        <v>1.1000000000000001</v>
      </c>
      <c r="P41" s="8">
        <f t="shared" si="4"/>
        <v>1.1770000000000003</v>
      </c>
    </row>
    <row r="42" spans="1:16" ht="18.75">
      <c r="A42" s="10">
        <v>17</v>
      </c>
      <c r="B42" s="72" t="s">
        <v>106</v>
      </c>
      <c r="C42" s="12" t="s">
        <v>11</v>
      </c>
      <c r="D42" s="70">
        <v>3</v>
      </c>
      <c r="E42" s="81"/>
      <c r="F42" s="89"/>
      <c r="G42" s="144"/>
      <c r="H42" s="143">
        <f t="shared" si="0"/>
        <v>3</v>
      </c>
      <c r="I42" s="96"/>
      <c r="J42" s="110">
        <f t="shared" si="1"/>
        <v>0</v>
      </c>
      <c r="K42" s="112">
        <v>0.23</v>
      </c>
      <c r="L42" s="109">
        <f t="shared" si="2"/>
        <v>0</v>
      </c>
      <c r="M42" s="6"/>
      <c r="N42" s="7"/>
      <c r="O42" s="7"/>
      <c r="P42" s="8"/>
    </row>
    <row r="43" spans="1:16" ht="18.75">
      <c r="A43" s="10">
        <v>18</v>
      </c>
      <c r="B43" s="72" t="s">
        <v>101</v>
      </c>
      <c r="C43" s="12" t="s">
        <v>11</v>
      </c>
      <c r="D43" s="70">
        <v>20</v>
      </c>
      <c r="E43" s="81"/>
      <c r="F43" s="89"/>
      <c r="G43" s="144"/>
      <c r="H43" s="143">
        <f t="shared" si="0"/>
        <v>20</v>
      </c>
      <c r="I43" s="96"/>
      <c r="J43" s="110">
        <f t="shared" si="1"/>
        <v>0</v>
      </c>
      <c r="K43" s="112">
        <v>0.23</v>
      </c>
      <c r="L43" s="109">
        <f t="shared" si="2"/>
        <v>0</v>
      </c>
      <c r="M43" s="6"/>
      <c r="N43" s="7"/>
      <c r="O43" s="7"/>
      <c r="P43" s="8"/>
    </row>
    <row r="44" spans="1:16" ht="24" customHeight="1">
      <c r="A44" s="15">
        <v>19</v>
      </c>
      <c r="B44" s="105" t="s">
        <v>62</v>
      </c>
      <c r="C44" s="9" t="s">
        <v>11</v>
      </c>
      <c r="D44" s="69">
        <v>10</v>
      </c>
      <c r="E44" s="80"/>
      <c r="F44" s="88"/>
      <c r="G44" s="77"/>
      <c r="H44" s="100">
        <f t="shared" si="0"/>
        <v>10</v>
      </c>
      <c r="I44" s="96"/>
      <c r="J44" s="110">
        <f t="shared" si="1"/>
        <v>0</v>
      </c>
      <c r="K44" s="112">
        <v>0.23</v>
      </c>
      <c r="L44" s="109">
        <f t="shared" si="2"/>
        <v>0</v>
      </c>
      <c r="M44" s="6"/>
      <c r="N44" s="7"/>
      <c r="O44" s="7">
        <v>6.16</v>
      </c>
      <c r="P44" s="8">
        <f t="shared" si="4"/>
        <v>6.5912000000000006</v>
      </c>
    </row>
    <row r="45" spans="1:16" ht="12" customHeight="1">
      <c r="A45" s="121"/>
      <c r="B45" s="122"/>
      <c r="C45" s="130"/>
      <c r="D45" s="131"/>
      <c r="E45" s="131"/>
      <c r="F45" s="131"/>
      <c r="G45" s="131"/>
      <c r="H45" s="125"/>
      <c r="I45" s="132"/>
      <c r="J45" s="127"/>
      <c r="K45" s="132"/>
      <c r="L45" s="129"/>
      <c r="M45" s="16"/>
      <c r="N45" s="7"/>
      <c r="O45" s="7">
        <v>0</v>
      </c>
      <c r="P45" s="8">
        <f t="shared" si="4"/>
        <v>0</v>
      </c>
    </row>
    <row r="46" spans="1:16" ht="18.75">
      <c r="A46" s="17">
        <v>20</v>
      </c>
      <c r="B46" s="106" t="s">
        <v>119</v>
      </c>
      <c r="C46" s="12" t="s">
        <v>11</v>
      </c>
      <c r="D46" s="70">
        <v>12</v>
      </c>
      <c r="E46" s="81"/>
      <c r="F46" s="89"/>
      <c r="G46" s="144"/>
      <c r="H46" s="143">
        <f t="shared" si="0"/>
        <v>12</v>
      </c>
      <c r="I46" s="96"/>
      <c r="J46" s="110">
        <f t="shared" si="1"/>
        <v>0</v>
      </c>
      <c r="K46" s="112">
        <v>0.23</v>
      </c>
      <c r="L46" s="109">
        <f t="shared" si="2"/>
        <v>0</v>
      </c>
      <c r="M46" s="6"/>
      <c r="N46" s="7"/>
      <c r="O46" s="7">
        <v>0.38</v>
      </c>
      <c r="P46" s="8">
        <f t="shared" si="4"/>
        <v>0.40660000000000002</v>
      </c>
    </row>
    <row r="47" spans="1:16" ht="18.75">
      <c r="A47" s="17">
        <v>21</v>
      </c>
      <c r="B47" s="106" t="s">
        <v>120</v>
      </c>
      <c r="C47" s="12" t="s">
        <v>118</v>
      </c>
      <c r="D47" s="70">
        <v>12</v>
      </c>
      <c r="E47" s="81"/>
      <c r="F47" s="89"/>
      <c r="G47" s="144"/>
      <c r="H47" s="143">
        <f t="shared" si="0"/>
        <v>12</v>
      </c>
      <c r="I47" s="96"/>
      <c r="J47" s="110">
        <f t="shared" si="1"/>
        <v>0</v>
      </c>
      <c r="K47" s="112">
        <v>0.23</v>
      </c>
      <c r="L47" s="109">
        <f t="shared" si="2"/>
        <v>0</v>
      </c>
      <c r="M47" s="6"/>
      <c r="N47" s="7"/>
      <c r="O47" s="7">
        <v>0.28000000000000003</v>
      </c>
      <c r="P47" s="8">
        <f t="shared" si="4"/>
        <v>0.29960000000000003</v>
      </c>
    </row>
    <row r="48" spans="1:16" ht="18.75">
      <c r="A48" s="17">
        <v>22</v>
      </c>
      <c r="B48" s="106" t="s">
        <v>121</v>
      </c>
      <c r="C48" s="12" t="s">
        <v>11</v>
      </c>
      <c r="D48" s="70">
        <v>12</v>
      </c>
      <c r="E48" s="81"/>
      <c r="F48" s="89"/>
      <c r="G48" s="144"/>
      <c r="H48" s="143">
        <f t="shared" si="0"/>
        <v>12</v>
      </c>
      <c r="I48" s="96"/>
      <c r="J48" s="110">
        <f t="shared" si="1"/>
        <v>0</v>
      </c>
      <c r="K48" s="112">
        <v>0.23</v>
      </c>
      <c r="L48" s="109">
        <f t="shared" si="2"/>
        <v>0</v>
      </c>
      <c r="M48" s="6"/>
      <c r="N48" s="7"/>
      <c r="O48" s="7">
        <v>0.76</v>
      </c>
      <c r="P48" s="8">
        <f t="shared" si="4"/>
        <v>0.81320000000000003</v>
      </c>
    </row>
    <row r="49" spans="1:16" ht="13.5" customHeight="1">
      <c r="A49" s="133"/>
      <c r="B49" s="122"/>
      <c r="C49" s="123"/>
      <c r="D49" s="124"/>
      <c r="E49" s="124"/>
      <c r="F49" s="124"/>
      <c r="G49" s="124"/>
      <c r="H49" s="125"/>
      <c r="I49" s="126"/>
      <c r="J49" s="127"/>
      <c r="K49" s="126"/>
      <c r="L49" s="129"/>
      <c r="M49" s="6"/>
      <c r="N49" s="7"/>
      <c r="O49" s="7"/>
      <c r="P49" s="8">
        <f t="shared" si="4"/>
        <v>0</v>
      </c>
    </row>
    <row r="50" spans="1:16" ht="18.75">
      <c r="A50" s="17">
        <v>23</v>
      </c>
      <c r="B50" s="72" t="s">
        <v>27</v>
      </c>
      <c r="C50" s="12" t="s">
        <v>11</v>
      </c>
      <c r="D50" s="70">
        <v>5</v>
      </c>
      <c r="E50" s="81"/>
      <c r="F50" s="89"/>
      <c r="G50" s="144">
        <v>1</v>
      </c>
      <c r="H50" s="143">
        <f t="shared" si="0"/>
        <v>6</v>
      </c>
      <c r="I50" s="96"/>
      <c r="J50" s="110">
        <f t="shared" si="1"/>
        <v>0</v>
      </c>
      <c r="K50" s="112">
        <v>0.23</v>
      </c>
      <c r="L50" s="109">
        <f t="shared" si="2"/>
        <v>0</v>
      </c>
      <c r="M50" s="6"/>
      <c r="N50" s="7"/>
      <c r="O50" s="7">
        <v>4.3</v>
      </c>
      <c r="P50" s="8">
        <f t="shared" si="4"/>
        <v>4.601</v>
      </c>
    </row>
    <row r="51" spans="1:16" ht="18.75">
      <c r="A51" s="17">
        <v>24</v>
      </c>
      <c r="B51" s="71" t="s">
        <v>122</v>
      </c>
      <c r="C51" s="5" t="s">
        <v>107</v>
      </c>
      <c r="D51" s="70"/>
      <c r="E51" s="78"/>
      <c r="F51" s="85"/>
      <c r="G51" s="140">
        <v>1</v>
      </c>
      <c r="H51" s="143">
        <f t="shared" si="0"/>
        <v>1</v>
      </c>
      <c r="I51" s="93"/>
      <c r="J51" s="110">
        <f t="shared" si="1"/>
        <v>0</v>
      </c>
      <c r="K51" s="112">
        <v>0.23</v>
      </c>
      <c r="L51" s="109">
        <f t="shared" si="2"/>
        <v>0</v>
      </c>
      <c r="M51" s="6"/>
      <c r="N51" s="7"/>
      <c r="O51" s="7">
        <v>3.11</v>
      </c>
      <c r="P51" s="8">
        <f t="shared" si="4"/>
        <v>3.3277000000000001</v>
      </c>
    </row>
    <row r="52" spans="1:16" s="21" customFormat="1" ht="18.75">
      <c r="A52" s="17">
        <v>25</v>
      </c>
      <c r="B52" s="71" t="s">
        <v>28</v>
      </c>
      <c r="C52" s="12" t="s">
        <v>11</v>
      </c>
      <c r="D52" s="70">
        <v>3</v>
      </c>
      <c r="E52" s="81"/>
      <c r="F52" s="89"/>
      <c r="G52" s="144">
        <v>2</v>
      </c>
      <c r="H52" s="143">
        <f t="shared" si="0"/>
        <v>5</v>
      </c>
      <c r="I52" s="93"/>
      <c r="J52" s="110">
        <f t="shared" si="1"/>
        <v>0</v>
      </c>
      <c r="K52" s="112">
        <v>0.23</v>
      </c>
      <c r="L52" s="109">
        <f t="shared" si="2"/>
        <v>0</v>
      </c>
      <c r="M52" s="19"/>
      <c r="N52" s="20"/>
      <c r="O52" s="20">
        <v>5.15</v>
      </c>
      <c r="P52" s="8">
        <f t="shared" si="4"/>
        <v>5.5105000000000004</v>
      </c>
    </row>
    <row r="53" spans="1:16" ht="13.5" customHeight="1">
      <c r="A53" s="121"/>
      <c r="B53" s="122"/>
      <c r="C53" s="123"/>
      <c r="D53" s="124"/>
      <c r="E53" s="124"/>
      <c r="F53" s="124"/>
      <c r="G53" s="124"/>
      <c r="H53" s="125"/>
      <c r="I53" s="126"/>
      <c r="J53" s="127"/>
      <c r="K53" s="126"/>
      <c r="L53" s="129"/>
      <c r="M53" s="22"/>
      <c r="N53" s="7"/>
      <c r="O53" s="7"/>
      <c r="P53" s="8">
        <f t="shared" si="4"/>
        <v>0</v>
      </c>
    </row>
    <row r="54" spans="1:16" ht="18.75">
      <c r="A54" s="18">
        <v>26</v>
      </c>
      <c r="B54" s="71" t="s">
        <v>29</v>
      </c>
      <c r="C54" s="5"/>
      <c r="D54" s="67"/>
      <c r="E54" s="78"/>
      <c r="F54" s="85"/>
      <c r="G54" s="140"/>
      <c r="H54" s="143">
        <v>0</v>
      </c>
      <c r="I54" s="93"/>
      <c r="J54" s="110">
        <f t="shared" si="1"/>
        <v>0</v>
      </c>
      <c r="K54" s="112">
        <v>0.23</v>
      </c>
      <c r="L54" s="109">
        <f t="shared" si="2"/>
        <v>0</v>
      </c>
      <c r="M54" s="19"/>
      <c r="N54" s="7"/>
      <c r="O54" s="7"/>
      <c r="P54" s="8">
        <f t="shared" si="4"/>
        <v>0</v>
      </c>
    </row>
    <row r="55" spans="1:16" ht="18.75">
      <c r="A55" s="17"/>
      <c r="B55" s="41" t="s">
        <v>21</v>
      </c>
      <c r="C55" s="12" t="s">
        <v>11</v>
      </c>
      <c r="D55" s="70">
        <v>12</v>
      </c>
      <c r="E55" s="81"/>
      <c r="F55" s="89"/>
      <c r="G55" s="144"/>
      <c r="H55" s="143">
        <f t="shared" si="0"/>
        <v>12</v>
      </c>
      <c r="I55" s="96"/>
      <c r="J55" s="110">
        <f t="shared" si="1"/>
        <v>0</v>
      </c>
      <c r="K55" s="112">
        <v>0.23</v>
      </c>
      <c r="L55" s="109">
        <f t="shared" si="2"/>
        <v>0</v>
      </c>
      <c r="M55" s="6"/>
      <c r="N55" s="7"/>
      <c r="O55" s="7">
        <v>54.12</v>
      </c>
      <c r="P55" s="8">
        <f t="shared" si="4"/>
        <v>57.9084</v>
      </c>
    </row>
    <row r="56" spans="1:16" ht="18.75">
      <c r="A56" s="17"/>
      <c r="B56" s="41" t="s">
        <v>13</v>
      </c>
      <c r="C56" s="12" t="s">
        <v>11</v>
      </c>
      <c r="D56" s="70">
        <v>12</v>
      </c>
      <c r="E56" s="81"/>
      <c r="F56" s="89"/>
      <c r="G56" s="144"/>
      <c r="H56" s="143">
        <f t="shared" si="0"/>
        <v>12</v>
      </c>
      <c r="I56" s="96"/>
      <c r="J56" s="110">
        <f t="shared" si="1"/>
        <v>0</v>
      </c>
      <c r="K56" s="112">
        <v>0.23</v>
      </c>
      <c r="L56" s="109">
        <f t="shared" si="2"/>
        <v>0</v>
      </c>
      <c r="M56" s="6"/>
      <c r="N56" s="7"/>
      <c r="O56" s="7">
        <v>54.12</v>
      </c>
      <c r="P56" s="8">
        <f t="shared" si="4"/>
        <v>57.9084</v>
      </c>
    </row>
    <row r="57" spans="1:16" ht="18.75">
      <c r="A57" s="17">
        <v>27</v>
      </c>
      <c r="B57" s="72" t="s">
        <v>31</v>
      </c>
      <c r="C57" s="12"/>
      <c r="D57" s="70"/>
      <c r="E57" s="81"/>
      <c r="F57" s="89"/>
      <c r="G57" s="144"/>
      <c r="H57" s="143">
        <f t="shared" si="0"/>
        <v>0</v>
      </c>
      <c r="I57" s="96"/>
      <c r="J57" s="110">
        <f t="shared" si="1"/>
        <v>0</v>
      </c>
      <c r="K57" s="112">
        <v>0.23</v>
      </c>
      <c r="L57" s="109">
        <f t="shared" si="2"/>
        <v>0</v>
      </c>
      <c r="M57" s="6"/>
      <c r="N57" s="7"/>
      <c r="O57" s="7"/>
      <c r="P57" s="8">
        <f t="shared" si="4"/>
        <v>0</v>
      </c>
    </row>
    <row r="58" spans="1:16" ht="18.75">
      <c r="A58" s="17"/>
      <c r="B58" s="41" t="s">
        <v>21</v>
      </c>
      <c r="C58" s="12" t="s">
        <v>11</v>
      </c>
      <c r="D58" s="70">
        <v>24</v>
      </c>
      <c r="E58" s="81"/>
      <c r="F58" s="89"/>
      <c r="G58" s="144">
        <v>24</v>
      </c>
      <c r="H58" s="143">
        <f t="shared" si="0"/>
        <v>48</v>
      </c>
      <c r="I58" s="96"/>
      <c r="J58" s="110">
        <f t="shared" si="1"/>
        <v>0</v>
      </c>
      <c r="K58" s="112">
        <v>0.23</v>
      </c>
      <c r="L58" s="109">
        <f t="shared" si="2"/>
        <v>0</v>
      </c>
      <c r="M58" s="6"/>
      <c r="N58" s="7"/>
      <c r="O58" s="7">
        <v>2.4</v>
      </c>
      <c r="P58" s="8">
        <f t="shared" si="4"/>
        <v>2.5680000000000001</v>
      </c>
    </row>
    <row r="59" spans="1:16" ht="18.75">
      <c r="A59" s="17"/>
      <c r="B59" s="41" t="s">
        <v>15</v>
      </c>
      <c r="C59" s="12" t="s">
        <v>11</v>
      </c>
      <c r="D59" s="70"/>
      <c r="E59" s="81"/>
      <c r="F59" s="89"/>
      <c r="G59" s="144">
        <v>2</v>
      </c>
      <c r="H59" s="143">
        <f t="shared" si="0"/>
        <v>2</v>
      </c>
      <c r="I59" s="96"/>
      <c r="J59" s="110">
        <f t="shared" si="1"/>
        <v>0</v>
      </c>
      <c r="K59" s="112">
        <v>0.23</v>
      </c>
      <c r="L59" s="109">
        <f t="shared" si="2"/>
        <v>0</v>
      </c>
      <c r="M59" s="6"/>
      <c r="N59" s="7"/>
      <c r="O59" s="7">
        <v>2.4</v>
      </c>
      <c r="P59" s="8">
        <f t="shared" si="4"/>
        <v>2.5680000000000001</v>
      </c>
    </row>
    <row r="60" spans="1:16" ht="18.75">
      <c r="A60" s="17">
        <v>28</v>
      </c>
      <c r="B60" s="72" t="s">
        <v>32</v>
      </c>
      <c r="C60" s="12"/>
      <c r="D60" s="70"/>
      <c r="E60" s="81"/>
      <c r="F60" s="89"/>
      <c r="G60" s="144"/>
      <c r="H60" s="143">
        <v>0</v>
      </c>
      <c r="I60" s="96"/>
      <c r="J60" s="110">
        <f t="shared" si="1"/>
        <v>0</v>
      </c>
      <c r="K60" s="112">
        <v>0.23</v>
      </c>
      <c r="L60" s="109">
        <f t="shared" si="2"/>
        <v>0</v>
      </c>
      <c r="M60" s="6"/>
      <c r="N60" s="7"/>
      <c r="O60" s="7"/>
      <c r="P60" s="8">
        <f t="shared" si="4"/>
        <v>0</v>
      </c>
    </row>
    <row r="61" spans="1:16" ht="18.75">
      <c r="A61" s="17"/>
      <c r="B61" s="41" t="s">
        <v>21</v>
      </c>
      <c r="C61" s="12" t="s">
        <v>11</v>
      </c>
      <c r="D61" s="70">
        <v>12</v>
      </c>
      <c r="E61" s="81"/>
      <c r="F61" s="89"/>
      <c r="G61" s="144"/>
      <c r="H61" s="143">
        <f t="shared" si="0"/>
        <v>12</v>
      </c>
      <c r="I61" s="96"/>
      <c r="J61" s="110">
        <f t="shared" si="1"/>
        <v>0</v>
      </c>
      <c r="K61" s="112">
        <v>0.23</v>
      </c>
      <c r="L61" s="109">
        <f t="shared" si="2"/>
        <v>0</v>
      </c>
      <c r="M61" s="6"/>
      <c r="N61" s="7"/>
      <c r="O61" s="7">
        <v>2.31</v>
      </c>
      <c r="P61" s="8">
        <f t="shared" si="4"/>
        <v>2.4717000000000002</v>
      </c>
    </row>
    <row r="62" spans="1:16" ht="18.75">
      <c r="A62" s="17"/>
      <c r="B62" s="41" t="s">
        <v>13</v>
      </c>
      <c r="C62" s="12" t="s">
        <v>11</v>
      </c>
      <c r="D62" s="70">
        <v>12</v>
      </c>
      <c r="E62" s="81"/>
      <c r="F62" s="89"/>
      <c r="G62" s="144"/>
      <c r="H62" s="143">
        <f t="shared" si="0"/>
        <v>12</v>
      </c>
      <c r="I62" s="96"/>
      <c r="J62" s="110">
        <f t="shared" si="1"/>
        <v>0</v>
      </c>
      <c r="K62" s="112">
        <v>0.23</v>
      </c>
      <c r="L62" s="109">
        <f t="shared" si="2"/>
        <v>0</v>
      </c>
      <c r="M62" s="6"/>
      <c r="N62" s="7"/>
      <c r="O62" s="7">
        <v>2.31</v>
      </c>
      <c r="P62" s="8">
        <f t="shared" si="4"/>
        <v>2.4717000000000002</v>
      </c>
    </row>
    <row r="63" spans="1:16" ht="18.75">
      <c r="A63" s="23"/>
      <c r="B63" s="41" t="s">
        <v>15</v>
      </c>
      <c r="C63" s="12" t="s">
        <v>11</v>
      </c>
      <c r="D63" s="70">
        <v>12</v>
      </c>
      <c r="E63" s="81"/>
      <c r="F63" s="89"/>
      <c r="G63" s="144"/>
      <c r="H63" s="143">
        <f t="shared" si="0"/>
        <v>12</v>
      </c>
      <c r="I63" s="96"/>
      <c r="J63" s="110">
        <f t="shared" si="1"/>
        <v>0</v>
      </c>
      <c r="K63" s="112">
        <v>0.23</v>
      </c>
      <c r="L63" s="109">
        <f t="shared" si="2"/>
        <v>0</v>
      </c>
      <c r="M63" s="6"/>
      <c r="N63" s="7"/>
      <c r="O63" s="7">
        <v>2.31</v>
      </c>
      <c r="P63" s="8">
        <f t="shared" si="4"/>
        <v>2.4717000000000002</v>
      </c>
    </row>
    <row r="64" spans="1:16" ht="18.75">
      <c r="A64" s="23">
        <v>29</v>
      </c>
      <c r="B64" s="71" t="s">
        <v>72</v>
      </c>
      <c r="C64" s="12" t="s">
        <v>11</v>
      </c>
      <c r="D64" s="70">
        <v>20</v>
      </c>
      <c r="E64" s="81"/>
      <c r="F64" s="89"/>
      <c r="G64" s="144"/>
      <c r="H64" s="143">
        <f t="shared" si="0"/>
        <v>20</v>
      </c>
      <c r="I64" s="93"/>
      <c r="J64" s="110">
        <f t="shared" si="1"/>
        <v>0</v>
      </c>
      <c r="K64" s="112">
        <v>0.23</v>
      </c>
      <c r="L64" s="109">
        <f t="shared" si="2"/>
        <v>0</v>
      </c>
      <c r="M64" s="6"/>
      <c r="N64" s="7"/>
      <c r="O64" s="7"/>
      <c r="P64" s="8"/>
    </row>
    <row r="65" spans="1:16" ht="18.75">
      <c r="A65" s="23">
        <v>30</v>
      </c>
      <c r="B65" s="71" t="s">
        <v>33</v>
      </c>
      <c r="C65" s="12" t="s">
        <v>11</v>
      </c>
      <c r="D65" s="70">
        <v>3</v>
      </c>
      <c r="E65" s="81"/>
      <c r="F65" s="89"/>
      <c r="G65" s="144"/>
      <c r="H65" s="143">
        <f t="shared" si="0"/>
        <v>3</v>
      </c>
      <c r="I65" s="96"/>
      <c r="J65" s="110">
        <f t="shared" si="1"/>
        <v>0</v>
      </c>
      <c r="K65" s="112">
        <v>0.23</v>
      </c>
      <c r="L65" s="109">
        <f t="shared" si="2"/>
        <v>0</v>
      </c>
      <c r="M65" s="6"/>
      <c r="N65" s="7"/>
      <c r="O65" s="7">
        <v>5.48</v>
      </c>
      <c r="P65" s="8">
        <f t="shared" si="4"/>
        <v>5.8636000000000008</v>
      </c>
    </row>
    <row r="66" spans="1:16" ht="18.75">
      <c r="A66" s="23">
        <v>31</v>
      </c>
      <c r="B66" s="71" t="s">
        <v>34</v>
      </c>
      <c r="C66" s="12" t="s">
        <v>35</v>
      </c>
      <c r="D66" s="70">
        <v>1</v>
      </c>
      <c r="E66" s="81"/>
      <c r="F66" s="89"/>
      <c r="G66" s="144">
        <v>2</v>
      </c>
      <c r="H66" s="143">
        <f t="shared" si="0"/>
        <v>3</v>
      </c>
      <c r="I66" s="96"/>
      <c r="J66" s="110">
        <f t="shared" si="1"/>
        <v>0</v>
      </c>
      <c r="K66" s="112">
        <v>0.23</v>
      </c>
      <c r="L66" s="109">
        <f t="shared" si="2"/>
        <v>0</v>
      </c>
      <c r="M66" s="6"/>
      <c r="N66" s="7"/>
      <c r="O66" s="7">
        <v>10.88</v>
      </c>
      <c r="P66" s="8">
        <f t="shared" ref="P66:P86" si="5">O66*1.07</f>
        <v>11.641600000000002</v>
      </c>
    </row>
    <row r="67" spans="1:16" ht="18.75">
      <c r="A67" s="23">
        <v>32</v>
      </c>
      <c r="B67" s="72" t="s">
        <v>36</v>
      </c>
      <c r="C67" s="12"/>
      <c r="D67" s="70"/>
      <c r="E67" s="81"/>
      <c r="F67" s="89"/>
      <c r="G67" s="144"/>
      <c r="H67" s="143">
        <v>0</v>
      </c>
      <c r="I67" s="96"/>
      <c r="J67" s="110">
        <f t="shared" si="1"/>
        <v>0</v>
      </c>
      <c r="K67" s="112">
        <v>0.23</v>
      </c>
      <c r="L67" s="109">
        <f t="shared" si="2"/>
        <v>0</v>
      </c>
      <c r="M67" s="6"/>
      <c r="N67" s="7"/>
      <c r="O67" s="7"/>
      <c r="P67" s="8">
        <f t="shared" si="5"/>
        <v>0</v>
      </c>
    </row>
    <row r="68" spans="1:16" ht="18.75">
      <c r="A68" s="23"/>
      <c r="B68" s="41" t="s">
        <v>15</v>
      </c>
      <c r="C68" s="12" t="s">
        <v>11</v>
      </c>
      <c r="D68" s="70">
        <v>2</v>
      </c>
      <c r="E68" s="81"/>
      <c r="F68" s="89"/>
      <c r="G68" s="144">
        <v>2</v>
      </c>
      <c r="H68" s="143">
        <f t="shared" si="0"/>
        <v>4</v>
      </c>
      <c r="I68" s="96"/>
      <c r="J68" s="110">
        <f t="shared" si="1"/>
        <v>0</v>
      </c>
      <c r="K68" s="112">
        <v>0.23</v>
      </c>
      <c r="L68" s="109">
        <f t="shared" si="2"/>
        <v>0</v>
      </c>
      <c r="M68" s="6"/>
      <c r="N68" s="7"/>
      <c r="O68" s="7">
        <v>2.4500000000000002</v>
      </c>
      <c r="P68" s="8">
        <f t="shared" si="5"/>
        <v>2.6215000000000002</v>
      </c>
    </row>
    <row r="69" spans="1:16" ht="18.75">
      <c r="A69" s="23"/>
      <c r="B69" s="41" t="s">
        <v>13</v>
      </c>
      <c r="C69" s="12" t="s">
        <v>11</v>
      </c>
      <c r="D69" s="70">
        <v>4</v>
      </c>
      <c r="E69" s="81"/>
      <c r="F69" s="89"/>
      <c r="G69" s="144">
        <v>2</v>
      </c>
      <c r="H69" s="143">
        <f t="shared" si="0"/>
        <v>6</v>
      </c>
      <c r="I69" s="96"/>
      <c r="J69" s="110">
        <f t="shared" si="1"/>
        <v>0</v>
      </c>
      <c r="K69" s="112">
        <v>0.23</v>
      </c>
      <c r="L69" s="109">
        <f t="shared" si="2"/>
        <v>0</v>
      </c>
      <c r="M69" s="6"/>
      <c r="N69" s="7"/>
      <c r="O69" s="7">
        <v>2.4500000000000002</v>
      </c>
      <c r="P69" s="8">
        <f t="shared" si="5"/>
        <v>2.6215000000000002</v>
      </c>
    </row>
    <row r="70" spans="1:16" ht="18.75">
      <c r="A70" s="23"/>
      <c r="B70" s="41" t="s">
        <v>21</v>
      </c>
      <c r="C70" s="12" t="s">
        <v>11</v>
      </c>
      <c r="D70" s="70">
        <v>4</v>
      </c>
      <c r="E70" s="81"/>
      <c r="F70" s="89"/>
      <c r="G70" s="144">
        <v>2</v>
      </c>
      <c r="H70" s="143">
        <f t="shared" si="0"/>
        <v>6</v>
      </c>
      <c r="I70" s="96"/>
      <c r="J70" s="110">
        <f t="shared" si="1"/>
        <v>0</v>
      </c>
      <c r="K70" s="112">
        <v>0.23</v>
      </c>
      <c r="L70" s="109">
        <f t="shared" si="2"/>
        <v>0</v>
      </c>
      <c r="M70" s="6"/>
      <c r="N70" s="7"/>
      <c r="O70" s="7">
        <v>2.4500000000000002</v>
      </c>
      <c r="P70" s="8">
        <f t="shared" si="5"/>
        <v>2.6215000000000002</v>
      </c>
    </row>
    <row r="71" spans="1:16" ht="18.75">
      <c r="A71" s="23"/>
      <c r="B71" s="41" t="s">
        <v>19</v>
      </c>
      <c r="C71" s="12" t="s">
        <v>11</v>
      </c>
      <c r="D71" s="70">
        <v>4</v>
      </c>
      <c r="E71" s="81"/>
      <c r="F71" s="89"/>
      <c r="G71" s="144">
        <v>2</v>
      </c>
      <c r="H71" s="143">
        <f t="shared" si="0"/>
        <v>6</v>
      </c>
      <c r="I71" s="96"/>
      <c r="J71" s="110">
        <f t="shared" si="1"/>
        <v>0</v>
      </c>
      <c r="K71" s="112">
        <v>0.23</v>
      </c>
      <c r="L71" s="109">
        <f t="shared" si="2"/>
        <v>0</v>
      </c>
      <c r="M71" s="6"/>
      <c r="N71" s="7"/>
      <c r="O71" s="7">
        <v>2.4500000000000002</v>
      </c>
      <c r="P71" s="8">
        <f t="shared" si="5"/>
        <v>2.6215000000000002</v>
      </c>
    </row>
    <row r="72" spans="1:16" ht="18.75">
      <c r="A72" s="4">
        <v>33</v>
      </c>
      <c r="B72" s="71" t="s">
        <v>37</v>
      </c>
      <c r="C72" s="9"/>
      <c r="D72" s="69"/>
      <c r="E72" s="80"/>
      <c r="F72" s="88"/>
      <c r="G72" s="142"/>
      <c r="H72" s="143">
        <v>0</v>
      </c>
      <c r="I72" s="95"/>
      <c r="J72" s="110">
        <f t="shared" si="1"/>
        <v>0</v>
      </c>
      <c r="K72" s="112">
        <v>0.23</v>
      </c>
      <c r="L72" s="109">
        <f t="shared" si="2"/>
        <v>0</v>
      </c>
      <c r="M72" s="19"/>
      <c r="N72" s="7"/>
      <c r="O72" s="7"/>
      <c r="P72" s="8">
        <f t="shared" si="5"/>
        <v>0</v>
      </c>
    </row>
    <row r="73" spans="1:16" ht="18.75">
      <c r="A73" s="23"/>
      <c r="B73" s="41" t="s">
        <v>15</v>
      </c>
      <c r="C73" s="12" t="s">
        <v>20</v>
      </c>
      <c r="D73" s="70">
        <v>5</v>
      </c>
      <c r="E73" s="81"/>
      <c r="F73" s="89"/>
      <c r="G73" s="144"/>
      <c r="H73" s="143">
        <f t="shared" ref="H73:H142" si="6">SUM(D73,E73,F73,G73,)</f>
        <v>5</v>
      </c>
      <c r="I73" s="96"/>
      <c r="J73" s="110">
        <f t="shared" ref="J73:J142" si="7">(H73*I73)</f>
        <v>0</v>
      </c>
      <c r="K73" s="112">
        <v>0.23</v>
      </c>
      <c r="L73" s="109">
        <f t="shared" ref="L73:L145" si="8">J73+(J73*K73)</f>
        <v>0</v>
      </c>
      <c r="M73" s="6"/>
      <c r="N73" s="7"/>
      <c r="O73" s="7">
        <v>22.5</v>
      </c>
      <c r="P73" s="8">
        <f t="shared" si="5"/>
        <v>24.075000000000003</v>
      </c>
    </row>
    <row r="74" spans="1:16" ht="18.75">
      <c r="A74" s="23"/>
      <c r="B74" s="41" t="s">
        <v>13</v>
      </c>
      <c r="C74" s="12" t="s">
        <v>20</v>
      </c>
      <c r="D74" s="70">
        <v>10</v>
      </c>
      <c r="E74" s="81"/>
      <c r="F74" s="89"/>
      <c r="G74" s="144"/>
      <c r="H74" s="143">
        <f t="shared" si="6"/>
        <v>10</v>
      </c>
      <c r="I74" s="96"/>
      <c r="J74" s="110">
        <f t="shared" si="7"/>
        <v>0</v>
      </c>
      <c r="K74" s="112">
        <v>0.23</v>
      </c>
      <c r="L74" s="109">
        <f t="shared" si="8"/>
        <v>0</v>
      </c>
      <c r="M74" s="6"/>
      <c r="N74" s="7"/>
      <c r="O74" s="7">
        <v>22.5</v>
      </c>
      <c r="P74" s="8">
        <f t="shared" si="5"/>
        <v>24.075000000000003</v>
      </c>
    </row>
    <row r="75" spans="1:16" ht="18.75">
      <c r="A75" s="23"/>
      <c r="B75" s="41" t="s">
        <v>21</v>
      </c>
      <c r="C75" s="12" t="s">
        <v>20</v>
      </c>
      <c r="D75" s="70">
        <v>10</v>
      </c>
      <c r="E75" s="81"/>
      <c r="F75" s="89"/>
      <c r="G75" s="144"/>
      <c r="H75" s="143">
        <f t="shared" si="6"/>
        <v>10</v>
      </c>
      <c r="I75" s="96"/>
      <c r="J75" s="110">
        <f t="shared" si="7"/>
        <v>0</v>
      </c>
      <c r="K75" s="112">
        <v>0.23</v>
      </c>
      <c r="L75" s="109">
        <f t="shared" si="8"/>
        <v>0</v>
      </c>
      <c r="M75" s="6"/>
      <c r="N75" s="7"/>
      <c r="O75" s="7">
        <v>22.5</v>
      </c>
      <c r="P75" s="8">
        <f t="shared" si="5"/>
        <v>24.075000000000003</v>
      </c>
    </row>
    <row r="76" spans="1:16" ht="18.75">
      <c r="A76" s="23"/>
      <c r="B76" s="41" t="s">
        <v>19</v>
      </c>
      <c r="C76" s="12" t="s">
        <v>20</v>
      </c>
      <c r="D76" s="70">
        <v>5</v>
      </c>
      <c r="E76" s="81"/>
      <c r="F76" s="89"/>
      <c r="G76" s="144"/>
      <c r="H76" s="143">
        <f t="shared" si="6"/>
        <v>5</v>
      </c>
      <c r="I76" s="96"/>
      <c r="J76" s="110">
        <f t="shared" si="7"/>
        <v>0</v>
      </c>
      <c r="K76" s="112">
        <v>0.23</v>
      </c>
      <c r="L76" s="109">
        <f t="shared" si="8"/>
        <v>0</v>
      </c>
      <c r="M76" s="6"/>
      <c r="N76" s="7"/>
      <c r="O76" s="7">
        <v>22.5</v>
      </c>
      <c r="P76" s="8">
        <f t="shared" si="5"/>
        <v>24.075000000000003</v>
      </c>
    </row>
    <row r="77" spans="1:16" ht="18.75">
      <c r="A77" s="23">
        <v>34</v>
      </c>
      <c r="B77" s="71" t="s">
        <v>115</v>
      </c>
      <c r="C77" s="12" t="s">
        <v>11</v>
      </c>
      <c r="D77" s="70">
        <v>12</v>
      </c>
      <c r="E77" s="81"/>
      <c r="F77" s="89"/>
      <c r="G77" s="144"/>
      <c r="H77" s="143">
        <f t="shared" si="6"/>
        <v>12</v>
      </c>
      <c r="I77" s="93"/>
      <c r="J77" s="110">
        <f t="shared" si="7"/>
        <v>0</v>
      </c>
      <c r="K77" s="112">
        <v>0.23</v>
      </c>
      <c r="L77" s="109">
        <f t="shared" si="8"/>
        <v>0</v>
      </c>
      <c r="M77" s="6"/>
      <c r="N77" s="7"/>
      <c r="O77" s="7"/>
      <c r="P77" s="8"/>
    </row>
    <row r="78" spans="1:16" s="21" customFormat="1" ht="18.75">
      <c r="A78" s="4">
        <v>35</v>
      </c>
      <c r="B78" s="71" t="s">
        <v>38</v>
      </c>
      <c r="C78" s="5" t="s">
        <v>11</v>
      </c>
      <c r="D78" s="67">
        <v>5</v>
      </c>
      <c r="E78" s="78"/>
      <c r="F78" s="85"/>
      <c r="G78" s="140"/>
      <c r="H78" s="143">
        <f t="shared" si="6"/>
        <v>5</v>
      </c>
      <c r="I78" s="93"/>
      <c r="J78" s="110">
        <f t="shared" si="7"/>
        <v>0</v>
      </c>
      <c r="K78" s="112">
        <v>0.23</v>
      </c>
      <c r="L78" s="109">
        <f t="shared" si="8"/>
        <v>0</v>
      </c>
      <c r="M78" s="19"/>
      <c r="N78" s="20"/>
      <c r="O78" s="20">
        <v>10.6</v>
      </c>
      <c r="P78" s="8">
        <f t="shared" si="5"/>
        <v>11.342000000000001</v>
      </c>
    </row>
    <row r="79" spans="1:16" ht="18.75">
      <c r="A79" s="23">
        <v>36</v>
      </c>
      <c r="B79" s="71" t="s">
        <v>39</v>
      </c>
      <c r="C79" s="12" t="s">
        <v>20</v>
      </c>
      <c r="D79" s="70">
        <v>5</v>
      </c>
      <c r="E79" s="81"/>
      <c r="F79" s="89"/>
      <c r="G79" s="144"/>
      <c r="H79" s="143">
        <f t="shared" si="6"/>
        <v>5</v>
      </c>
      <c r="I79" s="96"/>
      <c r="J79" s="110">
        <f t="shared" si="7"/>
        <v>0</v>
      </c>
      <c r="K79" s="112">
        <v>0.23</v>
      </c>
      <c r="L79" s="109">
        <f t="shared" si="8"/>
        <v>0</v>
      </c>
      <c r="M79" s="6"/>
      <c r="N79" s="7"/>
      <c r="O79" s="7">
        <v>9.6999999999999993</v>
      </c>
      <c r="P79" s="8">
        <f t="shared" si="5"/>
        <v>10.379</v>
      </c>
    </row>
    <row r="80" spans="1:16" ht="12" customHeight="1">
      <c r="A80" s="133"/>
      <c r="B80" s="122"/>
      <c r="C80" s="123"/>
      <c r="D80" s="124"/>
      <c r="E80" s="124"/>
      <c r="F80" s="124"/>
      <c r="G80" s="124"/>
      <c r="H80" s="125"/>
      <c r="I80" s="126"/>
      <c r="J80" s="127"/>
      <c r="K80" s="126"/>
      <c r="L80" s="129"/>
      <c r="M80" s="19"/>
      <c r="N80" s="7"/>
      <c r="O80" s="7"/>
      <c r="P80" s="8">
        <f t="shared" si="5"/>
        <v>0</v>
      </c>
    </row>
    <row r="81" spans="1:16" ht="18.75">
      <c r="A81" s="17">
        <v>37</v>
      </c>
      <c r="B81" s="71" t="s">
        <v>40</v>
      </c>
      <c r="C81" s="12" t="s">
        <v>41</v>
      </c>
      <c r="D81" s="70">
        <v>6</v>
      </c>
      <c r="E81" s="81"/>
      <c r="F81" s="89"/>
      <c r="G81" s="144"/>
      <c r="H81" s="143">
        <f t="shared" si="6"/>
        <v>6</v>
      </c>
      <c r="I81" s="96"/>
      <c r="J81" s="110">
        <f t="shared" si="7"/>
        <v>0</v>
      </c>
      <c r="K81" s="112">
        <v>0.23</v>
      </c>
      <c r="L81" s="109">
        <f t="shared" si="8"/>
        <v>0</v>
      </c>
      <c r="M81" s="6"/>
      <c r="N81" s="7"/>
      <c r="O81" s="7">
        <v>5.84</v>
      </c>
      <c r="P81" s="8">
        <f t="shared" si="5"/>
        <v>6.2488000000000001</v>
      </c>
    </row>
    <row r="82" spans="1:16" ht="18.75">
      <c r="A82" s="17">
        <v>38</v>
      </c>
      <c r="B82" s="73" t="s">
        <v>43</v>
      </c>
      <c r="C82" s="12" t="s">
        <v>41</v>
      </c>
      <c r="D82" s="70">
        <v>7</v>
      </c>
      <c r="E82" s="81"/>
      <c r="F82" s="89"/>
      <c r="G82" s="144"/>
      <c r="H82" s="143">
        <f t="shared" si="6"/>
        <v>7</v>
      </c>
      <c r="I82" s="96"/>
      <c r="J82" s="110">
        <f t="shared" si="7"/>
        <v>0</v>
      </c>
      <c r="K82" s="112">
        <v>0.23</v>
      </c>
      <c r="L82" s="109">
        <f t="shared" si="8"/>
        <v>0</v>
      </c>
      <c r="M82" s="6"/>
      <c r="N82" s="7"/>
      <c r="O82" s="7">
        <v>5.84</v>
      </c>
      <c r="P82" s="8">
        <f t="shared" si="5"/>
        <v>6.2488000000000001</v>
      </c>
    </row>
    <row r="83" spans="1:16" ht="18.75">
      <c r="A83" s="17">
        <v>39</v>
      </c>
      <c r="B83" s="73" t="s">
        <v>44</v>
      </c>
      <c r="C83" s="12" t="s">
        <v>42</v>
      </c>
      <c r="D83" s="70">
        <v>5</v>
      </c>
      <c r="E83" s="81"/>
      <c r="F83" s="89"/>
      <c r="G83" s="144"/>
      <c r="H83" s="143">
        <f t="shared" si="6"/>
        <v>5</v>
      </c>
      <c r="I83" s="96"/>
      <c r="J83" s="110">
        <f t="shared" si="7"/>
        <v>0</v>
      </c>
      <c r="K83" s="112">
        <v>0.23</v>
      </c>
      <c r="L83" s="109">
        <f t="shared" si="8"/>
        <v>0</v>
      </c>
      <c r="M83" s="6"/>
      <c r="N83" s="7"/>
      <c r="O83" s="7">
        <v>4.42</v>
      </c>
      <c r="P83" s="8">
        <f t="shared" si="5"/>
        <v>4.7294</v>
      </c>
    </row>
    <row r="84" spans="1:16" ht="18.75">
      <c r="A84" s="17">
        <v>40</v>
      </c>
      <c r="B84" s="71" t="s">
        <v>71</v>
      </c>
      <c r="C84" s="12" t="s">
        <v>11</v>
      </c>
      <c r="D84" s="70">
        <v>4</v>
      </c>
      <c r="E84" s="81"/>
      <c r="F84" s="89"/>
      <c r="G84" s="144"/>
      <c r="H84" s="143">
        <f t="shared" si="6"/>
        <v>4</v>
      </c>
      <c r="I84" s="93"/>
      <c r="J84" s="110">
        <f t="shared" si="7"/>
        <v>0</v>
      </c>
      <c r="K84" s="112">
        <v>0.23</v>
      </c>
      <c r="L84" s="109">
        <f t="shared" si="8"/>
        <v>0</v>
      </c>
      <c r="M84" s="6"/>
      <c r="N84" s="7"/>
      <c r="O84" s="7"/>
      <c r="P84" s="8"/>
    </row>
    <row r="85" spans="1:16" ht="18.75">
      <c r="A85" s="17">
        <v>41</v>
      </c>
      <c r="B85" s="72" t="s">
        <v>45</v>
      </c>
      <c r="C85" s="9" t="s">
        <v>73</v>
      </c>
      <c r="D85" s="69">
        <v>2</v>
      </c>
      <c r="E85" s="80"/>
      <c r="F85" s="88"/>
      <c r="G85" s="142"/>
      <c r="H85" s="143">
        <f t="shared" si="6"/>
        <v>2</v>
      </c>
      <c r="I85" s="96"/>
      <c r="J85" s="110">
        <f t="shared" si="7"/>
        <v>0</v>
      </c>
      <c r="K85" s="112">
        <v>0.23</v>
      </c>
      <c r="L85" s="109">
        <f t="shared" si="8"/>
        <v>0</v>
      </c>
      <c r="M85" s="6"/>
      <c r="N85" s="7"/>
      <c r="O85" s="7">
        <v>5.49</v>
      </c>
      <c r="P85" s="8">
        <f t="shared" si="5"/>
        <v>5.8743000000000007</v>
      </c>
    </row>
    <row r="86" spans="1:16" ht="12" customHeight="1">
      <c r="A86" s="133"/>
      <c r="B86" s="122"/>
      <c r="C86" s="123"/>
      <c r="D86" s="124"/>
      <c r="E86" s="124"/>
      <c r="F86" s="124"/>
      <c r="G86" s="124"/>
      <c r="H86" s="125"/>
      <c r="I86" s="126"/>
      <c r="J86" s="127"/>
      <c r="K86" s="126"/>
      <c r="L86" s="129"/>
      <c r="M86" s="6"/>
      <c r="N86" s="7"/>
      <c r="O86" s="7"/>
      <c r="P86" s="8">
        <f t="shared" si="5"/>
        <v>0</v>
      </c>
    </row>
    <row r="87" spans="1:16" ht="18.75">
      <c r="A87" s="23">
        <v>42</v>
      </c>
      <c r="B87" s="71" t="s">
        <v>46</v>
      </c>
      <c r="C87" s="12" t="s">
        <v>47</v>
      </c>
      <c r="D87" s="70">
        <v>1</v>
      </c>
      <c r="E87" s="81"/>
      <c r="F87" s="89"/>
      <c r="G87" s="144"/>
      <c r="H87" s="143">
        <f t="shared" si="6"/>
        <v>1</v>
      </c>
      <c r="I87" s="96"/>
      <c r="J87" s="110">
        <f t="shared" si="7"/>
        <v>0</v>
      </c>
      <c r="K87" s="112">
        <v>0.23</v>
      </c>
      <c r="L87" s="109">
        <f t="shared" si="8"/>
        <v>0</v>
      </c>
      <c r="M87" s="6"/>
      <c r="N87" s="7"/>
      <c r="O87" s="7">
        <v>3</v>
      </c>
      <c r="P87" s="8">
        <f t="shared" ref="P87:P121" si="9">O87*1.07</f>
        <v>3.21</v>
      </c>
    </row>
    <row r="88" spans="1:16" ht="18.75">
      <c r="A88" s="23">
        <v>43</v>
      </c>
      <c r="B88" s="97" t="s">
        <v>48</v>
      </c>
      <c r="C88" s="9" t="s">
        <v>11</v>
      </c>
      <c r="D88" s="69">
        <v>5</v>
      </c>
      <c r="E88" s="80"/>
      <c r="F88" s="88"/>
      <c r="G88" s="142"/>
      <c r="H88" s="143">
        <f t="shared" si="6"/>
        <v>5</v>
      </c>
      <c r="I88" s="96"/>
      <c r="J88" s="110">
        <f t="shared" si="7"/>
        <v>0</v>
      </c>
      <c r="K88" s="112">
        <v>0.23</v>
      </c>
      <c r="L88" s="109">
        <f t="shared" si="8"/>
        <v>0</v>
      </c>
      <c r="M88" s="6"/>
      <c r="N88" s="7"/>
      <c r="O88" s="7">
        <v>5.87</v>
      </c>
      <c r="P88" s="8">
        <f t="shared" si="9"/>
        <v>6.2809000000000008</v>
      </c>
    </row>
    <row r="89" spans="1:16" ht="18.75">
      <c r="A89" s="23">
        <v>44</v>
      </c>
      <c r="B89" s="97" t="s">
        <v>111</v>
      </c>
      <c r="C89" s="9" t="s">
        <v>108</v>
      </c>
      <c r="D89" s="69">
        <v>2</v>
      </c>
      <c r="E89" s="80"/>
      <c r="F89" s="88"/>
      <c r="G89" s="142"/>
      <c r="H89" s="143">
        <f t="shared" si="6"/>
        <v>2</v>
      </c>
      <c r="I89" s="96"/>
      <c r="J89" s="110">
        <f t="shared" si="7"/>
        <v>0</v>
      </c>
      <c r="K89" s="112">
        <v>0.23</v>
      </c>
      <c r="L89" s="109">
        <f t="shared" si="8"/>
        <v>0</v>
      </c>
      <c r="M89" s="6"/>
      <c r="N89" s="7"/>
      <c r="O89" s="7"/>
      <c r="P89" s="8"/>
    </row>
    <row r="90" spans="1:16" ht="18.75">
      <c r="A90" s="23">
        <v>45</v>
      </c>
      <c r="B90" s="97" t="s">
        <v>98</v>
      </c>
      <c r="C90" s="42" t="s">
        <v>99</v>
      </c>
      <c r="D90" s="69">
        <v>1</v>
      </c>
      <c r="E90" s="80"/>
      <c r="F90" s="88"/>
      <c r="G90" s="142"/>
      <c r="H90" s="143">
        <f t="shared" si="6"/>
        <v>1</v>
      </c>
      <c r="I90" s="96"/>
      <c r="J90" s="110">
        <f t="shared" si="7"/>
        <v>0</v>
      </c>
      <c r="K90" s="112">
        <v>0.23</v>
      </c>
      <c r="L90" s="109">
        <f t="shared" si="8"/>
        <v>0</v>
      </c>
      <c r="M90" s="6"/>
      <c r="N90" s="7"/>
      <c r="O90" s="7"/>
      <c r="P90" s="8"/>
    </row>
    <row r="91" spans="1:16" ht="18.75">
      <c r="A91" s="23">
        <v>46</v>
      </c>
      <c r="B91" s="71" t="s">
        <v>49</v>
      </c>
      <c r="C91" s="12"/>
      <c r="D91" s="70"/>
      <c r="E91" s="81"/>
      <c r="F91" s="89"/>
      <c r="G91" s="144"/>
      <c r="H91" s="143">
        <v>0</v>
      </c>
      <c r="I91" s="96"/>
      <c r="J91" s="110">
        <f t="shared" si="7"/>
        <v>0</v>
      </c>
      <c r="K91" s="112">
        <v>0.23</v>
      </c>
      <c r="L91" s="109">
        <f t="shared" si="8"/>
        <v>0</v>
      </c>
      <c r="M91" s="6"/>
      <c r="N91" s="7"/>
      <c r="O91" s="7"/>
      <c r="P91" s="8">
        <f t="shared" si="9"/>
        <v>0</v>
      </c>
    </row>
    <row r="92" spans="1:16" ht="18.75">
      <c r="A92" s="23"/>
      <c r="B92" s="38" t="s">
        <v>50</v>
      </c>
      <c r="C92" s="12" t="s">
        <v>30</v>
      </c>
      <c r="D92" s="70">
        <v>2</v>
      </c>
      <c r="E92" s="81"/>
      <c r="F92" s="89"/>
      <c r="G92" s="144"/>
      <c r="H92" s="143">
        <f t="shared" si="6"/>
        <v>2</v>
      </c>
      <c r="I92" s="96"/>
      <c r="J92" s="110">
        <f t="shared" si="7"/>
        <v>0</v>
      </c>
      <c r="K92" s="112">
        <v>0.23</v>
      </c>
      <c r="L92" s="109">
        <f t="shared" si="8"/>
        <v>0</v>
      </c>
      <c r="M92" s="6"/>
      <c r="N92" s="7"/>
      <c r="O92" s="7">
        <v>1.43</v>
      </c>
      <c r="P92" s="8">
        <f t="shared" si="9"/>
        <v>1.5301</v>
      </c>
    </row>
    <row r="93" spans="1:16" ht="18.75">
      <c r="A93" s="23"/>
      <c r="B93" s="43" t="s">
        <v>51</v>
      </c>
      <c r="C93" s="12" t="s">
        <v>30</v>
      </c>
      <c r="D93" s="70">
        <v>2</v>
      </c>
      <c r="E93" s="81"/>
      <c r="F93" s="89"/>
      <c r="G93" s="144"/>
      <c r="H93" s="143">
        <f t="shared" si="6"/>
        <v>2</v>
      </c>
      <c r="I93" s="96"/>
      <c r="J93" s="110">
        <f t="shared" si="7"/>
        <v>0</v>
      </c>
      <c r="K93" s="112">
        <v>0.23</v>
      </c>
      <c r="L93" s="109">
        <f t="shared" si="8"/>
        <v>0</v>
      </c>
      <c r="M93" s="6"/>
      <c r="N93" s="7"/>
      <c r="O93" s="7">
        <v>2.56</v>
      </c>
      <c r="P93" s="8">
        <f t="shared" si="9"/>
        <v>2.7392000000000003</v>
      </c>
    </row>
    <row r="94" spans="1:16" ht="18.75">
      <c r="A94" s="23">
        <v>47</v>
      </c>
      <c r="B94" s="71" t="s">
        <v>52</v>
      </c>
      <c r="C94" s="12" t="s">
        <v>11</v>
      </c>
      <c r="D94" s="70">
        <v>1</v>
      </c>
      <c r="E94" s="81"/>
      <c r="F94" s="89"/>
      <c r="G94" s="144">
        <v>2</v>
      </c>
      <c r="H94" s="143">
        <f t="shared" si="6"/>
        <v>3</v>
      </c>
      <c r="I94" s="93"/>
      <c r="J94" s="110">
        <f t="shared" si="7"/>
        <v>0</v>
      </c>
      <c r="K94" s="112">
        <v>0.23</v>
      </c>
      <c r="L94" s="109">
        <f t="shared" si="8"/>
        <v>0</v>
      </c>
      <c r="M94" s="6"/>
      <c r="N94" s="7"/>
      <c r="O94" s="7">
        <v>3.86</v>
      </c>
      <c r="P94" s="8">
        <f t="shared" si="9"/>
        <v>4.1302000000000003</v>
      </c>
    </row>
    <row r="95" spans="1:16" ht="18.75">
      <c r="A95" s="23">
        <v>48</v>
      </c>
      <c r="B95" s="71" t="s">
        <v>53</v>
      </c>
      <c r="C95" s="12" t="s">
        <v>11</v>
      </c>
      <c r="D95" s="70"/>
      <c r="E95" s="81"/>
      <c r="F95" s="89"/>
      <c r="G95" s="144">
        <v>2</v>
      </c>
      <c r="H95" s="143">
        <f t="shared" si="6"/>
        <v>2</v>
      </c>
      <c r="I95" s="113"/>
      <c r="J95" s="149">
        <f t="shared" si="7"/>
        <v>0</v>
      </c>
      <c r="K95" s="112">
        <v>0.23</v>
      </c>
      <c r="L95" s="109">
        <f t="shared" si="8"/>
        <v>0</v>
      </c>
      <c r="M95" s="6"/>
      <c r="N95" s="7"/>
      <c r="O95" s="7">
        <v>2.85</v>
      </c>
      <c r="P95" s="8">
        <f t="shared" si="9"/>
        <v>3.0495000000000001</v>
      </c>
    </row>
    <row r="96" spans="1:16" ht="18.75">
      <c r="A96" s="23">
        <v>49</v>
      </c>
      <c r="B96" s="71" t="s">
        <v>132</v>
      </c>
      <c r="C96" s="39" t="s">
        <v>112</v>
      </c>
      <c r="D96" s="70">
        <v>20</v>
      </c>
      <c r="E96" s="81"/>
      <c r="F96" s="89"/>
      <c r="G96" s="144"/>
      <c r="H96" s="143">
        <f t="shared" si="6"/>
        <v>20</v>
      </c>
      <c r="I96" s="145"/>
      <c r="J96" s="149">
        <f t="shared" si="7"/>
        <v>0</v>
      </c>
      <c r="K96" s="112">
        <v>0.23</v>
      </c>
      <c r="L96" s="109">
        <f t="shared" si="8"/>
        <v>0</v>
      </c>
      <c r="M96" s="6"/>
      <c r="N96" s="7"/>
      <c r="O96" s="7"/>
      <c r="P96" s="8"/>
    </row>
    <row r="97" spans="1:16" ht="18.75">
      <c r="A97" s="23">
        <v>50</v>
      </c>
      <c r="B97" s="71" t="s">
        <v>133</v>
      </c>
      <c r="C97" s="39" t="s">
        <v>97</v>
      </c>
      <c r="D97" s="70">
        <v>20</v>
      </c>
      <c r="E97" s="81"/>
      <c r="F97" s="89"/>
      <c r="G97" s="144"/>
      <c r="H97" s="143">
        <f t="shared" si="6"/>
        <v>20</v>
      </c>
      <c r="I97" s="145"/>
      <c r="J97" s="149">
        <f t="shared" si="7"/>
        <v>0</v>
      </c>
      <c r="K97" s="112">
        <v>0.23</v>
      </c>
      <c r="L97" s="109">
        <f t="shared" si="8"/>
        <v>0</v>
      </c>
      <c r="M97" s="6"/>
      <c r="N97" s="7"/>
      <c r="O97" s="7"/>
      <c r="P97" s="8"/>
    </row>
    <row r="98" spans="1:16" ht="18.75">
      <c r="A98" s="23">
        <v>51</v>
      </c>
      <c r="B98" s="71" t="s">
        <v>67</v>
      </c>
      <c r="C98" s="12" t="s">
        <v>11</v>
      </c>
      <c r="D98" s="70">
        <v>4</v>
      </c>
      <c r="E98" s="81"/>
      <c r="F98" s="89"/>
      <c r="G98" s="144">
        <v>1</v>
      </c>
      <c r="H98" s="143">
        <f t="shared" si="6"/>
        <v>5</v>
      </c>
      <c r="I98" s="93"/>
      <c r="J98" s="110">
        <f t="shared" si="7"/>
        <v>0</v>
      </c>
      <c r="K98" s="112">
        <v>0.23</v>
      </c>
      <c r="L98" s="109">
        <f t="shared" si="8"/>
        <v>0</v>
      </c>
      <c r="M98" s="6"/>
      <c r="N98" s="7"/>
      <c r="O98" s="7"/>
      <c r="P98" s="8"/>
    </row>
    <row r="99" spans="1:16" ht="18.75">
      <c r="A99" s="23">
        <v>52</v>
      </c>
      <c r="B99" s="106" t="s">
        <v>54</v>
      </c>
      <c r="C99" s="12" t="s">
        <v>11</v>
      </c>
      <c r="D99" s="70">
        <v>2</v>
      </c>
      <c r="E99" s="81"/>
      <c r="F99" s="89"/>
      <c r="G99" s="144">
        <v>2</v>
      </c>
      <c r="H99" s="143">
        <f t="shared" si="6"/>
        <v>4</v>
      </c>
      <c r="I99" s="93"/>
      <c r="J99" s="110">
        <f t="shared" si="7"/>
        <v>0</v>
      </c>
      <c r="K99" s="112">
        <v>0.23</v>
      </c>
      <c r="L99" s="109">
        <f t="shared" si="8"/>
        <v>0</v>
      </c>
      <c r="M99" s="6"/>
      <c r="N99" s="7"/>
      <c r="O99" s="7"/>
      <c r="P99" s="8"/>
    </row>
    <row r="100" spans="1:16" ht="18.75">
      <c r="A100" s="23">
        <v>53</v>
      </c>
      <c r="B100" s="71" t="s">
        <v>109</v>
      </c>
      <c r="C100" s="12" t="s">
        <v>108</v>
      </c>
      <c r="D100" s="70">
        <v>1</v>
      </c>
      <c r="E100" s="81"/>
      <c r="F100" s="89"/>
      <c r="G100" s="144"/>
      <c r="H100" s="143">
        <f t="shared" si="6"/>
        <v>1</v>
      </c>
      <c r="I100" s="93"/>
      <c r="J100" s="110">
        <f t="shared" si="7"/>
        <v>0</v>
      </c>
      <c r="K100" s="112">
        <v>0.23</v>
      </c>
      <c r="L100" s="109">
        <f t="shared" si="8"/>
        <v>0</v>
      </c>
      <c r="M100" s="6"/>
      <c r="N100" s="7"/>
      <c r="O100" s="7"/>
      <c r="P100" s="8"/>
    </row>
    <row r="101" spans="1:16" ht="18.75">
      <c r="A101" s="23">
        <v>54</v>
      </c>
      <c r="B101" s="158" t="s">
        <v>110</v>
      </c>
      <c r="C101" s="12" t="s">
        <v>108</v>
      </c>
      <c r="D101" s="70">
        <v>1</v>
      </c>
      <c r="E101" s="81"/>
      <c r="F101" s="89"/>
      <c r="G101" s="144"/>
      <c r="H101" s="143">
        <f t="shared" si="6"/>
        <v>1</v>
      </c>
      <c r="I101" s="93"/>
      <c r="J101" s="110">
        <f t="shared" si="7"/>
        <v>0</v>
      </c>
      <c r="K101" s="112">
        <v>0.23</v>
      </c>
      <c r="L101" s="109">
        <f t="shared" si="8"/>
        <v>0</v>
      </c>
      <c r="M101" s="6"/>
      <c r="N101" s="7"/>
      <c r="O101" s="7"/>
      <c r="P101" s="8"/>
    </row>
    <row r="102" spans="1:16" ht="18.75">
      <c r="A102" s="156">
        <v>55</v>
      </c>
      <c r="B102" s="160" t="s">
        <v>130</v>
      </c>
      <c r="C102" s="157" t="s">
        <v>11</v>
      </c>
      <c r="D102" s="70"/>
      <c r="E102" s="81"/>
      <c r="F102" s="89">
        <v>50</v>
      </c>
      <c r="G102" s="144"/>
      <c r="H102" s="143">
        <f t="shared" si="6"/>
        <v>50</v>
      </c>
      <c r="I102" s="93"/>
      <c r="J102" s="110">
        <f t="shared" si="7"/>
        <v>0</v>
      </c>
      <c r="K102" s="112">
        <v>0.23</v>
      </c>
      <c r="L102" s="109">
        <f t="shared" si="8"/>
        <v>0</v>
      </c>
      <c r="M102" s="6"/>
      <c r="N102" s="7"/>
      <c r="O102" s="7"/>
      <c r="P102" s="8"/>
    </row>
    <row r="103" spans="1:16" ht="18.75">
      <c r="A103" s="156">
        <v>56</v>
      </c>
      <c r="B103" s="160" t="s">
        <v>131</v>
      </c>
      <c r="C103" s="157" t="s">
        <v>11</v>
      </c>
      <c r="D103" s="70"/>
      <c r="E103" s="81"/>
      <c r="F103" s="89">
        <v>50</v>
      </c>
      <c r="G103" s="144"/>
      <c r="H103" s="143">
        <f t="shared" si="6"/>
        <v>50</v>
      </c>
      <c r="I103" s="93"/>
      <c r="J103" s="110">
        <f t="shared" si="7"/>
        <v>0</v>
      </c>
      <c r="K103" s="112">
        <v>0.23</v>
      </c>
      <c r="L103" s="109">
        <f t="shared" si="8"/>
        <v>0</v>
      </c>
      <c r="M103" s="6"/>
      <c r="N103" s="7"/>
      <c r="O103" s="7"/>
      <c r="P103" s="8"/>
    </row>
    <row r="104" spans="1:16" ht="18.75">
      <c r="A104" s="156">
        <v>57</v>
      </c>
      <c r="B104" s="160" t="s">
        <v>127</v>
      </c>
      <c r="C104" s="157" t="s">
        <v>69</v>
      </c>
      <c r="D104" s="70">
        <v>3</v>
      </c>
      <c r="E104" s="81"/>
      <c r="F104" s="89"/>
      <c r="G104" s="144"/>
      <c r="H104" s="143">
        <f t="shared" si="6"/>
        <v>3</v>
      </c>
      <c r="I104" s="93"/>
      <c r="J104" s="110">
        <f t="shared" si="7"/>
        <v>0</v>
      </c>
      <c r="K104" s="112">
        <v>0.23</v>
      </c>
      <c r="L104" s="109">
        <f t="shared" si="8"/>
        <v>0</v>
      </c>
      <c r="M104" s="6"/>
      <c r="N104" s="7"/>
      <c r="O104" s="7"/>
      <c r="P104" s="8"/>
    </row>
    <row r="105" spans="1:16" ht="18.75">
      <c r="A105" s="156">
        <v>58</v>
      </c>
      <c r="B105" s="98" t="s">
        <v>102</v>
      </c>
      <c r="C105" s="157" t="s">
        <v>69</v>
      </c>
      <c r="D105" s="70">
        <v>3</v>
      </c>
      <c r="E105" s="81"/>
      <c r="F105" s="89"/>
      <c r="G105" s="144"/>
      <c r="H105" s="143">
        <f t="shared" si="6"/>
        <v>3</v>
      </c>
      <c r="I105" s="96"/>
      <c r="J105" s="110">
        <f t="shared" si="7"/>
        <v>0</v>
      </c>
      <c r="K105" s="112">
        <v>0.23</v>
      </c>
      <c r="L105" s="109">
        <f t="shared" si="8"/>
        <v>0</v>
      </c>
      <c r="M105" s="6"/>
      <c r="N105" s="7"/>
      <c r="O105" s="7">
        <v>2.35</v>
      </c>
      <c r="P105" s="8">
        <f t="shared" si="9"/>
        <v>2.5145000000000004</v>
      </c>
    </row>
    <row r="106" spans="1:16" ht="12.75" customHeight="1">
      <c r="A106" s="134"/>
      <c r="B106" s="159"/>
      <c r="C106" s="123"/>
      <c r="D106" s="124"/>
      <c r="E106" s="124"/>
      <c r="F106" s="124"/>
      <c r="G106" s="124"/>
      <c r="H106" s="125"/>
      <c r="I106" s="126"/>
      <c r="J106" s="127"/>
      <c r="K106" s="126"/>
      <c r="L106" s="129"/>
      <c r="M106" s="6"/>
      <c r="N106" s="7"/>
      <c r="O106" s="7"/>
      <c r="P106" s="8">
        <f t="shared" si="9"/>
        <v>0</v>
      </c>
    </row>
    <row r="107" spans="1:16" ht="18.75">
      <c r="A107" s="23">
        <v>59</v>
      </c>
      <c r="B107" s="71" t="s">
        <v>76</v>
      </c>
      <c r="C107" s="5"/>
      <c r="D107" s="67"/>
      <c r="E107" s="78"/>
      <c r="F107" s="85"/>
      <c r="G107" s="140"/>
      <c r="H107" s="143">
        <v>0</v>
      </c>
      <c r="I107" s="96"/>
      <c r="J107" s="110">
        <f t="shared" si="7"/>
        <v>0</v>
      </c>
      <c r="K107" s="112">
        <v>0.23</v>
      </c>
      <c r="L107" s="109">
        <f t="shared" si="8"/>
        <v>0</v>
      </c>
      <c r="M107" s="6"/>
      <c r="N107" s="7"/>
      <c r="O107" s="7"/>
      <c r="P107" s="8">
        <f t="shared" si="9"/>
        <v>0</v>
      </c>
    </row>
    <row r="108" spans="1:16" ht="18.75">
      <c r="A108" s="23"/>
      <c r="B108" s="153" t="s">
        <v>55</v>
      </c>
      <c r="C108" s="5" t="s">
        <v>11</v>
      </c>
      <c r="D108" s="67">
        <v>2</v>
      </c>
      <c r="E108" s="78"/>
      <c r="F108" s="85"/>
      <c r="G108" s="140"/>
      <c r="H108" s="143">
        <f t="shared" si="6"/>
        <v>2</v>
      </c>
      <c r="I108" s="96"/>
      <c r="J108" s="110">
        <f t="shared" si="7"/>
        <v>0</v>
      </c>
      <c r="K108" s="112">
        <v>0.23</v>
      </c>
      <c r="L108" s="109">
        <f t="shared" si="8"/>
        <v>0</v>
      </c>
      <c r="M108" s="6"/>
      <c r="N108" s="7"/>
      <c r="O108" s="7">
        <v>31.6</v>
      </c>
      <c r="P108" s="8">
        <f t="shared" si="9"/>
        <v>33.812000000000005</v>
      </c>
    </row>
    <row r="109" spans="1:16" ht="18.75">
      <c r="A109" s="23"/>
      <c r="B109" s="44" t="s">
        <v>56</v>
      </c>
      <c r="C109" s="5" t="s">
        <v>11</v>
      </c>
      <c r="D109" s="67">
        <v>1</v>
      </c>
      <c r="E109" s="78"/>
      <c r="F109" s="85"/>
      <c r="G109" s="140"/>
      <c r="H109" s="143">
        <f t="shared" si="6"/>
        <v>1</v>
      </c>
      <c r="I109" s="96"/>
      <c r="J109" s="110">
        <f t="shared" si="7"/>
        <v>0</v>
      </c>
      <c r="K109" s="112">
        <v>0.23</v>
      </c>
      <c r="L109" s="109">
        <f t="shared" si="8"/>
        <v>0</v>
      </c>
      <c r="M109" s="6"/>
      <c r="N109" s="7"/>
      <c r="O109" s="7">
        <v>44.5</v>
      </c>
      <c r="P109" s="8">
        <f t="shared" si="9"/>
        <v>47.615000000000002</v>
      </c>
    </row>
    <row r="110" spans="1:16" ht="18.75">
      <c r="A110" s="23">
        <v>60</v>
      </c>
      <c r="B110" s="71" t="s">
        <v>77</v>
      </c>
      <c r="C110" s="5"/>
      <c r="D110" s="67"/>
      <c r="E110" s="78"/>
      <c r="F110" s="85"/>
      <c r="G110" s="140"/>
      <c r="H110" s="143">
        <f t="shared" si="6"/>
        <v>0</v>
      </c>
      <c r="I110" s="96"/>
      <c r="J110" s="110">
        <f t="shared" si="7"/>
        <v>0</v>
      </c>
      <c r="K110" s="112">
        <v>0.23</v>
      </c>
      <c r="L110" s="109">
        <f t="shared" si="8"/>
        <v>0</v>
      </c>
      <c r="M110" s="6"/>
      <c r="N110" s="7"/>
      <c r="O110" s="7"/>
      <c r="P110" s="8">
        <f t="shared" si="9"/>
        <v>0</v>
      </c>
    </row>
    <row r="111" spans="1:16" ht="18.75">
      <c r="A111" s="23"/>
      <c r="B111" s="152" t="s">
        <v>57</v>
      </c>
      <c r="C111" s="5" t="s">
        <v>11</v>
      </c>
      <c r="D111" s="67">
        <v>1</v>
      </c>
      <c r="E111" s="78"/>
      <c r="F111" s="85"/>
      <c r="G111" s="140"/>
      <c r="H111" s="143">
        <f t="shared" si="6"/>
        <v>1</v>
      </c>
      <c r="I111" s="96"/>
      <c r="J111" s="110">
        <f t="shared" si="7"/>
        <v>0</v>
      </c>
      <c r="K111" s="112">
        <v>0.23</v>
      </c>
      <c r="L111" s="109">
        <f t="shared" si="8"/>
        <v>0</v>
      </c>
      <c r="M111" s="6"/>
      <c r="N111" s="7"/>
      <c r="O111" s="7">
        <v>49.9</v>
      </c>
      <c r="P111" s="8">
        <f t="shared" si="9"/>
        <v>53.393000000000001</v>
      </c>
    </row>
    <row r="112" spans="1:16" ht="18.75">
      <c r="A112" s="23">
        <v>61</v>
      </c>
      <c r="B112" s="97" t="s">
        <v>78</v>
      </c>
      <c r="C112" s="5" t="s">
        <v>11</v>
      </c>
      <c r="D112" s="67">
        <v>2</v>
      </c>
      <c r="E112" s="78">
        <v>2</v>
      </c>
      <c r="F112" s="85"/>
      <c r="G112" s="140"/>
      <c r="H112" s="143">
        <f t="shared" si="6"/>
        <v>4</v>
      </c>
      <c r="I112" s="93"/>
      <c r="J112" s="110">
        <f t="shared" si="7"/>
        <v>0</v>
      </c>
      <c r="K112" s="112">
        <v>0.23</v>
      </c>
      <c r="L112" s="109">
        <f t="shared" si="8"/>
        <v>0</v>
      </c>
      <c r="M112" s="19"/>
      <c r="N112" s="7"/>
      <c r="O112" s="7">
        <v>49</v>
      </c>
      <c r="P112" s="8">
        <f t="shared" si="9"/>
        <v>52.43</v>
      </c>
    </row>
    <row r="113" spans="1:16" ht="18.75">
      <c r="A113" s="23">
        <v>62</v>
      </c>
      <c r="B113" s="97" t="s">
        <v>79</v>
      </c>
      <c r="C113" s="5" t="s">
        <v>11</v>
      </c>
      <c r="D113" s="67">
        <v>4</v>
      </c>
      <c r="E113" s="78"/>
      <c r="F113" s="85"/>
      <c r="G113" s="140"/>
      <c r="H113" s="143">
        <f t="shared" si="6"/>
        <v>4</v>
      </c>
      <c r="I113" s="93"/>
      <c r="J113" s="110">
        <f t="shared" si="7"/>
        <v>0</v>
      </c>
      <c r="K113" s="112">
        <v>0.23</v>
      </c>
      <c r="L113" s="109">
        <f t="shared" si="8"/>
        <v>0</v>
      </c>
      <c r="M113" s="19"/>
      <c r="N113" s="7"/>
      <c r="O113" s="7">
        <v>189.97</v>
      </c>
      <c r="P113" s="8">
        <f t="shared" si="9"/>
        <v>203.2679</v>
      </c>
    </row>
    <row r="114" spans="1:16" ht="18.75">
      <c r="A114" s="23">
        <v>63</v>
      </c>
      <c r="B114" s="97" t="s">
        <v>80</v>
      </c>
      <c r="C114" s="5"/>
      <c r="D114" s="67"/>
      <c r="E114" s="78"/>
      <c r="F114" s="85"/>
      <c r="G114" s="140"/>
      <c r="H114" s="143">
        <f t="shared" si="6"/>
        <v>0</v>
      </c>
      <c r="I114" s="93"/>
      <c r="J114" s="110">
        <f t="shared" si="7"/>
        <v>0</v>
      </c>
      <c r="K114" s="112">
        <v>0.23</v>
      </c>
      <c r="L114" s="109">
        <f t="shared" si="8"/>
        <v>0</v>
      </c>
      <c r="M114" s="19"/>
      <c r="N114" s="7"/>
      <c r="O114" s="7"/>
      <c r="P114" s="8"/>
    </row>
    <row r="115" spans="1:16" ht="18.75">
      <c r="A115" s="23"/>
      <c r="B115" s="42" t="s">
        <v>13</v>
      </c>
      <c r="C115" s="5" t="s">
        <v>11</v>
      </c>
      <c r="D115" s="67">
        <v>2</v>
      </c>
      <c r="E115" s="78"/>
      <c r="F115" s="85"/>
      <c r="G115" s="140"/>
      <c r="H115" s="143">
        <f t="shared" si="6"/>
        <v>2</v>
      </c>
      <c r="I115" s="93"/>
      <c r="J115" s="110">
        <f t="shared" si="7"/>
        <v>0</v>
      </c>
      <c r="K115" s="112">
        <v>0.23</v>
      </c>
      <c r="L115" s="109">
        <f t="shared" si="8"/>
        <v>0</v>
      </c>
      <c r="M115" s="19"/>
      <c r="N115" s="7"/>
      <c r="O115" s="7"/>
      <c r="P115" s="8"/>
    </row>
    <row r="116" spans="1:16" ht="18.75">
      <c r="A116" s="23"/>
      <c r="B116" s="44" t="s">
        <v>16</v>
      </c>
      <c r="C116" s="5" t="s">
        <v>11</v>
      </c>
      <c r="D116" s="67">
        <v>1</v>
      </c>
      <c r="E116" s="78"/>
      <c r="F116" s="85"/>
      <c r="G116" s="140"/>
      <c r="H116" s="143">
        <f t="shared" si="6"/>
        <v>1</v>
      </c>
      <c r="I116" s="93"/>
      <c r="J116" s="110">
        <f t="shared" si="7"/>
        <v>0</v>
      </c>
      <c r="K116" s="112">
        <v>0.23</v>
      </c>
      <c r="L116" s="109">
        <f t="shared" si="8"/>
        <v>0</v>
      </c>
      <c r="M116" s="19"/>
      <c r="N116" s="7"/>
      <c r="O116" s="7"/>
      <c r="P116" s="8"/>
    </row>
    <row r="117" spans="1:16" ht="18.75">
      <c r="A117" s="23"/>
      <c r="B117" s="42" t="s">
        <v>21</v>
      </c>
      <c r="C117" s="5" t="s">
        <v>11</v>
      </c>
      <c r="D117" s="67">
        <v>1</v>
      </c>
      <c r="E117" s="78"/>
      <c r="F117" s="85"/>
      <c r="G117" s="140"/>
      <c r="H117" s="143">
        <f t="shared" si="6"/>
        <v>1</v>
      </c>
      <c r="I117" s="93"/>
      <c r="J117" s="110">
        <f t="shared" si="7"/>
        <v>0</v>
      </c>
      <c r="K117" s="112">
        <v>0.23</v>
      </c>
      <c r="L117" s="109">
        <f t="shared" si="8"/>
        <v>0</v>
      </c>
      <c r="M117" s="19"/>
      <c r="N117" s="7"/>
      <c r="O117" s="7"/>
      <c r="P117" s="8"/>
    </row>
    <row r="118" spans="1:16" ht="18.75">
      <c r="A118" s="23"/>
      <c r="B118" s="44" t="s">
        <v>15</v>
      </c>
      <c r="C118" s="5" t="s">
        <v>11</v>
      </c>
      <c r="D118" s="67">
        <v>1</v>
      </c>
      <c r="E118" s="78"/>
      <c r="F118" s="85"/>
      <c r="G118" s="140"/>
      <c r="H118" s="143">
        <f t="shared" si="6"/>
        <v>1</v>
      </c>
      <c r="I118" s="93"/>
      <c r="J118" s="110">
        <f t="shared" si="7"/>
        <v>0</v>
      </c>
      <c r="K118" s="112">
        <v>0.23</v>
      </c>
      <c r="L118" s="109">
        <f t="shared" si="8"/>
        <v>0</v>
      </c>
      <c r="M118" s="19"/>
      <c r="N118" s="7"/>
      <c r="O118" s="7"/>
      <c r="P118" s="8"/>
    </row>
    <row r="119" spans="1:16" ht="18.75">
      <c r="A119" s="23">
        <v>64</v>
      </c>
      <c r="B119" s="97" t="s">
        <v>81</v>
      </c>
      <c r="C119" s="5" t="s">
        <v>11</v>
      </c>
      <c r="D119" s="67">
        <v>1</v>
      </c>
      <c r="E119" s="78"/>
      <c r="F119" s="85"/>
      <c r="G119" s="140"/>
      <c r="H119" s="143">
        <f t="shared" si="6"/>
        <v>1</v>
      </c>
      <c r="I119" s="93"/>
      <c r="J119" s="110">
        <f t="shared" si="7"/>
        <v>0</v>
      </c>
      <c r="K119" s="112">
        <v>0.23</v>
      </c>
      <c r="L119" s="109">
        <f t="shared" si="8"/>
        <v>0</v>
      </c>
      <c r="M119" s="19"/>
      <c r="N119" s="7"/>
      <c r="O119" s="7">
        <v>74.58</v>
      </c>
      <c r="P119" s="8">
        <f t="shared" si="9"/>
        <v>79.800600000000003</v>
      </c>
    </row>
    <row r="120" spans="1:16" ht="18.75">
      <c r="A120" s="23">
        <v>65</v>
      </c>
      <c r="B120" s="97" t="s">
        <v>82</v>
      </c>
      <c r="C120" s="5" t="s">
        <v>11</v>
      </c>
      <c r="D120" s="67"/>
      <c r="E120" s="78">
        <v>4</v>
      </c>
      <c r="F120" s="85"/>
      <c r="G120" s="140"/>
      <c r="H120" s="143">
        <f t="shared" si="6"/>
        <v>4</v>
      </c>
      <c r="I120" s="93"/>
      <c r="J120" s="110">
        <f t="shared" si="7"/>
        <v>0</v>
      </c>
      <c r="K120" s="112">
        <v>0.23</v>
      </c>
      <c r="L120" s="109">
        <f t="shared" si="8"/>
        <v>0</v>
      </c>
      <c r="M120" s="19"/>
      <c r="N120" s="7"/>
      <c r="O120" s="7">
        <v>74.58</v>
      </c>
      <c r="P120" s="8">
        <f t="shared" si="9"/>
        <v>79.800600000000003</v>
      </c>
    </row>
    <row r="121" spans="1:16" ht="18.75">
      <c r="A121" s="23">
        <v>66</v>
      </c>
      <c r="B121" s="97" t="s">
        <v>83</v>
      </c>
      <c r="C121" s="5"/>
      <c r="D121" s="67"/>
      <c r="E121" s="78"/>
      <c r="F121" s="85"/>
      <c r="G121" s="140"/>
      <c r="H121" s="143">
        <f t="shared" si="6"/>
        <v>0</v>
      </c>
      <c r="I121" s="93"/>
      <c r="J121" s="110">
        <f t="shared" si="7"/>
        <v>0</v>
      </c>
      <c r="K121" s="112">
        <v>0.23</v>
      </c>
      <c r="L121" s="109">
        <f t="shared" si="8"/>
        <v>0</v>
      </c>
      <c r="M121" s="19"/>
      <c r="N121" s="7"/>
      <c r="O121" s="7">
        <v>79</v>
      </c>
      <c r="P121" s="8">
        <f t="shared" si="9"/>
        <v>84.53</v>
      </c>
    </row>
    <row r="122" spans="1:16" ht="18.75">
      <c r="A122" s="23"/>
      <c r="B122" s="42" t="s">
        <v>13</v>
      </c>
      <c r="C122" s="5" t="s">
        <v>11</v>
      </c>
      <c r="D122" s="67">
        <v>4</v>
      </c>
      <c r="E122" s="78"/>
      <c r="F122" s="85"/>
      <c r="G122" s="140"/>
      <c r="H122" s="143">
        <f t="shared" si="6"/>
        <v>4</v>
      </c>
      <c r="I122" s="93"/>
      <c r="J122" s="110">
        <f t="shared" si="7"/>
        <v>0</v>
      </c>
      <c r="K122" s="112">
        <v>0.23</v>
      </c>
      <c r="L122" s="109">
        <f t="shared" si="8"/>
        <v>0</v>
      </c>
      <c r="M122" s="19"/>
      <c r="N122" s="7"/>
      <c r="O122" s="7"/>
      <c r="P122" s="8">
        <f t="shared" ref="P122:P147" si="10">O122*1.07</f>
        <v>0</v>
      </c>
    </row>
    <row r="123" spans="1:16" ht="18.75">
      <c r="A123" s="23"/>
      <c r="B123" s="44" t="s">
        <v>16</v>
      </c>
      <c r="C123" s="5" t="s">
        <v>11</v>
      </c>
      <c r="D123" s="67">
        <v>3</v>
      </c>
      <c r="E123" s="78"/>
      <c r="F123" s="85"/>
      <c r="G123" s="140"/>
      <c r="H123" s="143">
        <f t="shared" si="6"/>
        <v>3</v>
      </c>
      <c r="I123" s="93"/>
      <c r="J123" s="110">
        <f t="shared" si="7"/>
        <v>0</v>
      </c>
      <c r="K123" s="112">
        <v>0.23</v>
      </c>
      <c r="L123" s="109">
        <f t="shared" si="8"/>
        <v>0</v>
      </c>
      <c r="M123" s="19"/>
      <c r="N123" s="7"/>
      <c r="O123" s="7">
        <v>95</v>
      </c>
      <c r="P123" s="8">
        <f t="shared" si="10"/>
        <v>101.65</v>
      </c>
    </row>
    <row r="124" spans="1:16" ht="18.75">
      <c r="A124" s="23"/>
      <c r="B124" s="42" t="s">
        <v>21</v>
      </c>
      <c r="C124" s="5" t="s">
        <v>11</v>
      </c>
      <c r="D124" s="67">
        <v>3</v>
      </c>
      <c r="E124" s="82"/>
      <c r="F124" s="90"/>
      <c r="G124" s="146"/>
      <c r="H124" s="143">
        <f t="shared" si="6"/>
        <v>3</v>
      </c>
      <c r="I124" s="115"/>
      <c r="J124" s="149">
        <f t="shared" si="7"/>
        <v>0</v>
      </c>
      <c r="K124" s="112">
        <v>0.23</v>
      </c>
      <c r="L124" s="109">
        <f t="shared" si="8"/>
        <v>0</v>
      </c>
      <c r="M124" s="19"/>
      <c r="N124" s="7"/>
      <c r="O124" s="7">
        <v>95</v>
      </c>
      <c r="P124" s="8">
        <f t="shared" si="10"/>
        <v>101.65</v>
      </c>
    </row>
    <row r="125" spans="1:16" ht="18.75">
      <c r="A125" s="62"/>
      <c r="B125" s="58" t="s">
        <v>15</v>
      </c>
      <c r="C125" s="59" t="s">
        <v>11</v>
      </c>
      <c r="D125" s="74">
        <v>3</v>
      </c>
      <c r="E125" s="83"/>
      <c r="F125" s="91"/>
      <c r="G125" s="147"/>
      <c r="H125" s="143">
        <f t="shared" si="6"/>
        <v>3</v>
      </c>
      <c r="I125" s="101"/>
      <c r="J125" s="149">
        <f t="shared" si="7"/>
        <v>0</v>
      </c>
      <c r="K125" s="112">
        <v>0.23</v>
      </c>
      <c r="L125" s="109">
        <f t="shared" si="8"/>
        <v>0</v>
      </c>
      <c r="M125" s="6"/>
      <c r="N125" s="7"/>
      <c r="O125" s="7">
        <v>95</v>
      </c>
      <c r="P125" s="8">
        <f t="shared" si="10"/>
        <v>101.65</v>
      </c>
    </row>
    <row r="126" spans="1:16" ht="18.75">
      <c r="A126" s="65">
        <v>67</v>
      </c>
      <c r="B126" s="72" t="s">
        <v>84</v>
      </c>
      <c r="C126" s="61" t="s">
        <v>11</v>
      </c>
      <c r="D126" s="75"/>
      <c r="E126" s="83">
        <v>2</v>
      </c>
      <c r="F126" s="91"/>
      <c r="G126" s="147"/>
      <c r="H126" s="143">
        <f t="shared" si="6"/>
        <v>2</v>
      </c>
      <c r="I126" s="102"/>
      <c r="J126" s="149">
        <f t="shared" si="7"/>
        <v>0</v>
      </c>
      <c r="K126" s="112">
        <v>0.23</v>
      </c>
      <c r="L126" s="109">
        <f t="shared" si="8"/>
        <v>0</v>
      </c>
      <c r="M126" s="25"/>
      <c r="N126" s="7"/>
      <c r="O126" s="7"/>
      <c r="P126" s="8"/>
    </row>
    <row r="127" spans="1:16" ht="18.75">
      <c r="A127" s="65">
        <v>68</v>
      </c>
      <c r="B127" s="98" t="s">
        <v>85</v>
      </c>
      <c r="C127" s="61"/>
      <c r="D127" s="75"/>
      <c r="E127" s="83">
        <v>2</v>
      </c>
      <c r="F127" s="91">
        <v>4</v>
      </c>
      <c r="G127" s="147"/>
      <c r="H127" s="143">
        <f t="shared" si="6"/>
        <v>6</v>
      </c>
      <c r="I127" s="102"/>
      <c r="J127" s="149">
        <f t="shared" si="7"/>
        <v>0</v>
      </c>
      <c r="K127" s="112">
        <v>0.23</v>
      </c>
      <c r="L127" s="109">
        <f t="shared" si="8"/>
        <v>0</v>
      </c>
      <c r="M127" s="25"/>
      <c r="N127" s="7"/>
      <c r="O127" s="7"/>
      <c r="P127" s="8"/>
    </row>
    <row r="128" spans="1:16" ht="18.75">
      <c r="A128" s="65">
        <v>69</v>
      </c>
      <c r="B128" s="151" t="s">
        <v>126</v>
      </c>
      <c r="C128" s="61"/>
      <c r="D128" s="75"/>
      <c r="E128" s="83"/>
      <c r="F128" s="91"/>
      <c r="G128" s="147"/>
      <c r="H128" s="143">
        <f t="shared" si="6"/>
        <v>0</v>
      </c>
      <c r="I128" s="102"/>
      <c r="J128" s="149">
        <f t="shared" si="7"/>
        <v>0</v>
      </c>
      <c r="K128" s="112">
        <v>0.23</v>
      </c>
      <c r="L128" s="109">
        <f t="shared" si="8"/>
        <v>0</v>
      </c>
      <c r="M128" s="25"/>
      <c r="N128" s="7"/>
      <c r="O128" s="7"/>
      <c r="P128" s="8"/>
    </row>
    <row r="129" spans="1:16" ht="18.75">
      <c r="A129" s="65"/>
      <c r="B129" s="154" t="s">
        <v>13</v>
      </c>
      <c r="C129" s="64" t="s">
        <v>11</v>
      </c>
      <c r="D129" s="76">
        <v>1</v>
      </c>
      <c r="E129" s="84"/>
      <c r="F129" s="92"/>
      <c r="G129" s="148"/>
      <c r="H129" s="143">
        <f t="shared" si="6"/>
        <v>1</v>
      </c>
      <c r="I129" s="103"/>
      <c r="J129" s="149">
        <f t="shared" si="7"/>
        <v>0</v>
      </c>
      <c r="K129" s="112">
        <v>0.23</v>
      </c>
      <c r="L129" s="109">
        <f t="shared" si="8"/>
        <v>0</v>
      </c>
      <c r="M129" s="25"/>
      <c r="N129" s="7"/>
      <c r="O129" s="7"/>
      <c r="P129" s="8"/>
    </row>
    <row r="130" spans="1:16" ht="18.75">
      <c r="A130" s="65"/>
      <c r="B130" s="44" t="s">
        <v>16</v>
      </c>
      <c r="C130" s="64" t="s">
        <v>11</v>
      </c>
      <c r="D130" s="76">
        <v>1</v>
      </c>
      <c r="E130" s="84"/>
      <c r="F130" s="92"/>
      <c r="G130" s="148"/>
      <c r="H130" s="143">
        <f t="shared" si="6"/>
        <v>1</v>
      </c>
      <c r="I130" s="103"/>
      <c r="J130" s="149">
        <f t="shared" si="7"/>
        <v>0</v>
      </c>
      <c r="K130" s="112">
        <v>0.23</v>
      </c>
      <c r="L130" s="109">
        <f t="shared" si="8"/>
        <v>0</v>
      </c>
      <c r="M130" s="25"/>
      <c r="N130" s="7"/>
      <c r="O130" s="7"/>
      <c r="P130" s="8"/>
    </row>
    <row r="131" spans="1:16" ht="18.75">
      <c r="A131" s="65"/>
      <c r="B131" s="154" t="s">
        <v>21</v>
      </c>
      <c r="C131" s="64" t="s">
        <v>11</v>
      </c>
      <c r="D131" s="76">
        <v>1</v>
      </c>
      <c r="E131" s="84"/>
      <c r="F131" s="92"/>
      <c r="G131" s="148"/>
      <c r="H131" s="143">
        <f t="shared" si="6"/>
        <v>1</v>
      </c>
      <c r="I131" s="103"/>
      <c r="J131" s="149">
        <f t="shared" si="7"/>
        <v>0</v>
      </c>
      <c r="K131" s="112">
        <v>0.23</v>
      </c>
      <c r="L131" s="109">
        <f t="shared" si="8"/>
        <v>0</v>
      </c>
      <c r="M131" s="25"/>
      <c r="N131" s="7"/>
      <c r="O131" s="7"/>
      <c r="P131" s="8"/>
    </row>
    <row r="132" spans="1:16" ht="18.75">
      <c r="A132" s="65"/>
      <c r="B132" s="155" t="s">
        <v>15</v>
      </c>
      <c r="C132" s="64" t="s">
        <v>11</v>
      </c>
      <c r="D132" s="76">
        <v>1</v>
      </c>
      <c r="E132" s="84"/>
      <c r="F132" s="92"/>
      <c r="G132" s="148"/>
      <c r="H132" s="143">
        <f t="shared" si="6"/>
        <v>1</v>
      </c>
      <c r="I132" s="103"/>
      <c r="J132" s="149">
        <f t="shared" si="7"/>
        <v>0</v>
      </c>
      <c r="K132" s="112">
        <v>0.23</v>
      </c>
      <c r="L132" s="109">
        <f t="shared" si="8"/>
        <v>0</v>
      </c>
      <c r="M132" s="25"/>
      <c r="N132" s="7"/>
      <c r="O132" s="7"/>
      <c r="P132" s="8"/>
    </row>
    <row r="133" spans="1:16" ht="18.75">
      <c r="A133" s="63">
        <v>70</v>
      </c>
      <c r="B133" s="98" t="s">
        <v>86</v>
      </c>
      <c r="C133" s="64" t="s">
        <v>11</v>
      </c>
      <c r="D133" s="76"/>
      <c r="E133" s="84">
        <v>2</v>
      </c>
      <c r="F133" s="92"/>
      <c r="G133" s="148"/>
      <c r="H133" s="143">
        <f t="shared" si="6"/>
        <v>2</v>
      </c>
      <c r="I133" s="103"/>
      <c r="J133" s="149">
        <f t="shared" si="7"/>
        <v>0</v>
      </c>
      <c r="K133" s="112">
        <v>0.23</v>
      </c>
      <c r="L133" s="109">
        <f t="shared" si="8"/>
        <v>0</v>
      </c>
      <c r="M133" s="25"/>
      <c r="N133" s="7"/>
      <c r="O133" s="7"/>
      <c r="P133" s="8"/>
    </row>
    <row r="134" spans="1:16" ht="18.75">
      <c r="A134" s="65">
        <v>71</v>
      </c>
      <c r="B134" s="98" t="s">
        <v>87</v>
      </c>
      <c r="C134" s="61" t="s">
        <v>11</v>
      </c>
      <c r="D134" s="75">
        <v>2</v>
      </c>
      <c r="E134" s="83"/>
      <c r="F134" s="91"/>
      <c r="G134" s="147"/>
      <c r="H134" s="143">
        <f t="shared" si="6"/>
        <v>2</v>
      </c>
      <c r="I134" s="102"/>
      <c r="J134" s="149">
        <f t="shared" si="7"/>
        <v>0</v>
      </c>
      <c r="K134" s="112">
        <v>0.23</v>
      </c>
      <c r="L134" s="109">
        <f t="shared" si="8"/>
        <v>0</v>
      </c>
      <c r="M134" s="25"/>
      <c r="N134" s="7"/>
      <c r="O134" s="7"/>
      <c r="P134" s="8"/>
    </row>
    <row r="135" spans="1:16" ht="18.75">
      <c r="A135" s="63">
        <v>72</v>
      </c>
      <c r="B135" s="151" t="s">
        <v>88</v>
      </c>
      <c r="C135" s="61" t="s">
        <v>11</v>
      </c>
      <c r="D135" s="75">
        <v>1</v>
      </c>
      <c r="E135" s="83"/>
      <c r="F135" s="91"/>
      <c r="G135" s="147"/>
      <c r="H135" s="143">
        <f t="shared" si="6"/>
        <v>1</v>
      </c>
      <c r="I135" s="102"/>
      <c r="J135" s="149">
        <f t="shared" si="7"/>
        <v>0</v>
      </c>
      <c r="K135" s="112">
        <v>0.23</v>
      </c>
      <c r="L135" s="109">
        <f t="shared" si="8"/>
        <v>0</v>
      </c>
      <c r="M135" s="25"/>
      <c r="N135" s="7"/>
      <c r="O135" s="7"/>
      <c r="P135" s="8"/>
    </row>
    <row r="136" spans="1:16" ht="18.75">
      <c r="A136" s="65">
        <v>73</v>
      </c>
      <c r="B136" s="151" t="s">
        <v>89</v>
      </c>
      <c r="C136" s="61" t="s">
        <v>11</v>
      </c>
      <c r="D136" s="75">
        <v>1</v>
      </c>
      <c r="E136" s="83"/>
      <c r="F136" s="91"/>
      <c r="G136" s="147"/>
      <c r="H136" s="143">
        <f t="shared" si="6"/>
        <v>1</v>
      </c>
      <c r="I136" s="102"/>
      <c r="J136" s="149">
        <f t="shared" si="7"/>
        <v>0</v>
      </c>
      <c r="K136" s="112">
        <v>0.23</v>
      </c>
      <c r="L136" s="109">
        <f t="shared" si="8"/>
        <v>0</v>
      </c>
      <c r="M136" s="25"/>
      <c r="N136" s="7"/>
      <c r="O136" s="7"/>
      <c r="P136" s="8"/>
    </row>
    <row r="137" spans="1:16" ht="18.75">
      <c r="A137" s="63">
        <v>74</v>
      </c>
      <c r="B137" s="98" t="s">
        <v>114</v>
      </c>
      <c r="C137" s="61" t="s">
        <v>11</v>
      </c>
      <c r="D137" s="75"/>
      <c r="E137" s="83"/>
      <c r="F137" s="91">
        <v>4</v>
      </c>
      <c r="G137" s="147"/>
      <c r="H137" s="143">
        <f t="shared" si="6"/>
        <v>4</v>
      </c>
      <c r="I137" s="102"/>
      <c r="J137" s="149">
        <f t="shared" si="7"/>
        <v>0</v>
      </c>
      <c r="K137" s="112">
        <v>0.23</v>
      </c>
      <c r="L137" s="109">
        <f t="shared" si="8"/>
        <v>0</v>
      </c>
      <c r="M137" s="25"/>
      <c r="N137" s="7"/>
      <c r="O137" s="7"/>
      <c r="P137" s="8"/>
    </row>
    <row r="138" spans="1:16" ht="18.75">
      <c r="A138" s="65">
        <v>75</v>
      </c>
      <c r="B138" s="98" t="s">
        <v>90</v>
      </c>
      <c r="C138" s="61" t="s">
        <v>11</v>
      </c>
      <c r="D138" s="75"/>
      <c r="E138" s="83"/>
      <c r="F138" s="91"/>
      <c r="G138" s="147"/>
      <c r="H138" s="143">
        <f t="shared" si="6"/>
        <v>0</v>
      </c>
      <c r="I138" s="102"/>
      <c r="J138" s="149">
        <f t="shared" si="7"/>
        <v>0</v>
      </c>
      <c r="K138" s="112">
        <v>0.23</v>
      </c>
      <c r="L138" s="109">
        <f t="shared" si="8"/>
        <v>0</v>
      </c>
      <c r="M138" s="25"/>
      <c r="N138" s="7"/>
      <c r="O138" s="7"/>
      <c r="P138" s="8"/>
    </row>
    <row r="139" spans="1:16" ht="18.75">
      <c r="A139" s="65"/>
      <c r="B139" s="60" t="s">
        <v>13</v>
      </c>
      <c r="C139" s="61" t="s">
        <v>11</v>
      </c>
      <c r="D139" s="75"/>
      <c r="E139" s="83"/>
      <c r="F139" s="91">
        <v>4</v>
      </c>
      <c r="G139" s="147"/>
      <c r="H139" s="143">
        <f t="shared" si="6"/>
        <v>4</v>
      </c>
      <c r="I139" s="102"/>
      <c r="J139" s="149">
        <f t="shared" si="7"/>
        <v>0</v>
      </c>
      <c r="K139" s="112">
        <v>0.23</v>
      </c>
      <c r="L139" s="109">
        <f t="shared" si="8"/>
        <v>0</v>
      </c>
      <c r="M139" s="25"/>
      <c r="N139" s="7"/>
      <c r="O139" s="7"/>
      <c r="P139" s="8"/>
    </row>
    <row r="140" spans="1:16" ht="18.75">
      <c r="A140" s="65"/>
      <c r="B140" s="60" t="s">
        <v>16</v>
      </c>
      <c r="C140" s="61" t="s">
        <v>11</v>
      </c>
      <c r="D140" s="75"/>
      <c r="E140" s="83"/>
      <c r="F140" s="91">
        <v>4</v>
      </c>
      <c r="G140" s="147"/>
      <c r="H140" s="143">
        <f t="shared" si="6"/>
        <v>4</v>
      </c>
      <c r="I140" s="102"/>
      <c r="J140" s="149">
        <f t="shared" si="7"/>
        <v>0</v>
      </c>
      <c r="K140" s="112">
        <v>0.23</v>
      </c>
      <c r="L140" s="109">
        <f t="shared" si="8"/>
        <v>0</v>
      </c>
      <c r="M140" s="25"/>
      <c r="N140" s="7"/>
      <c r="O140" s="7"/>
      <c r="P140" s="8"/>
    </row>
    <row r="141" spans="1:16" ht="18.75">
      <c r="A141" s="65"/>
      <c r="B141" s="60" t="s">
        <v>15</v>
      </c>
      <c r="C141" s="61" t="s">
        <v>11</v>
      </c>
      <c r="D141" s="75"/>
      <c r="E141" s="83"/>
      <c r="F141" s="91">
        <v>4</v>
      </c>
      <c r="G141" s="147"/>
      <c r="H141" s="143">
        <f t="shared" si="6"/>
        <v>4</v>
      </c>
      <c r="I141" s="102"/>
      <c r="J141" s="149">
        <f t="shared" si="7"/>
        <v>0</v>
      </c>
      <c r="K141" s="112">
        <v>0.23</v>
      </c>
      <c r="L141" s="109">
        <f t="shared" si="8"/>
        <v>0</v>
      </c>
      <c r="M141" s="25"/>
      <c r="N141" s="7"/>
      <c r="O141" s="7"/>
      <c r="P141" s="8"/>
    </row>
    <row r="142" spans="1:16" ht="18.75">
      <c r="A142" s="65"/>
      <c r="B142" s="60" t="s">
        <v>21</v>
      </c>
      <c r="C142" s="61" t="s">
        <v>11</v>
      </c>
      <c r="D142" s="75"/>
      <c r="E142" s="83"/>
      <c r="F142" s="91">
        <v>4</v>
      </c>
      <c r="G142" s="147"/>
      <c r="H142" s="143">
        <f t="shared" si="6"/>
        <v>4</v>
      </c>
      <c r="I142" s="102"/>
      <c r="J142" s="149">
        <f t="shared" si="7"/>
        <v>0</v>
      </c>
      <c r="K142" s="112">
        <v>0.23</v>
      </c>
      <c r="L142" s="109">
        <f t="shared" si="8"/>
        <v>0</v>
      </c>
      <c r="M142" s="25"/>
      <c r="N142" s="7"/>
      <c r="O142" s="7"/>
      <c r="P142" s="8"/>
    </row>
    <row r="143" spans="1:16" ht="11.25" customHeight="1">
      <c r="A143" s="135"/>
      <c r="B143" s="136"/>
      <c r="C143" s="137"/>
      <c r="D143" s="138"/>
      <c r="E143" s="138"/>
      <c r="F143" s="138"/>
      <c r="G143" s="138"/>
      <c r="H143" s="125"/>
      <c r="I143" s="139"/>
      <c r="J143" s="127"/>
      <c r="K143" s="139"/>
      <c r="L143" s="129"/>
      <c r="M143" s="24"/>
      <c r="N143" s="7"/>
      <c r="O143" s="7"/>
      <c r="P143" s="8">
        <f t="shared" si="10"/>
        <v>0</v>
      </c>
    </row>
    <row r="144" spans="1:16" ht="18.75">
      <c r="A144" s="4">
        <v>76</v>
      </c>
      <c r="B144" s="71" t="s">
        <v>58</v>
      </c>
      <c r="C144" s="5" t="s">
        <v>59</v>
      </c>
      <c r="D144" s="67">
        <v>2</v>
      </c>
      <c r="E144" s="78"/>
      <c r="F144" s="85"/>
      <c r="G144" s="140"/>
      <c r="H144" s="143">
        <f t="shared" ref="H144:H147" si="11">SUM(D144,E144,F144,G144,)</f>
        <v>2</v>
      </c>
      <c r="I144" s="93"/>
      <c r="J144" s="110">
        <f t="shared" ref="J144:J147" si="12">(H144*I144)</f>
        <v>0</v>
      </c>
      <c r="K144" s="112">
        <v>0.23</v>
      </c>
      <c r="L144" s="109">
        <f t="shared" si="8"/>
        <v>0</v>
      </c>
      <c r="M144" s="6"/>
      <c r="N144" s="7"/>
      <c r="O144" s="7">
        <v>1.31</v>
      </c>
      <c r="P144" s="8">
        <f t="shared" si="10"/>
        <v>1.4017000000000002</v>
      </c>
    </row>
    <row r="145" spans="1:16" ht="18.75">
      <c r="A145" s="4">
        <v>77</v>
      </c>
      <c r="B145" s="71" t="s">
        <v>103</v>
      </c>
      <c r="C145" s="5" t="s">
        <v>59</v>
      </c>
      <c r="D145" s="67">
        <v>5</v>
      </c>
      <c r="E145" s="78"/>
      <c r="F145" s="85"/>
      <c r="G145" s="140"/>
      <c r="H145" s="143">
        <f t="shared" si="11"/>
        <v>5</v>
      </c>
      <c r="I145" s="93"/>
      <c r="J145" s="110">
        <f t="shared" si="12"/>
        <v>0</v>
      </c>
      <c r="K145" s="112">
        <v>0.23</v>
      </c>
      <c r="L145" s="109">
        <f t="shared" si="8"/>
        <v>0</v>
      </c>
      <c r="M145" s="6"/>
      <c r="N145" s="7"/>
      <c r="O145" s="7"/>
      <c r="P145" s="8"/>
    </row>
    <row r="146" spans="1:16" ht="18.75">
      <c r="A146" s="4">
        <v>78</v>
      </c>
      <c r="B146" s="71" t="s">
        <v>105</v>
      </c>
      <c r="C146" s="5" t="s">
        <v>59</v>
      </c>
      <c r="D146" s="67">
        <v>1</v>
      </c>
      <c r="E146" s="78"/>
      <c r="F146" s="85"/>
      <c r="G146" s="140"/>
      <c r="H146" s="143">
        <f t="shared" si="11"/>
        <v>1</v>
      </c>
      <c r="I146" s="93"/>
      <c r="J146" s="110">
        <f t="shared" si="12"/>
        <v>0</v>
      </c>
      <c r="K146" s="112">
        <v>0.23</v>
      </c>
      <c r="L146" s="109">
        <f t="shared" ref="L146:L147" si="13">J146+(J146*K146)</f>
        <v>0</v>
      </c>
      <c r="M146" s="6"/>
      <c r="N146" s="7"/>
      <c r="O146" s="7"/>
      <c r="P146" s="8"/>
    </row>
    <row r="147" spans="1:16" ht="18.75">
      <c r="A147" s="4">
        <v>79</v>
      </c>
      <c r="B147" s="71" t="s">
        <v>104</v>
      </c>
      <c r="C147" s="5" t="s">
        <v>59</v>
      </c>
      <c r="D147" s="67">
        <v>5</v>
      </c>
      <c r="E147" s="78"/>
      <c r="F147" s="85"/>
      <c r="G147" s="140"/>
      <c r="H147" s="143">
        <f t="shared" si="11"/>
        <v>5</v>
      </c>
      <c r="I147" s="93"/>
      <c r="J147" s="110">
        <f t="shared" si="12"/>
        <v>0</v>
      </c>
      <c r="K147" s="112">
        <v>0.23</v>
      </c>
      <c r="L147" s="109">
        <f t="shared" si="13"/>
        <v>0</v>
      </c>
      <c r="M147" s="6"/>
      <c r="N147" s="7"/>
      <c r="O147" s="7">
        <v>2.37</v>
      </c>
      <c r="P147" s="8">
        <f t="shared" si="10"/>
        <v>2.5359000000000003</v>
      </c>
    </row>
    <row r="148" spans="1:16" ht="22.5">
      <c r="A148" s="119" t="s">
        <v>60</v>
      </c>
      <c r="B148" s="119"/>
      <c r="C148" s="119"/>
      <c r="D148" s="119"/>
      <c r="E148" s="119"/>
      <c r="F148" s="119"/>
      <c r="G148" s="119"/>
      <c r="H148" s="120"/>
      <c r="I148" s="119"/>
      <c r="J148" s="114"/>
      <c r="K148" s="112"/>
      <c r="L148" s="109">
        <f>SUM(L12:L147)</f>
        <v>0</v>
      </c>
      <c r="M148" s="25"/>
      <c r="N148" s="7"/>
      <c r="O148" s="7"/>
      <c r="P148" s="7"/>
    </row>
    <row r="149" spans="1:16" ht="17.25" customHeight="1">
      <c r="A149" s="26"/>
      <c r="B149" s="45"/>
      <c r="C149" s="7"/>
      <c r="D149" s="53"/>
      <c r="E149" s="53"/>
      <c r="F149" s="53"/>
      <c r="G149" s="53"/>
      <c r="H149" s="7"/>
      <c r="I149" s="27"/>
      <c r="J149" s="27"/>
      <c r="K149" s="27"/>
      <c r="L149" s="27"/>
      <c r="M149" s="25"/>
      <c r="N149" s="7"/>
      <c r="O149" s="7"/>
      <c r="P149" s="7"/>
    </row>
    <row r="150" spans="1:16" ht="15.75">
      <c r="A150" s="26"/>
      <c r="B150" s="28"/>
      <c r="C150" s="29"/>
      <c r="D150" s="54"/>
      <c r="E150" s="54"/>
      <c r="F150" s="54"/>
      <c r="G150" s="54"/>
      <c r="H150" s="29"/>
      <c r="I150" s="30"/>
      <c r="J150" s="30"/>
      <c r="K150" s="30"/>
      <c r="L150" s="27"/>
      <c r="M150" s="25"/>
      <c r="N150" s="7"/>
      <c r="O150" s="7"/>
      <c r="P150" s="7"/>
    </row>
    <row r="151" spans="1:16" ht="15.75">
      <c r="A151" s="26"/>
      <c r="B151" s="28"/>
      <c r="C151" s="29"/>
      <c r="D151" s="54"/>
      <c r="E151" s="54"/>
      <c r="F151" s="54"/>
      <c r="G151" s="54"/>
      <c r="H151" s="29"/>
      <c r="I151" s="30"/>
      <c r="J151" s="30"/>
      <c r="K151" s="30"/>
      <c r="L151" s="27"/>
      <c r="M151" s="25"/>
      <c r="N151" s="7"/>
      <c r="O151" s="7"/>
      <c r="P151" s="7"/>
    </row>
    <row r="152" spans="1:16" ht="15.75">
      <c r="A152" s="26"/>
      <c r="B152" s="31"/>
      <c r="C152" s="29"/>
      <c r="D152" s="54"/>
      <c r="E152" s="54"/>
      <c r="F152" s="54"/>
      <c r="G152" s="54"/>
      <c r="H152" s="29"/>
      <c r="I152" s="30"/>
      <c r="J152" s="30"/>
      <c r="K152" s="30"/>
      <c r="L152" s="27"/>
      <c r="M152" s="25"/>
      <c r="N152" s="7"/>
      <c r="O152" s="7"/>
      <c r="P152" s="7"/>
    </row>
    <row r="153" spans="1:16" ht="15.75" customHeight="1">
      <c r="A153" s="26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5.75">
      <c r="A154" s="26"/>
      <c r="B154" s="32"/>
      <c r="C154" s="29"/>
      <c r="D154" s="54"/>
      <c r="E154" s="54"/>
      <c r="F154" s="54"/>
      <c r="G154" s="54"/>
      <c r="H154" s="29"/>
      <c r="I154" s="30"/>
      <c r="J154" s="30"/>
      <c r="K154" s="30"/>
      <c r="L154" s="27"/>
      <c r="M154" s="25"/>
      <c r="N154" s="7"/>
      <c r="O154" s="7"/>
      <c r="P154" s="7"/>
    </row>
    <row r="155" spans="1:16" ht="15.75">
      <c r="A155" s="25"/>
      <c r="B155" s="32"/>
      <c r="C155" s="25"/>
      <c r="D155" s="55"/>
      <c r="E155" s="55"/>
      <c r="F155" s="55"/>
      <c r="G155" s="55"/>
      <c r="H155" s="25"/>
      <c r="I155" s="27"/>
      <c r="J155" s="27"/>
      <c r="K155" s="27"/>
      <c r="L155" s="27"/>
      <c r="M155" s="7"/>
      <c r="N155" s="7"/>
      <c r="O155" s="7"/>
      <c r="P155" s="7"/>
    </row>
    <row r="156" spans="1:16" ht="15.75">
      <c r="A156" s="29"/>
      <c r="B156" s="28"/>
      <c r="C156" s="25"/>
      <c r="D156" s="55"/>
      <c r="E156" s="55"/>
      <c r="F156" s="55"/>
      <c r="G156" s="55"/>
      <c r="H156" s="25"/>
      <c r="I156" s="27"/>
      <c r="J156" s="27"/>
      <c r="K156" s="27"/>
      <c r="L156" s="27"/>
      <c r="M156" s="7"/>
      <c r="N156" s="7"/>
      <c r="O156" s="7"/>
      <c r="P156" s="7"/>
    </row>
    <row r="157" spans="1:16" ht="15.75">
      <c r="A157" s="29"/>
      <c r="B157" s="46" t="s">
        <v>61</v>
      </c>
      <c r="C157" s="7"/>
      <c r="D157" s="53"/>
      <c r="E157" s="53"/>
      <c r="F157" s="53"/>
      <c r="G157" s="53"/>
      <c r="H157" s="7"/>
      <c r="I157" s="27"/>
      <c r="J157" s="27"/>
      <c r="K157" s="27"/>
      <c r="L157" s="27"/>
      <c r="M157" s="7"/>
      <c r="N157" s="7"/>
      <c r="O157" s="7"/>
      <c r="P157" s="7"/>
    </row>
    <row r="158" spans="1:16" ht="14.25" customHeight="1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33"/>
      <c r="O158" s="33"/>
      <c r="P158" s="33"/>
    </row>
    <row r="159" spans="1:16">
      <c r="A159" s="34"/>
    </row>
    <row r="160" spans="1:16">
      <c r="A160" s="34"/>
    </row>
    <row r="165" spans="1:8">
      <c r="A165" s="35"/>
      <c r="B165" s="47"/>
      <c r="C165" s="35"/>
      <c r="D165" s="56"/>
      <c r="E165" s="56"/>
      <c r="F165" s="56"/>
      <c r="G165" s="56"/>
      <c r="H165" s="35"/>
    </row>
    <row r="168" spans="1:8">
      <c r="C168" s="21"/>
      <c r="D168" s="57"/>
      <c r="E168" s="57"/>
      <c r="F168" s="57"/>
      <c r="G168" s="57"/>
      <c r="H168" s="21"/>
    </row>
    <row r="172" spans="1:8">
      <c r="A172" s="35"/>
      <c r="B172" s="47"/>
      <c r="C172" s="35"/>
      <c r="D172" s="56"/>
      <c r="E172" s="56"/>
      <c r="F172" s="56"/>
      <c r="G172" s="56"/>
      <c r="H172" s="35"/>
    </row>
    <row r="173" spans="1:8">
      <c r="A173" s="35"/>
      <c r="B173" s="48"/>
      <c r="C173" s="35"/>
      <c r="D173" s="56"/>
      <c r="E173" s="56"/>
      <c r="F173" s="56"/>
      <c r="G173" s="56"/>
      <c r="H173" s="35"/>
    </row>
    <row r="174" spans="1:8">
      <c r="A174" s="35"/>
      <c r="B174" s="48"/>
      <c r="C174" s="35"/>
      <c r="D174" s="56"/>
      <c r="E174" s="56"/>
      <c r="F174" s="56"/>
      <c r="G174" s="56"/>
      <c r="H174" s="35"/>
    </row>
    <row r="175" spans="1:8">
      <c r="A175" s="35"/>
      <c r="B175" s="47"/>
      <c r="C175" s="35"/>
      <c r="D175" s="56"/>
      <c r="E175" s="56"/>
      <c r="F175" s="56"/>
      <c r="G175" s="56"/>
      <c r="H175" s="35"/>
    </row>
  </sheetData>
  <sheetProtection selectLockedCells="1" selectUnlockedCells="1"/>
  <mergeCells count="17">
    <mergeCell ref="H9:H10"/>
    <mergeCell ref="K9:K10"/>
    <mergeCell ref="B2:G2"/>
    <mergeCell ref="B153:P153"/>
    <mergeCell ref="A158:M158"/>
    <mergeCell ref="A4:M6"/>
    <mergeCell ref="A9:A10"/>
    <mergeCell ref="B9:B10"/>
    <mergeCell ref="C9:C10"/>
    <mergeCell ref="I9:I10"/>
    <mergeCell ref="L9:L10"/>
    <mergeCell ref="M9:M10"/>
    <mergeCell ref="D9:D10"/>
    <mergeCell ref="E9:E10"/>
    <mergeCell ref="F9:F10"/>
    <mergeCell ref="G9:G10"/>
    <mergeCell ref="J9:J10"/>
  </mergeCells>
  <printOptions gridLines="1"/>
  <pageMargins left="0.2361111111111111" right="0.2361111111111111" top="0.74791666666666667" bottom="0.74791666666666667" header="0.51180555555555551" footer="0.51180555555555551"/>
  <pageSetup paperSize="9" scale="6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Przedmiot zamówienia</vt:lpstr>
      <vt:lpstr>'Przedmiot zamówienia'!Excel_BuiltIn_Print_Area</vt:lpstr>
      <vt:lpstr>'Przedmiot zamówienia'!Obszar_wydruku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cku18-30 972</dc:creator>
  <cp:lastModifiedBy>M.Kopacz</cp:lastModifiedBy>
  <cp:lastPrinted>2018-04-11T10:59:00Z</cp:lastPrinted>
  <dcterms:created xsi:type="dcterms:W3CDTF">2016-04-18T13:58:00Z</dcterms:created>
  <dcterms:modified xsi:type="dcterms:W3CDTF">2018-04-23T12:59:04Z</dcterms:modified>
</cp:coreProperties>
</file>