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Grudzien04" sheetId="1" r:id="rId1"/>
    <sheet name="Listopad04" sheetId="2" r:id="rId2"/>
    <sheet name="Październik04" sheetId="3" r:id="rId3"/>
    <sheet name="Wrzesien04" sheetId="4" r:id="rId4"/>
    <sheet name="Sierpien04" sheetId="5" r:id="rId5"/>
    <sheet name="Lipiec04" sheetId="6" r:id="rId6"/>
  </sheets>
  <definedNames>
    <definedName name="_xlnm._FilterDatabase" localSheetId="3" hidden="1">'Wrzesien04'!$A$1:$B$36</definedName>
  </definedNames>
  <calcPr fullCalcOnLoad="1"/>
</workbook>
</file>

<file path=xl/sharedStrings.xml><?xml version="1.0" encoding="utf-8"?>
<sst xmlns="http://schemas.openxmlformats.org/spreadsheetml/2006/main" count="338" uniqueCount="95">
  <si>
    <t>SonyEricsson seria T</t>
  </si>
  <si>
    <t>Siemens C60</t>
  </si>
  <si>
    <t>SonyEricsson T610</t>
  </si>
  <si>
    <t>Sagem My X5-2</t>
  </si>
  <si>
    <t>Motorola C550</t>
  </si>
  <si>
    <t>Samsung seria X</t>
  </si>
  <si>
    <t>Siemens C65</t>
  </si>
  <si>
    <t>Nokia 6310i</t>
  </si>
  <si>
    <t>Nokia 6600</t>
  </si>
  <si>
    <t>Nokia 3410</t>
  </si>
  <si>
    <t>Siemens CX65</t>
  </si>
  <si>
    <t>Philips 355</t>
  </si>
  <si>
    <t>Samsung E700</t>
  </si>
  <si>
    <t>Motorola T72x</t>
  </si>
  <si>
    <t>Samsung SGH-C100</t>
  </si>
  <si>
    <t>Siemens SL45i</t>
  </si>
  <si>
    <t>Motorola Seria V midp2</t>
  </si>
  <si>
    <t>Siemens C55</t>
  </si>
  <si>
    <t>Siemens SX1</t>
  </si>
  <si>
    <t>SonyEricsson K700i</t>
  </si>
  <si>
    <t>SonyEricsson P800</t>
  </si>
  <si>
    <t>Sharp GX20</t>
  </si>
  <si>
    <t>Motorola E398</t>
  </si>
  <si>
    <t>Siemens M50</t>
  </si>
  <si>
    <t>Alcatel OT 735i</t>
  </si>
  <si>
    <t>Samsung D410</t>
  </si>
  <si>
    <t>Siemens MC60</t>
  </si>
  <si>
    <t>Sagem MyV65</t>
  </si>
  <si>
    <t>Nokia 7600</t>
  </si>
  <si>
    <t>Samsung SGH-S100</t>
  </si>
  <si>
    <t>Motorola V220</t>
  </si>
  <si>
    <t>Alcatel 756</t>
  </si>
  <si>
    <t>SonyEricsson Z1010</t>
  </si>
  <si>
    <t>Sharp GX30</t>
  </si>
  <si>
    <t>Sharp GX10</t>
  </si>
  <si>
    <t>Panasonic X60</t>
  </si>
  <si>
    <t>Samsung P400</t>
  </si>
  <si>
    <t>Nokia 3660</t>
  </si>
  <si>
    <t>Motorola A835</t>
  </si>
  <si>
    <t>Samsung X450</t>
  </si>
  <si>
    <t>SonyEricsson P900</t>
  </si>
  <si>
    <t>LG 7050</t>
  </si>
  <si>
    <t>Motorola C650</t>
  </si>
  <si>
    <t>LG C1200</t>
  </si>
  <si>
    <t>Nokia Seria 40</t>
  </si>
  <si>
    <t>Nokia seria 30</t>
  </si>
  <si>
    <t>Nokia seria 40</t>
  </si>
  <si>
    <t xml:space="preserve">Motorola seria V  </t>
  </si>
  <si>
    <t>Nokia seria 60</t>
  </si>
  <si>
    <t>Siemens seria 65</t>
  </si>
  <si>
    <t>Siemens seria 55</t>
  </si>
  <si>
    <t>Siemens C60/MC60</t>
  </si>
  <si>
    <t>Nokia seria 60 midp2</t>
  </si>
  <si>
    <t>Objaśnienia:</t>
  </si>
  <si>
    <t>Nokia Seria 30 = 3510i, 8910i</t>
  </si>
  <si>
    <t>Nokia Seria 40 = 3100, 3200, 3300, 5100, 6100, 6220, 6230, 6610, 6610i, 6800, 6810, 6820, 7210, 7250(i)</t>
  </si>
  <si>
    <t>Nokia Seria 60 = 3650, 3660, 7650, N-Gage</t>
  </si>
  <si>
    <t>Nokia Seria 60 midp2 = 6600, 7610</t>
  </si>
  <si>
    <t>Siemens Seria 55 = S55, M55, SL55</t>
  </si>
  <si>
    <t>Siemens Seria 65 = C65, CX65, M65</t>
  </si>
  <si>
    <t>Motorola Seria V = V300, V500, V600</t>
  </si>
  <si>
    <t>Samsung Seria X = X100, X600, X450</t>
  </si>
  <si>
    <t>Motorola Seria V midp2 = V180, V220, C650</t>
  </si>
  <si>
    <t>Nokia Seria 40 = 3100, 3200, 3220, 3300, 5100, 5140, 6100, 6220, 6230, 6610, 6610i, 6800, 6810, 6820, 7210, 7250(i)</t>
  </si>
  <si>
    <t>Nokia Seria 60 = 3650, 3660, 7650, N-Gage, N-Gage QD</t>
  </si>
  <si>
    <t>Producent</t>
  </si>
  <si>
    <t>X 2004</t>
  </si>
  <si>
    <t>VII-IX 2004</t>
  </si>
  <si>
    <t>Zmiana</t>
  </si>
  <si>
    <t>Nokia</t>
  </si>
  <si>
    <t>Siemens</t>
  </si>
  <si>
    <t>Motorola</t>
  </si>
  <si>
    <t>SonyEricsson</t>
  </si>
  <si>
    <t>Samsung</t>
  </si>
  <si>
    <t>Sagem</t>
  </si>
  <si>
    <t>Philips</t>
  </si>
  <si>
    <t>Alcatel</t>
  </si>
  <si>
    <t>Sharp</t>
  </si>
  <si>
    <t>LG</t>
  </si>
  <si>
    <t>Panasonic</t>
  </si>
  <si>
    <t>Telefon</t>
  </si>
  <si>
    <t>Udział</t>
  </si>
  <si>
    <t>XI 2004</t>
  </si>
  <si>
    <t>Motorola seria V</t>
  </si>
  <si>
    <t>XII 2004</t>
  </si>
  <si>
    <t>Nokia Seria 30</t>
  </si>
  <si>
    <t>SonyEricsson T610/T630</t>
  </si>
  <si>
    <t>Nokia Seria 60</t>
  </si>
  <si>
    <t>Siemens CX65/M65</t>
  </si>
  <si>
    <t>SonyEricsson Z600</t>
  </si>
  <si>
    <t>device name</t>
  </si>
  <si>
    <t>Samsung Seria X = X100, X600</t>
  </si>
  <si>
    <t>Sagem My V-75</t>
  </si>
  <si>
    <t>Philips 755</t>
  </si>
  <si>
    <t>udział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</si>
</sst>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0"/>
      <name val="Arial Unicode MS"/>
      <family val="0"/>
    </font>
    <font>
      <sz val="8"/>
      <name val="Arial"/>
      <family val="0"/>
    </font>
    <font>
      <b/>
      <sz val="10"/>
      <name val="Arial Unicode MS"/>
      <family val="0"/>
    </font>
    <font>
      <b/>
      <sz val="10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b/>
      <sz val="18.5"/>
      <name val="Arial"/>
      <family val="0"/>
    </font>
    <font>
      <sz val="15.25"/>
      <name val="Arial"/>
      <family val="0"/>
    </font>
    <font>
      <b/>
      <sz val="17"/>
      <name val="Arial"/>
      <family val="0"/>
    </font>
    <font>
      <sz val="8"/>
      <name val="Tahoma"/>
      <family val="2"/>
    </font>
    <font>
      <b/>
      <sz val="16.25"/>
      <name val="Arial"/>
      <family val="0"/>
    </font>
    <font>
      <b/>
      <sz val="14.7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10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10" fontId="0" fillId="0" borderId="2" xfId="0" applyNumberFormat="1" applyFill="1" applyBorder="1" applyAlignment="1">
      <alignment/>
    </xf>
    <xf numFmtId="9" fontId="0" fillId="0" borderId="2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0" fontId="1" fillId="0" borderId="2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0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Grudzień 2004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Grudzien04!$G$1</c:f>
              <c:strCache>
                <c:ptCount val="1"/>
                <c:pt idx="0">
                  <c:v>XII 2004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Grudzien04!$F$2:$F$12</c:f>
              <c:strCache/>
            </c:strRef>
          </c:cat>
          <c:val>
            <c:numRef>
              <c:f>Grudzien04!$G$2:$G$12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Listopad 2004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Listopad04!$G$1</c:f>
              <c:strCache>
                <c:ptCount val="1"/>
                <c:pt idx="0">
                  <c:v>XI 2004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Listopad04!$F$2:$F$12</c:f>
              <c:strCache/>
            </c:strRef>
          </c:cat>
          <c:val>
            <c:numRef>
              <c:f>Listopad04!$G$2:$G$12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Udział poszczególnych producentów przy sprzedaży gier java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Październik04!$G$1</c:f>
              <c:strCache>
                <c:ptCount val="1"/>
                <c:pt idx="0">
                  <c:v>X 2004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Październik04!$F$2:$F$12</c:f>
              <c:strCache/>
            </c:strRef>
          </c:cat>
          <c:val>
            <c:numRef>
              <c:f>Październik04!$G$2:$G$12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Wrzesien04!$E$1</c:f>
              <c:strCache>
                <c:ptCount val="1"/>
                <c:pt idx="0">
                  <c:v>Udział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Wrzesien04!$D$2:$D$10</c:f>
              <c:strCache/>
            </c:strRef>
          </c:cat>
          <c:val>
            <c:numRef>
              <c:f>Wrzesien04!$E$2:$E$10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Udział producentów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Sierpien04!$F$2:$F$8</c:f>
              <c:strCache/>
            </c:strRef>
          </c:cat>
          <c:val>
            <c:numRef>
              <c:f>Sierpien04!$G$2:$G$8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Udział producentów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Lipiec04!$G$1</c:f>
              <c:strCache>
                <c:ptCount val="1"/>
                <c:pt idx="0">
                  <c:v>Udział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Lipiec04!$F$2:$F$8</c:f>
              <c:strCache/>
            </c:strRef>
          </c:cat>
          <c:val>
            <c:numRef>
              <c:f>Lipiec04!$G$2:$G$8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12</xdr:row>
      <xdr:rowOff>95250</xdr:rowOff>
    </xdr:from>
    <xdr:to>
      <xdr:col>13</xdr:col>
      <xdr:colOff>476250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2209800" y="2038350"/>
        <a:ext cx="65341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12</xdr:row>
      <xdr:rowOff>38100</xdr:rowOff>
    </xdr:from>
    <xdr:to>
      <xdr:col>14</xdr:col>
      <xdr:colOff>266700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2162175" y="1981200"/>
        <a:ext cx="7105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12</xdr:row>
      <xdr:rowOff>85725</xdr:rowOff>
    </xdr:from>
    <xdr:to>
      <xdr:col>13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543175" y="2028825"/>
        <a:ext cx="60674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10</xdr:row>
      <xdr:rowOff>142875</xdr:rowOff>
    </xdr:from>
    <xdr:to>
      <xdr:col>12</xdr:col>
      <xdr:colOff>152400</xdr:colOff>
      <xdr:row>32</xdr:row>
      <xdr:rowOff>19050</xdr:rowOff>
    </xdr:to>
    <xdr:graphicFrame>
      <xdr:nvGraphicFramePr>
        <xdr:cNvPr id="1" name="Chart 3"/>
        <xdr:cNvGraphicFramePr/>
      </xdr:nvGraphicFramePr>
      <xdr:xfrm>
        <a:off x="2200275" y="1762125"/>
        <a:ext cx="62674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19050</xdr:rowOff>
    </xdr:from>
    <xdr:to>
      <xdr:col>12</xdr:col>
      <xdr:colOff>114300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2466975" y="1314450"/>
        <a:ext cx="56959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8</xdr:row>
      <xdr:rowOff>85725</xdr:rowOff>
    </xdr:from>
    <xdr:to>
      <xdr:col>13</xdr:col>
      <xdr:colOff>333375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2524125" y="1381125"/>
        <a:ext cx="6267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3.00390625" style="0" bestFit="1" customWidth="1"/>
    <col min="2" max="2" width="20.7109375" style="0" bestFit="1" customWidth="1"/>
    <col min="3" max="3" width="7.28125" style="0" bestFit="1" customWidth="1"/>
    <col min="4" max="4" width="7.28125" style="11" bestFit="1" customWidth="1"/>
    <col min="6" max="6" width="12.57421875" style="0" bestFit="1" customWidth="1"/>
  </cols>
  <sheetData>
    <row r="1" spans="2:9" ht="12.75">
      <c r="B1" t="s">
        <v>80</v>
      </c>
      <c r="C1" t="s">
        <v>81</v>
      </c>
      <c r="F1" t="s">
        <v>65</v>
      </c>
      <c r="G1" t="s">
        <v>84</v>
      </c>
      <c r="H1" s="4" t="s">
        <v>82</v>
      </c>
      <c r="I1" s="5" t="s">
        <v>68</v>
      </c>
    </row>
    <row r="2" spans="1:9" ht="12.75">
      <c r="A2">
        <v>1</v>
      </c>
      <c r="B2" s="1" t="s">
        <v>46</v>
      </c>
      <c r="C2" s="11">
        <v>0.2912684008872757</v>
      </c>
      <c r="D2" s="8">
        <f>SUM(C2:C4)</f>
        <v>0.5710425489009882</v>
      </c>
      <c r="E2">
        <v>1</v>
      </c>
      <c r="F2" s="4" t="s">
        <v>69</v>
      </c>
      <c r="G2" s="6">
        <f>SUM(Grudzien04!C2,Grudzien04!C3,Grudzien04!C9,Grudzien04!C12,Grudzien04!C14,Grudzien04!C15,Grudzien04!C30)</f>
        <v>0.5605565638233516</v>
      </c>
      <c r="H2" s="6">
        <v>0.5646648816354285</v>
      </c>
      <c r="I2" s="6">
        <f>G2-H2</f>
        <v>-0.004108317812076878</v>
      </c>
    </row>
    <row r="3" spans="1:9" ht="12.75">
      <c r="A3">
        <v>2</v>
      </c>
      <c r="B3" s="1" t="s">
        <v>45</v>
      </c>
      <c r="C3" s="11">
        <v>0.18806210929622907</v>
      </c>
      <c r="D3" s="9"/>
      <c r="E3">
        <v>2</v>
      </c>
      <c r="F3" s="4" t="s">
        <v>70</v>
      </c>
      <c r="G3" s="6">
        <f>SUM(C4,C6,C7,C20,C22,C24,C27)</f>
        <v>0.2106473079249849</v>
      </c>
      <c r="H3" s="6">
        <v>0.14871010242679245</v>
      </c>
      <c r="I3" s="6">
        <f aca="true" t="shared" si="0" ref="I3:I12">G3-H3</f>
        <v>0.061937205498192455</v>
      </c>
    </row>
    <row r="4" spans="1:9" ht="12.75">
      <c r="A4">
        <v>3</v>
      </c>
      <c r="B4" s="1" t="s">
        <v>49</v>
      </c>
      <c r="C4" s="11">
        <v>0.09171203871748336</v>
      </c>
      <c r="D4" s="9"/>
      <c r="E4">
        <v>3</v>
      </c>
      <c r="F4" s="4" t="s">
        <v>72</v>
      </c>
      <c r="G4" s="6">
        <f>SUM(C5,C21,C26,C31)</f>
        <v>0.0850574712643678</v>
      </c>
      <c r="H4" s="6">
        <v>0.10680436907645884</v>
      </c>
      <c r="I4" s="6">
        <f t="shared" si="0"/>
        <v>-0.021746897812091034</v>
      </c>
    </row>
    <row r="5" spans="1:9" ht="12.75">
      <c r="A5">
        <v>4</v>
      </c>
      <c r="B5" s="1" t="s">
        <v>0</v>
      </c>
      <c r="C5" s="11">
        <v>0.08062109296229078</v>
      </c>
      <c r="D5"/>
      <c r="E5">
        <v>4</v>
      </c>
      <c r="F5" s="4" t="s">
        <v>71</v>
      </c>
      <c r="G5" s="6">
        <f>SUM(C8,C11,C16,C23,C25,C39)</f>
        <v>0.07570074611816899</v>
      </c>
      <c r="H5" s="6">
        <v>0.09031408049640868</v>
      </c>
      <c r="I5" s="6">
        <f t="shared" si="0"/>
        <v>-0.014613334378239695</v>
      </c>
    </row>
    <row r="6" spans="1:9" ht="12.75">
      <c r="A6">
        <v>5</v>
      </c>
      <c r="B6" s="1" t="s">
        <v>50</v>
      </c>
      <c r="C6" s="11">
        <v>0.06255293405928615</v>
      </c>
      <c r="D6"/>
      <c r="E6">
        <v>5</v>
      </c>
      <c r="F6" s="4" t="s">
        <v>74</v>
      </c>
      <c r="G6" s="6">
        <f>SUM(C10,C33)</f>
        <v>0.03323250655374067</v>
      </c>
      <c r="H6" s="6">
        <v>0.04050320880615411</v>
      </c>
      <c r="I6" s="6">
        <f t="shared" si="0"/>
        <v>-0.007270702252413434</v>
      </c>
    </row>
    <row r="7" spans="1:9" ht="12.75">
      <c r="A7">
        <v>6</v>
      </c>
      <c r="B7" s="1" t="s">
        <v>51</v>
      </c>
      <c r="C7" s="11">
        <v>0.04746924783222424</v>
      </c>
      <c r="D7"/>
      <c r="E7">
        <v>6</v>
      </c>
      <c r="F7" s="4" t="s">
        <v>73</v>
      </c>
      <c r="G7" s="6">
        <f>SUM(C13,C17,C19,C29,C34,C35,C37)</f>
        <v>0.028997781810848958</v>
      </c>
      <c r="H7" s="6">
        <v>0.04003570062476093</v>
      </c>
      <c r="I7" s="6">
        <f t="shared" si="0"/>
        <v>-0.011037918813911973</v>
      </c>
    </row>
    <row r="8" spans="1:9" ht="12.75">
      <c r="A8">
        <v>7</v>
      </c>
      <c r="B8" s="1" t="s">
        <v>83</v>
      </c>
      <c r="C8" s="11">
        <v>0.03524904214559387</v>
      </c>
      <c r="D8"/>
      <c r="E8">
        <v>7</v>
      </c>
      <c r="F8" s="4" t="s">
        <v>75</v>
      </c>
      <c r="G8" s="6">
        <f>SUM(C18)</f>
        <v>0.004759023996773543</v>
      </c>
      <c r="H8" s="6">
        <v>0.006885120489608568</v>
      </c>
      <c r="I8" s="6">
        <f t="shared" si="0"/>
        <v>-0.0021260964928350246</v>
      </c>
    </row>
    <row r="9" spans="1:9" ht="12.75">
      <c r="A9">
        <v>8</v>
      </c>
      <c r="B9" s="1" t="s">
        <v>48</v>
      </c>
      <c r="C9" s="11">
        <v>0.035007057874571486</v>
      </c>
      <c r="D9"/>
      <c r="E9">
        <v>8</v>
      </c>
      <c r="F9" s="7" t="s">
        <v>77</v>
      </c>
      <c r="G9" s="12">
        <f>SUM(C32,C36)</f>
        <v>0.00028231498285944746</v>
      </c>
      <c r="H9" s="6">
        <v>0.001147520081601428</v>
      </c>
      <c r="I9" s="6">
        <f t="shared" si="0"/>
        <v>-0.0008652050987419806</v>
      </c>
    </row>
    <row r="10" spans="1:9" ht="12.75">
      <c r="A10">
        <v>9</v>
      </c>
      <c r="B10" s="1" t="s">
        <v>3</v>
      </c>
      <c r="C10" s="11">
        <v>0.03311151441822948</v>
      </c>
      <c r="D10"/>
      <c r="E10">
        <v>9</v>
      </c>
      <c r="F10" s="7" t="s">
        <v>76</v>
      </c>
      <c r="G10" s="12">
        <f>SUM(C28,C41)</f>
        <v>0.0006856221012300867</v>
      </c>
      <c r="H10" s="6">
        <v>0.0008075141314973013</v>
      </c>
      <c r="I10" s="6">
        <f t="shared" si="0"/>
        <v>-0.00012189203026721459</v>
      </c>
    </row>
    <row r="11" spans="1:9" ht="12.75">
      <c r="A11">
        <v>10</v>
      </c>
      <c r="B11" s="1" t="s">
        <v>4</v>
      </c>
      <c r="C11" s="11">
        <v>0.03125630167372454</v>
      </c>
      <c r="D11"/>
      <c r="E11">
        <v>10</v>
      </c>
      <c r="F11" s="7" t="s">
        <v>78</v>
      </c>
      <c r="G11" s="12">
        <f>SUM(C38,C40)</f>
        <v>8.066142367412785E-05</v>
      </c>
      <c r="H11" s="6">
        <v>0</v>
      </c>
      <c r="I11" s="6">
        <f t="shared" si="0"/>
        <v>8.066142367412785E-05</v>
      </c>
    </row>
    <row r="12" spans="1:9" ht="12.75">
      <c r="A12">
        <v>11</v>
      </c>
      <c r="B12" s="1" t="s">
        <v>52</v>
      </c>
      <c r="C12" s="11">
        <v>0.022141560798548093</v>
      </c>
      <c r="D12"/>
      <c r="E12">
        <v>11</v>
      </c>
      <c r="F12" s="7" t="s">
        <v>79</v>
      </c>
      <c r="G12" s="12">
        <v>0</v>
      </c>
      <c r="H12" s="6">
        <v>0.00012750223128904755</v>
      </c>
      <c r="I12" s="6">
        <f t="shared" si="0"/>
        <v>-0.00012750223128904755</v>
      </c>
    </row>
    <row r="13" spans="1:4" ht="12.75">
      <c r="A13">
        <v>12</v>
      </c>
      <c r="B13" s="1" t="s">
        <v>5</v>
      </c>
      <c r="C13" s="11">
        <v>0.019762048800161323</v>
      </c>
      <c r="D13"/>
    </row>
    <row r="14" spans="1:4" ht="12.75">
      <c r="A14">
        <v>13</v>
      </c>
      <c r="B14" s="1" t="s">
        <v>7</v>
      </c>
      <c r="C14" s="11">
        <v>0.011937890703770921</v>
      </c>
      <c r="D14"/>
    </row>
    <row r="15" spans="1:4" ht="12.75">
      <c r="A15">
        <v>14</v>
      </c>
      <c r="B15" s="1" t="s">
        <v>9</v>
      </c>
      <c r="C15" s="11">
        <v>0.011695906432748537</v>
      </c>
      <c r="D15"/>
    </row>
    <row r="16" spans="1:4" ht="12.75">
      <c r="A16">
        <v>15</v>
      </c>
      <c r="B16" s="1" t="s">
        <v>13</v>
      </c>
      <c r="C16" s="11">
        <v>0.00524299253881831</v>
      </c>
      <c r="D16"/>
    </row>
    <row r="17" spans="1:4" ht="12.75">
      <c r="A17">
        <v>16</v>
      </c>
      <c r="B17" s="1" t="s">
        <v>12</v>
      </c>
      <c r="C17" s="11">
        <v>0.004880016132284734</v>
      </c>
      <c r="D17"/>
    </row>
    <row r="18" spans="1:4" ht="12.75">
      <c r="A18">
        <v>17</v>
      </c>
      <c r="B18" s="1" t="s">
        <v>11</v>
      </c>
      <c r="C18" s="11">
        <v>0.004759023996773543</v>
      </c>
      <c r="D18"/>
    </row>
    <row r="19" spans="1:4" ht="12.75">
      <c r="A19">
        <v>18</v>
      </c>
      <c r="B19" s="1" t="s">
        <v>14</v>
      </c>
      <c r="C19" s="11">
        <v>0.003670094777172817</v>
      </c>
      <c r="D19"/>
    </row>
    <row r="20" spans="1:4" ht="12.75">
      <c r="A20">
        <v>19</v>
      </c>
      <c r="B20" s="1" t="s">
        <v>15</v>
      </c>
      <c r="C20" s="11">
        <v>0.0034281105061504335</v>
      </c>
      <c r="D20"/>
    </row>
    <row r="21" spans="1:4" ht="12.75">
      <c r="A21">
        <v>20</v>
      </c>
      <c r="B21" s="1" t="s">
        <v>19</v>
      </c>
      <c r="C21" s="11">
        <v>0.0029441419641056663</v>
      </c>
      <c r="D21"/>
    </row>
    <row r="22" spans="1:4" ht="12.75">
      <c r="A22">
        <v>21</v>
      </c>
      <c r="B22" s="1" t="s">
        <v>18</v>
      </c>
      <c r="C22" s="11">
        <v>0.002540834845735027</v>
      </c>
      <c r="D22"/>
    </row>
    <row r="23" spans="1:4" ht="12.75">
      <c r="A23">
        <v>22</v>
      </c>
      <c r="B23" s="1" t="s">
        <v>16</v>
      </c>
      <c r="C23" s="11">
        <v>0.002097197015527324</v>
      </c>
      <c r="D23"/>
    </row>
    <row r="24" spans="1:4" ht="12.75">
      <c r="A24">
        <v>23</v>
      </c>
      <c r="B24" s="1" t="s">
        <v>17</v>
      </c>
      <c r="C24" s="11">
        <v>0.001976204880016132</v>
      </c>
      <c r="D24"/>
    </row>
    <row r="25" spans="1:4" ht="12.75">
      <c r="A25">
        <v>24</v>
      </c>
      <c r="B25" s="1" t="s">
        <v>22</v>
      </c>
      <c r="C25" s="11">
        <v>0.0018148820326678765</v>
      </c>
      <c r="D25"/>
    </row>
    <row r="26" spans="1:4" ht="12.75">
      <c r="A26">
        <v>25</v>
      </c>
      <c r="B26" s="1" t="s">
        <v>20</v>
      </c>
      <c r="C26" s="11">
        <v>0.0011695906432748538</v>
      </c>
      <c r="D26"/>
    </row>
    <row r="27" spans="1:4" ht="12.75">
      <c r="A27">
        <v>26</v>
      </c>
      <c r="B27" s="1" t="s">
        <v>23</v>
      </c>
      <c r="C27" s="11">
        <v>0.0009679370840895341</v>
      </c>
      <c r="D27"/>
    </row>
    <row r="28" spans="1:4" ht="12.75">
      <c r="A28">
        <v>27</v>
      </c>
      <c r="B28" s="1" t="s">
        <v>24</v>
      </c>
      <c r="C28" s="11">
        <v>0.0006452913893930228</v>
      </c>
      <c r="D28"/>
    </row>
    <row r="29" spans="1:4" ht="12.75">
      <c r="A29">
        <v>28</v>
      </c>
      <c r="B29" s="1" t="s">
        <v>25</v>
      </c>
      <c r="C29" s="11">
        <v>0.0004839685420447671</v>
      </c>
      <c r="D29"/>
    </row>
    <row r="30" spans="1:4" ht="12.75">
      <c r="A30">
        <v>29</v>
      </c>
      <c r="B30" s="1" t="s">
        <v>28</v>
      </c>
      <c r="C30" s="11">
        <v>0.0004436378302077032</v>
      </c>
      <c r="D30"/>
    </row>
    <row r="31" spans="1:4" ht="12.75">
      <c r="A31">
        <v>30</v>
      </c>
      <c r="B31" s="1" t="s">
        <v>32</v>
      </c>
      <c r="C31" s="11">
        <v>0.0003226456946965114</v>
      </c>
      <c r="D31"/>
    </row>
    <row r="32" spans="1:4" ht="12.75">
      <c r="A32">
        <v>31</v>
      </c>
      <c r="B32" s="1" t="s">
        <v>21</v>
      </c>
      <c r="C32" s="11">
        <v>0.00020165355918531962</v>
      </c>
      <c r="D32"/>
    </row>
    <row r="33" spans="1:4" ht="12.75">
      <c r="A33">
        <v>32</v>
      </c>
      <c r="B33" s="1" t="s">
        <v>27</v>
      </c>
      <c r="C33" s="11">
        <v>0.00012099213551119177</v>
      </c>
      <c r="D33"/>
    </row>
    <row r="34" spans="1:4" ht="12.75">
      <c r="A34">
        <v>33</v>
      </c>
      <c r="B34" s="1" t="s">
        <v>29</v>
      </c>
      <c r="C34" s="11">
        <v>8.066142367412785E-05</v>
      </c>
      <c r="D34"/>
    </row>
    <row r="35" spans="1:4" ht="12.75">
      <c r="A35">
        <v>34</v>
      </c>
      <c r="B35" s="1" t="s">
        <v>39</v>
      </c>
      <c r="C35" s="11">
        <v>8.066142367412785E-05</v>
      </c>
      <c r="D35"/>
    </row>
    <row r="36" spans="1:4" ht="12.75">
      <c r="A36">
        <v>35</v>
      </c>
      <c r="B36" s="1" t="s">
        <v>34</v>
      </c>
      <c r="C36" s="11">
        <v>8.066142367412785E-05</v>
      </c>
      <c r="D36"/>
    </row>
    <row r="37" spans="1:4" ht="12.75">
      <c r="A37">
        <v>36</v>
      </c>
      <c r="B37" s="1" t="s">
        <v>36</v>
      </c>
      <c r="C37" s="11">
        <v>4.0330711837063925E-05</v>
      </c>
      <c r="D37"/>
    </row>
    <row r="38" spans="1:4" ht="12.75">
      <c r="A38">
        <v>37</v>
      </c>
      <c r="B38" s="1" t="s">
        <v>41</v>
      </c>
      <c r="C38" s="11">
        <v>4.0330711837063925E-05</v>
      </c>
      <c r="D38"/>
    </row>
    <row r="39" spans="1:4" ht="12.75">
      <c r="A39">
        <v>38</v>
      </c>
      <c r="B39" s="1" t="s">
        <v>38</v>
      </c>
      <c r="C39" s="11">
        <v>4.0330711837063925E-05</v>
      </c>
      <c r="D39"/>
    </row>
    <row r="40" spans="1:4" ht="12.75">
      <c r="A40">
        <v>39</v>
      </c>
      <c r="B40" s="1" t="s">
        <v>43</v>
      </c>
      <c r="C40" s="11">
        <v>4.0330711837063925E-05</v>
      </c>
      <c r="D40"/>
    </row>
    <row r="41" spans="1:4" ht="12.75">
      <c r="A41">
        <v>40</v>
      </c>
      <c r="B41" s="1" t="s">
        <v>31</v>
      </c>
      <c r="C41" s="11">
        <v>4.0330711837063925E-05</v>
      </c>
      <c r="D41"/>
    </row>
    <row r="42" spans="3:4" ht="12.75">
      <c r="C42" s="11"/>
      <c r="D42"/>
    </row>
    <row r="44" ht="12.75">
      <c r="B44" s="2" t="s">
        <v>53</v>
      </c>
    </row>
    <row r="45" ht="12.75">
      <c r="B45" s="3" t="s">
        <v>54</v>
      </c>
    </row>
    <row r="46" ht="12.75">
      <c r="B46" s="3" t="s">
        <v>63</v>
      </c>
    </row>
    <row r="47" ht="12.75">
      <c r="B47" t="s">
        <v>64</v>
      </c>
    </row>
    <row r="48" ht="12.75">
      <c r="B48" t="s">
        <v>57</v>
      </c>
    </row>
    <row r="49" ht="12.75">
      <c r="B49" t="s">
        <v>58</v>
      </c>
    </row>
    <row r="50" ht="12.75">
      <c r="B50" t="s">
        <v>59</v>
      </c>
    </row>
    <row r="51" ht="12.75">
      <c r="B51" t="s">
        <v>60</v>
      </c>
    </row>
    <row r="52" ht="12.75">
      <c r="B52" t="s">
        <v>62</v>
      </c>
    </row>
    <row r="53" ht="12.75">
      <c r="B53" t="s">
        <v>61</v>
      </c>
    </row>
  </sheetData>
  <mergeCells count="1">
    <mergeCell ref="D2:D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B44" sqref="B44:B53"/>
    </sheetView>
  </sheetViews>
  <sheetFormatPr defaultColWidth="9.140625" defaultRowHeight="12.75"/>
  <cols>
    <col min="1" max="1" width="3.00390625" style="0" bestFit="1" customWidth="1"/>
    <col min="2" max="2" width="20.7109375" style="0" bestFit="1" customWidth="1"/>
    <col min="3" max="3" width="7.28125" style="0" bestFit="1" customWidth="1"/>
    <col min="4" max="4" width="9.140625" style="11" customWidth="1"/>
    <col min="6" max="6" width="12.57421875" style="0" bestFit="1" customWidth="1"/>
  </cols>
  <sheetData>
    <row r="1" spans="2:9" ht="12.75">
      <c r="B1" t="s">
        <v>80</v>
      </c>
      <c r="C1" s="11" t="s">
        <v>81</v>
      </c>
      <c r="F1" t="s">
        <v>65</v>
      </c>
      <c r="G1" t="s">
        <v>82</v>
      </c>
      <c r="H1" s="4" t="s">
        <v>66</v>
      </c>
      <c r="I1" s="5" t="s">
        <v>68</v>
      </c>
    </row>
    <row r="2" spans="1:9" ht="12.75">
      <c r="A2">
        <v>1</v>
      </c>
      <c r="B2" s="1" t="s">
        <v>46</v>
      </c>
      <c r="C2" s="11">
        <v>0.29720770113476985</v>
      </c>
      <c r="D2" s="8">
        <f>SUM(C2:C4)</f>
        <v>0.579030133027328</v>
      </c>
      <c r="E2">
        <v>1</v>
      </c>
      <c r="F2" s="4" t="s">
        <v>69</v>
      </c>
      <c r="G2" s="6">
        <f>SUM(C2,C3,C9,C13,C14,C15,C32,C40)</f>
        <v>0.5646648816354285</v>
      </c>
      <c r="H2" s="6">
        <v>0.5218035563082133</v>
      </c>
      <c r="I2" s="6">
        <f>G2-H2</f>
        <v>0.042861325327215205</v>
      </c>
    </row>
    <row r="3" spans="1:9" ht="12.75">
      <c r="A3">
        <v>2</v>
      </c>
      <c r="B3" s="1" t="s">
        <v>45</v>
      </c>
      <c r="C3" s="11">
        <v>0.17812061711079943</v>
      </c>
      <c r="D3" s="9"/>
      <c r="E3">
        <v>2</v>
      </c>
      <c r="F3" s="4" t="s">
        <v>70</v>
      </c>
      <c r="G3" s="6">
        <f>SUM(C5,C6,C11,C20,C22,C23,C28)</f>
        <v>0.14871010242679245</v>
      </c>
      <c r="H3" s="6">
        <v>0.17596316680779</v>
      </c>
      <c r="I3" s="6">
        <f aca="true" t="shared" si="0" ref="I3:I12">G3-H3</f>
        <v>-0.02725306438099756</v>
      </c>
    </row>
    <row r="4" spans="1:9" ht="12.75">
      <c r="A4">
        <v>3</v>
      </c>
      <c r="B4" s="1" t="s">
        <v>0</v>
      </c>
      <c r="C4" s="11">
        <v>0.10370181478175867</v>
      </c>
      <c r="D4" s="9"/>
      <c r="E4">
        <v>3</v>
      </c>
      <c r="F4" s="4" t="s">
        <v>72</v>
      </c>
      <c r="G4" s="6">
        <f>SUM(C4,C24,C25,C35)</f>
        <v>0.10680436907645884</v>
      </c>
      <c r="H4" s="6">
        <v>0.08763759525825571</v>
      </c>
      <c r="I4" s="6">
        <f t="shared" si="0"/>
        <v>0.01916677381820313</v>
      </c>
    </row>
    <row r="5" spans="1:9" ht="12.75">
      <c r="A5">
        <v>4</v>
      </c>
      <c r="B5" s="1" t="s">
        <v>50</v>
      </c>
      <c r="C5" s="11">
        <v>0.05703599812996728</v>
      </c>
      <c r="D5"/>
      <c r="E5">
        <v>4</v>
      </c>
      <c r="F5" s="4" t="s">
        <v>71</v>
      </c>
      <c r="G5" s="6">
        <f>SUM(C7,C10,C18,C21,C27,C41)</f>
        <v>0.09031408049640868</v>
      </c>
      <c r="H5" s="6">
        <v>0.10383149872988993</v>
      </c>
      <c r="I5" s="6">
        <f t="shared" si="0"/>
        <v>-0.013517418233481251</v>
      </c>
    </row>
    <row r="6" spans="1:9" ht="12.75">
      <c r="A6">
        <v>5</v>
      </c>
      <c r="B6" s="1" t="s">
        <v>51</v>
      </c>
      <c r="C6" s="11">
        <v>0.04942836499638744</v>
      </c>
      <c r="D6"/>
      <c r="E6">
        <v>5</v>
      </c>
      <c r="F6" s="4" t="s">
        <v>74</v>
      </c>
      <c r="G6" s="6">
        <f>SUM(C8,C31)</f>
        <v>0.04050320880615411</v>
      </c>
      <c r="H6" s="6">
        <v>0.04318374259102455</v>
      </c>
      <c r="I6" s="6">
        <f t="shared" si="0"/>
        <v>-0.0026805337848704452</v>
      </c>
    </row>
    <row r="7" spans="1:9" ht="12.75">
      <c r="A7">
        <v>6</v>
      </c>
      <c r="B7" s="1" t="s">
        <v>47</v>
      </c>
      <c r="C7" s="11">
        <v>0.047260827064473626</v>
      </c>
      <c r="D7"/>
      <c r="E7">
        <v>6</v>
      </c>
      <c r="F7" s="4" t="s">
        <v>73</v>
      </c>
      <c r="G7" s="6">
        <f>SUM(C12,C17,C19,C30,C33)</f>
        <v>0.04003570062476093</v>
      </c>
      <c r="H7" s="6">
        <v>0.05445596951735817</v>
      </c>
      <c r="I7" s="6">
        <f t="shared" si="0"/>
        <v>-0.01442026889259724</v>
      </c>
    </row>
    <row r="8" spans="1:9" ht="12.75">
      <c r="A8">
        <v>7</v>
      </c>
      <c r="B8" s="1" t="s">
        <v>3</v>
      </c>
      <c r="C8" s="11">
        <v>0.04020570359981299</v>
      </c>
      <c r="D8"/>
      <c r="E8">
        <v>7</v>
      </c>
      <c r="F8" s="4" t="s">
        <v>75</v>
      </c>
      <c r="G8" s="6">
        <f>SUM(C16)</f>
        <v>0.006885120489608568</v>
      </c>
      <c r="H8" s="6">
        <v>0.011166384419983065</v>
      </c>
      <c r="I8" s="6">
        <f t="shared" si="0"/>
        <v>-0.0042812639303744975</v>
      </c>
    </row>
    <row r="9" spans="1:9" ht="12.75">
      <c r="A9">
        <v>8</v>
      </c>
      <c r="B9" s="1" t="s">
        <v>48</v>
      </c>
      <c r="C9" s="11">
        <v>0.039525691699604744</v>
      </c>
      <c r="D9"/>
      <c r="E9">
        <v>8</v>
      </c>
      <c r="F9" s="7" t="s">
        <v>77</v>
      </c>
      <c r="G9" s="12">
        <f>SUM(C26,C36,C37)</f>
        <v>0.001147520081601428</v>
      </c>
      <c r="H9" s="6">
        <v>0.00026460626587637595</v>
      </c>
      <c r="I9" s="6">
        <f t="shared" si="0"/>
        <v>0.0008829138157250521</v>
      </c>
    </row>
    <row r="10" spans="1:9" ht="12.75">
      <c r="A10">
        <v>9</v>
      </c>
      <c r="B10" s="1" t="s">
        <v>4</v>
      </c>
      <c r="C10" s="11">
        <v>0.03548812104211824</v>
      </c>
      <c r="D10"/>
      <c r="E10">
        <v>9</v>
      </c>
      <c r="F10" s="7" t="s">
        <v>76</v>
      </c>
      <c r="G10" s="12">
        <f>SUM(C29,C34)</f>
        <v>0.0008075141314973013</v>
      </c>
      <c r="H10" s="6">
        <v>0.0015347163420829806</v>
      </c>
      <c r="I10" s="6">
        <f t="shared" si="0"/>
        <v>-0.0007272022105856794</v>
      </c>
    </row>
    <row r="11" spans="1:9" ht="12.75">
      <c r="A11">
        <v>10</v>
      </c>
      <c r="B11" s="1" t="s">
        <v>49</v>
      </c>
      <c r="C11" s="11">
        <v>0.035105614348251095</v>
      </c>
      <c r="D11"/>
      <c r="E11">
        <v>10</v>
      </c>
      <c r="F11" s="7" t="s">
        <v>78</v>
      </c>
      <c r="G11" s="13">
        <v>0</v>
      </c>
      <c r="H11" s="6">
        <v>5.292125317527519E-05</v>
      </c>
      <c r="I11" s="6">
        <f t="shared" si="0"/>
        <v>-5.292125317527519E-05</v>
      </c>
    </row>
    <row r="12" spans="1:9" ht="12.75">
      <c r="A12">
        <v>11</v>
      </c>
      <c r="B12" s="1" t="s">
        <v>5</v>
      </c>
      <c r="C12" s="11">
        <v>0.030133027327978238</v>
      </c>
      <c r="D12"/>
      <c r="E12">
        <v>11</v>
      </c>
      <c r="F12" s="7" t="s">
        <v>79</v>
      </c>
      <c r="G12" s="12">
        <f>SUM(C38)</f>
        <v>0.00012750223128904755</v>
      </c>
      <c r="H12" s="6">
        <v>5.292125317527519E-05</v>
      </c>
      <c r="I12" s="6">
        <f t="shared" si="0"/>
        <v>7.458097811377236E-05</v>
      </c>
    </row>
    <row r="13" spans="1:4" ht="12.75">
      <c r="A13">
        <v>12</v>
      </c>
      <c r="B13" s="1" t="s">
        <v>52</v>
      </c>
      <c r="C13" s="11">
        <v>0.02911300947766586</v>
      </c>
      <c r="D13"/>
    </row>
    <row r="14" spans="1:4" ht="12.75">
      <c r="A14">
        <v>13</v>
      </c>
      <c r="B14" s="1" t="s">
        <v>7</v>
      </c>
      <c r="C14" s="11">
        <v>0.011772706022355391</v>
      </c>
      <c r="D14"/>
    </row>
    <row r="15" spans="1:4" ht="12.75">
      <c r="A15">
        <v>14</v>
      </c>
      <c r="B15" s="1" t="s">
        <v>9</v>
      </c>
      <c r="C15" s="11">
        <v>0.008585150240129203</v>
      </c>
      <c r="D15"/>
    </row>
    <row r="16" spans="1:4" ht="12.75">
      <c r="A16">
        <v>15</v>
      </c>
      <c r="B16" s="1" t="s">
        <v>11</v>
      </c>
      <c r="C16" s="11">
        <v>0.006885120489608568</v>
      </c>
      <c r="D16"/>
    </row>
    <row r="17" spans="1:4" ht="12.75">
      <c r="A17">
        <v>16</v>
      </c>
      <c r="B17" s="1" t="s">
        <v>12</v>
      </c>
      <c r="C17" s="11">
        <v>0.005440095201666029</v>
      </c>
      <c r="D17"/>
    </row>
    <row r="18" spans="1:4" ht="12.75">
      <c r="A18">
        <v>17</v>
      </c>
      <c r="B18" s="1" t="s">
        <v>13</v>
      </c>
      <c r="C18" s="11">
        <v>0.0043775766075906325</v>
      </c>
      <c r="D18"/>
    </row>
    <row r="19" spans="1:4" ht="12.75">
      <c r="A19">
        <v>18</v>
      </c>
      <c r="B19" s="1" t="s">
        <v>14</v>
      </c>
      <c r="C19" s="11">
        <v>0.003782566194908411</v>
      </c>
      <c r="D19"/>
    </row>
    <row r="20" spans="1:4" ht="12.75">
      <c r="A20">
        <v>19</v>
      </c>
      <c r="B20" s="1" t="s">
        <v>15</v>
      </c>
      <c r="C20" s="11">
        <v>0.0030600535509371415</v>
      </c>
      <c r="D20"/>
    </row>
    <row r="21" spans="1:4" ht="12.75">
      <c r="A21">
        <v>20</v>
      </c>
      <c r="B21" s="1" t="s">
        <v>16</v>
      </c>
      <c r="C21" s="11">
        <v>0.0023800416507288877</v>
      </c>
      <c r="D21"/>
    </row>
    <row r="22" spans="1:4" ht="12.75">
      <c r="A22">
        <v>21</v>
      </c>
      <c r="B22" s="1" t="s">
        <v>17</v>
      </c>
      <c r="C22" s="11">
        <v>0.0017850312380466658</v>
      </c>
      <c r="D22"/>
    </row>
    <row r="23" spans="1:4" ht="12.75">
      <c r="A23">
        <v>22</v>
      </c>
      <c r="B23" s="1" t="s">
        <v>18</v>
      </c>
      <c r="C23" s="11">
        <v>0.0016150282629946023</v>
      </c>
      <c r="D23"/>
    </row>
    <row r="24" spans="1:4" ht="12.75">
      <c r="A24">
        <v>23</v>
      </c>
      <c r="B24" s="1" t="s">
        <v>19</v>
      </c>
      <c r="C24" s="11">
        <v>0.0015300267754685707</v>
      </c>
      <c r="D24"/>
    </row>
    <row r="25" spans="1:4" ht="12.75">
      <c r="A25">
        <v>24</v>
      </c>
      <c r="B25" s="1" t="s">
        <v>20</v>
      </c>
      <c r="C25" s="11">
        <v>0.001402524544179523</v>
      </c>
      <c r="D25"/>
    </row>
    <row r="26" spans="1:4" ht="12.75">
      <c r="A26">
        <v>25</v>
      </c>
      <c r="B26" s="1" t="s">
        <v>21</v>
      </c>
      <c r="C26" s="11">
        <v>0.0008925156190233329</v>
      </c>
      <c r="D26"/>
    </row>
    <row r="27" spans="1:4" ht="12.75">
      <c r="A27">
        <v>26</v>
      </c>
      <c r="B27" s="1" t="s">
        <v>22</v>
      </c>
      <c r="C27" s="11">
        <v>0.0007650133877342854</v>
      </c>
      <c r="D27"/>
    </row>
    <row r="28" spans="1:4" ht="12.75">
      <c r="A28">
        <v>27</v>
      </c>
      <c r="B28" s="1" t="s">
        <v>23</v>
      </c>
      <c r="C28" s="11">
        <v>0.0006800119002082536</v>
      </c>
      <c r="D28"/>
    </row>
    <row r="29" spans="1:4" ht="12.75">
      <c r="A29">
        <v>28</v>
      </c>
      <c r="B29" s="1" t="s">
        <v>24</v>
      </c>
      <c r="C29" s="11">
        <v>0.0006375111564452378</v>
      </c>
      <c r="D29"/>
    </row>
    <row r="30" spans="1:4" ht="12.75">
      <c r="A30">
        <v>29</v>
      </c>
      <c r="B30" s="1" t="s">
        <v>25</v>
      </c>
      <c r="C30" s="11">
        <v>0.0004675081813931744</v>
      </c>
      <c r="D30"/>
    </row>
    <row r="31" spans="1:4" ht="12.75">
      <c r="A31">
        <v>30</v>
      </c>
      <c r="B31" s="1" t="s">
        <v>27</v>
      </c>
      <c r="C31" s="11">
        <v>0.00029750520634111096</v>
      </c>
      <c r="D31"/>
    </row>
    <row r="32" spans="1:4" ht="12.75">
      <c r="A32">
        <v>31</v>
      </c>
      <c r="B32" s="1" t="s">
        <v>28</v>
      </c>
      <c r="C32" s="11">
        <v>0.00029750520634111096</v>
      </c>
      <c r="D32"/>
    </row>
    <row r="33" spans="1:4" ht="12.75">
      <c r="A33">
        <v>32</v>
      </c>
      <c r="B33" s="1" t="s">
        <v>29</v>
      </c>
      <c r="C33" s="11">
        <v>0.00021250371881507927</v>
      </c>
      <c r="D33"/>
    </row>
    <row r="34" spans="1:4" ht="12.75">
      <c r="A34">
        <v>33</v>
      </c>
      <c r="B34" s="1" t="s">
        <v>31</v>
      </c>
      <c r="C34" s="11">
        <v>0.0001700029750520634</v>
      </c>
      <c r="D34"/>
    </row>
    <row r="35" spans="1:4" ht="12.75">
      <c r="A35">
        <v>34</v>
      </c>
      <c r="B35" s="1" t="s">
        <v>32</v>
      </c>
      <c r="C35" s="11">
        <v>0.0001700029750520634</v>
      </c>
      <c r="D35"/>
    </row>
    <row r="36" spans="1:4" ht="12.75">
      <c r="A36">
        <v>35</v>
      </c>
      <c r="B36" s="1" t="s">
        <v>33</v>
      </c>
      <c r="C36" s="11">
        <v>0.00012750223128904755</v>
      </c>
      <c r="D36"/>
    </row>
    <row r="37" spans="1:4" ht="12.75">
      <c r="A37">
        <v>36</v>
      </c>
      <c r="B37" s="1" t="s">
        <v>34</v>
      </c>
      <c r="C37" s="11">
        <v>0.00012750223128904755</v>
      </c>
      <c r="D37"/>
    </row>
    <row r="38" spans="1:4" ht="12.75">
      <c r="A38">
        <v>37</v>
      </c>
      <c r="B38" s="1" t="s">
        <v>35</v>
      </c>
      <c r="C38" s="11">
        <v>0.00012750223128904755</v>
      </c>
      <c r="D38"/>
    </row>
    <row r="39" spans="1:4" ht="12.75" hidden="1">
      <c r="A39">
        <v>38</v>
      </c>
      <c r="B39" s="1" t="s">
        <v>36</v>
      </c>
      <c r="C39" s="11">
        <v>4.250074376301585E-05</v>
      </c>
      <c r="D39"/>
    </row>
    <row r="40" spans="1:4" ht="12.75">
      <c r="A40">
        <v>39</v>
      </c>
      <c r="B40" s="1" t="s">
        <v>37</v>
      </c>
      <c r="C40" s="11">
        <v>4.250074376301585E-05</v>
      </c>
      <c r="D40"/>
    </row>
    <row r="41" spans="1:4" ht="12.75">
      <c r="A41">
        <v>40</v>
      </c>
      <c r="B41" s="1" t="s">
        <v>38</v>
      </c>
      <c r="C41" s="11">
        <v>4.250074376301585E-05</v>
      </c>
      <c r="D41"/>
    </row>
    <row r="42" ht="12.75">
      <c r="C42" s="10"/>
    </row>
    <row r="44" ht="12.75">
      <c r="B44" s="2" t="s">
        <v>53</v>
      </c>
    </row>
    <row r="45" ht="12.75">
      <c r="B45" s="3" t="s">
        <v>54</v>
      </c>
    </row>
    <row r="46" ht="12.75">
      <c r="B46" s="3" t="s">
        <v>63</v>
      </c>
    </row>
    <row r="47" ht="12.75">
      <c r="B47" t="s">
        <v>64</v>
      </c>
    </row>
    <row r="48" ht="12.75">
      <c r="B48" t="s">
        <v>57</v>
      </c>
    </row>
    <row r="49" ht="12.75">
      <c r="B49" t="s">
        <v>58</v>
      </c>
    </row>
    <row r="50" ht="12.75">
      <c r="B50" t="s">
        <v>59</v>
      </c>
    </row>
    <row r="51" ht="12.75">
      <c r="B51" t="s">
        <v>60</v>
      </c>
    </row>
    <row r="52" ht="12.75">
      <c r="B52" t="s">
        <v>62</v>
      </c>
    </row>
    <row r="53" ht="12.75">
      <c r="B53" t="s">
        <v>61</v>
      </c>
    </row>
  </sheetData>
  <mergeCells count="1">
    <mergeCell ref="D2:D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C23" sqref="C23"/>
    </sheetView>
  </sheetViews>
  <sheetFormatPr defaultColWidth="9.140625" defaultRowHeight="12.75"/>
  <cols>
    <col min="1" max="1" width="3.00390625" style="0" bestFit="1" customWidth="1"/>
    <col min="2" max="2" width="23.140625" style="0" bestFit="1" customWidth="1"/>
    <col min="3" max="3" width="10.28125" style="11" bestFit="1" customWidth="1"/>
    <col min="5" max="5" width="7.421875" style="0" customWidth="1"/>
    <col min="6" max="6" width="12.57421875" style="0" bestFit="1" customWidth="1"/>
    <col min="7" max="7" width="7.28125" style="0" bestFit="1" customWidth="1"/>
    <col min="8" max="8" width="10.57421875" style="0" customWidth="1"/>
  </cols>
  <sheetData>
    <row r="1" spans="1:9" ht="12.75">
      <c r="A1" s="4"/>
      <c r="B1" s="4" t="s">
        <v>80</v>
      </c>
      <c r="C1" s="6" t="s">
        <v>81</v>
      </c>
      <c r="D1" s="14"/>
      <c r="F1" s="4" t="s">
        <v>65</v>
      </c>
      <c r="G1" s="5" t="s">
        <v>66</v>
      </c>
      <c r="H1" s="5" t="s">
        <v>67</v>
      </c>
      <c r="I1" s="4" t="s">
        <v>68</v>
      </c>
    </row>
    <row r="2" spans="1:9" ht="12.75">
      <c r="A2" s="4">
        <v>1</v>
      </c>
      <c r="B2" s="15" t="s">
        <v>44</v>
      </c>
      <c r="C2" s="6">
        <v>0.2623306519898391</v>
      </c>
      <c r="D2" s="8">
        <f>SUM(C2:C4)</f>
        <v>0.5036515664690939</v>
      </c>
      <c r="F2" s="4" t="s">
        <v>69</v>
      </c>
      <c r="G2" s="6">
        <f>SUM(C2,C3,C10,C12,C14,C15,C31)</f>
        <v>0.5218035563082133</v>
      </c>
      <c r="H2" s="6">
        <v>0.5316049835104435</v>
      </c>
      <c r="I2" s="6">
        <f aca="true" t="shared" si="0" ref="I2:I12">G2-H2</f>
        <v>-0.009801427202230206</v>
      </c>
    </row>
    <row r="3" spans="1:9" ht="12.75">
      <c r="A3" s="4">
        <v>2</v>
      </c>
      <c r="B3" s="15" t="s">
        <v>85</v>
      </c>
      <c r="C3" s="6">
        <v>0.15812870448772226</v>
      </c>
      <c r="D3" s="9"/>
      <c r="F3" s="4" t="s">
        <v>70</v>
      </c>
      <c r="G3" s="6">
        <f>SUM(C5,C6,C13,C20,C23,C24,C29)</f>
        <v>0.17596316680779</v>
      </c>
      <c r="H3" s="6">
        <v>0.16507878343715648</v>
      </c>
      <c r="I3" s="6">
        <f t="shared" si="0"/>
        <v>0.010884383370633521</v>
      </c>
    </row>
    <row r="4" spans="1:9" ht="12.75">
      <c r="A4" s="4">
        <v>3</v>
      </c>
      <c r="B4" s="15" t="s">
        <v>86</v>
      </c>
      <c r="C4" s="6">
        <v>0.0831922099915326</v>
      </c>
      <c r="D4" s="9"/>
      <c r="F4" s="4" t="s">
        <v>71</v>
      </c>
      <c r="G4" s="6">
        <f>SUM(C7,C9,C17,C21,C34,C38)</f>
        <v>0.10383149872988993</v>
      </c>
      <c r="H4" s="6">
        <v>0.12806888970318797</v>
      </c>
      <c r="I4" s="6">
        <f t="shared" si="0"/>
        <v>-0.024237390973298037</v>
      </c>
    </row>
    <row r="5" spans="1:9" ht="12.75">
      <c r="A5" s="4">
        <v>4</v>
      </c>
      <c r="B5" s="15" t="s">
        <v>50</v>
      </c>
      <c r="C5" s="6">
        <v>0.07345469940728197</v>
      </c>
      <c r="D5" s="14"/>
      <c r="F5" s="4" t="s">
        <v>72</v>
      </c>
      <c r="G5" s="6">
        <f>SUM(C4,C22,C25,C28,C40)</f>
        <v>0.08763759525825571</v>
      </c>
      <c r="H5" s="6">
        <v>0.10800659582264566</v>
      </c>
      <c r="I5" s="6">
        <f t="shared" si="0"/>
        <v>-0.02036900056438995</v>
      </c>
    </row>
    <row r="6" spans="1:9" ht="12.75">
      <c r="A6" s="4">
        <v>5</v>
      </c>
      <c r="B6" s="15" t="s">
        <v>51</v>
      </c>
      <c r="C6" s="6">
        <v>0.06832133784928027</v>
      </c>
      <c r="D6" s="14"/>
      <c r="F6" s="4" t="s">
        <v>73</v>
      </c>
      <c r="G6" s="6">
        <f>SUM(C11,C18,C19,C26,C33)</f>
        <v>0.05445596951735817</v>
      </c>
      <c r="H6" s="6">
        <v>0.0497434957860022</v>
      </c>
      <c r="I6" s="6">
        <f t="shared" si="0"/>
        <v>0.004712473731355971</v>
      </c>
    </row>
    <row r="7" spans="1:9" ht="12.75">
      <c r="A7" s="4">
        <v>6</v>
      </c>
      <c r="B7" s="15" t="s">
        <v>4</v>
      </c>
      <c r="C7" s="6">
        <v>0.04937552921253175</v>
      </c>
      <c r="D7" s="14"/>
      <c r="F7" s="4" t="s">
        <v>74</v>
      </c>
      <c r="G7" s="6">
        <f>SUM(C8,C35)</f>
        <v>0.04318374259102455</v>
      </c>
      <c r="H7" s="6">
        <v>0.014290949065591791</v>
      </c>
      <c r="I7" s="6">
        <f t="shared" si="0"/>
        <v>0.02889279352543276</v>
      </c>
    </row>
    <row r="8" spans="1:9" ht="12.75">
      <c r="A8" s="4">
        <v>7</v>
      </c>
      <c r="B8" s="15" t="s">
        <v>3</v>
      </c>
      <c r="C8" s="6">
        <v>0.04302497883149873</v>
      </c>
      <c r="D8" s="14"/>
      <c r="F8" s="4" t="s">
        <v>75</v>
      </c>
      <c r="G8" s="6">
        <f>SUM(C16)</f>
        <v>0.011166384419983065</v>
      </c>
      <c r="H8" s="6">
        <v>0.0032063026749725174</v>
      </c>
      <c r="I8" s="6">
        <f t="shared" si="0"/>
        <v>0.007960081745010547</v>
      </c>
    </row>
    <row r="9" spans="1:9" ht="12.75">
      <c r="A9" s="4">
        <v>8</v>
      </c>
      <c r="B9" s="15" t="s">
        <v>47</v>
      </c>
      <c r="C9" s="6">
        <v>0.04059060118543607</v>
      </c>
      <c r="D9" s="14"/>
      <c r="F9" s="7" t="s">
        <v>76</v>
      </c>
      <c r="G9" s="6">
        <f>SUM(C27,C30)</f>
        <v>0.0015347163420829806</v>
      </c>
      <c r="H9" s="6">
        <v>0</v>
      </c>
      <c r="I9" s="6">
        <f t="shared" si="0"/>
        <v>0.0015347163420829806</v>
      </c>
    </row>
    <row r="10" spans="1:9" ht="12.75">
      <c r="A10" s="4">
        <v>9</v>
      </c>
      <c r="B10" s="15" t="s">
        <v>87</v>
      </c>
      <c r="C10" s="6">
        <v>0.03836790855207451</v>
      </c>
      <c r="D10" s="14"/>
      <c r="F10" s="7" t="s">
        <v>77</v>
      </c>
      <c r="G10" s="6">
        <f>SUM(C32,C36)</f>
        <v>0.00026460626587637595</v>
      </c>
      <c r="H10" s="6">
        <v>0</v>
      </c>
      <c r="I10" s="6">
        <f t="shared" si="0"/>
        <v>0.00026460626587637595</v>
      </c>
    </row>
    <row r="11" spans="1:9" ht="12.75">
      <c r="A11" s="4">
        <v>10</v>
      </c>
      <c r="B11" s="15" t="s">
        <v>5</v>
      </c>
      <c r="C11" s="6">
        <v>0.03794453852667231</v>
      </c>
      <c r="D11" s="14"/>
      <c r="F11" s="7" t="s">
        <v>78</v>
      </c>
      <c r="G11" s="6">
        <f>SUM(C39)</f>
        <v>5.292125317527519E-05</v>
      </c>
      <c r="H11" s="6">
        <v>0</v>
      </c>
      <c r="I11" s="6">
        <f t="shared" si="0"/>
        <v>5.292125317527519E-05</v>
      </c>
    </row>
    <row r="12" spans="1:9" ht="12.75">
      <c r="A12" s="4">
        <v>11</v>
      </c>
      <c r="B12" s="15" t="s">
        <v>52</v>
      </c>
      <c r="C12" s="6">
        <v>0.028789161727349702</v>
      </c>
      <c r="D12" s="14"/>
      <c r="F12" s="7" t="s">
        <v>79</v>
      </c>
      <c r="G12" s="6">
        <f>SUM(C39)</f>
        <v>5.292125317527519E-05</v>
      </c>
      <c r="H12" s="6">
        <v>0</v>
      </c>
      <c r="I12" s="6">
        <f t="shared" si="0"/>
        <v>5.292125317527519E-05</v>
      </c>
    </row>
    <row r="13" spans="1:3" ht="12.75">
      <c r="A13" s="4">
        <v>12</v>
      </c>
      <c r="B13" s="15" t="s">
        <v>88</v>
      </c>
      <c r="C13" s="6">
        <v>0.02497883149872989</v>
      </c>
    </row>
    <row r="14" spans="1:3" ht="12.75">
      <c r="A14" s="4">
        <v>13</v>
      </c>
      <c r="B14" s="15" t="s">
        <v>7</v>
      </c>
      <c r="C14" s="6">
        <v>0.02180355630821338</v>
      </c>
    </row>
    <row r="15" spans="1:3" ht="12.75">
      <c r="A15" s="4">
        <v>14</v>
      </c>
      <c r="B15" s="15" t="s">
        <v>9</v>
      </c>
      <c r="C15" s="6">
        <v>0.012118966977138018</v>
      </c>
    </row>
    <row r="16" spans="1:3" ht="12.75">
      <c r="A16" s="4">
        <v>15</v>
      </c>
      <c r="B16" s="15" t="s">
        <v>11</v>
      </c>
      <c r="C16" s="6">
        <v>0.011166384419983065</v>
      </c>
    </row>
    <row r="17" spans="1:3" ht="12.75">
      <c r="A17" s="4">
        <v>16</v>
      </c>
      <c r="B17" s="15" t="s">
        <v>13</v>
      </c>
      <c r="C17" s="6">
        <v>0.010690093141405588</v>
      </c>
    </row>
    <row r="18" spans="1:3" ht="12.75">
      <c r="A18" s="4">
        <v>17</v>
      </c>
      <c r="B18" s="15" t="s">
        <v>14</v>
      </c>
      <c r="C18" s="6">
        <v>0.008308636748518205</v>
      </c>
    </row>
    <row r="19" spans="1:3" ht="12.75">
      <c r="A19" s="4">
        <v>18</v>
      </c>
      <c r="B19" s="15" t="s">
        <v>12</v>
      </c>
      <c r="C19" s="6">
        <v>0.00693268416596105</v>
      </c>
    </row>
    <row r="20" spans="1:3" ht="12.75">
      <c r="A20" s="4">
        <v>19</v>
      </c>
      <c r="B20" s="15" t="s">
        <v>15</v>
      </c>
      <c r="C20" s="6">
        <v>0.005239204064352244</v>
      </c>
    </row>
    <row r="21" spans="1:3" ht="12.75">
      <c r="A21" s="4">
        <v>20</v>
      </c>
      <c r="B21" s="15" t="s">
        <v>30</v>
      </c>
      <c r="C21" s="6">
        <v>0.0029635901778154107</v>
      </c>
    </row>
    <row r="22" spans="1:3" ht="12.75">
      <c r="A22" s="4">
        <v>21</v>
      </c>
      <c r="B22" s="15" t="s">
        <v>20</v>
      </c>
      <c r="C22" s="6">
        <v>0.0023285351397121083</v>
      </c>
    </row>
    <row r="23" spans="1:3" ht="12.75">
      <c r="A23" s="4">
        <v>22</v>
      </c>
      <c r="B23" s="15" t="s">
        <v>17</v>
      </c>
      <c r="C23" s="6">
        <v>0.0015876375952582557</v>
      </c>
    </row>
    <row r="24" spans="1:3" ht="12.75">
      <c r="A24" s="4">
        <v>23</v>
      </c>
      <c r="B24" s="15" t="s">
        <v>23</v>
      </c>
      <c r="C24" s="6">
        <v>0.00142887383573243</v>
      </c>
    </row>
    <row r="25" spans="1:3" ht="12.75">
      <c r="A25" s="4">
        <v>24</v>
      </c>
      <c r="B25" s="15" t="s">
        <v>32</v>
      </c>
      <c r="C25" s="6">
        <v>0.001111346316680779</v>
      </c>
    </row>
    <row r="26" spans="1:3" ht="12.75">
      <c r="A26" s="4">
        <v>25</v>
      </c>
      <c r="B26" s="15" t="s">
        <v>25</v>
      </c>
      <c r="C26" s="6">
        <v>0.001111346316680779</v>
      </c>
    </row>
    <row r="27" spans="1:3" ht="12.75">
      <c r="A27" s="4">
        <v>26</v>
      </c>
      <c r="B27" s="15" t="s">
        <v>24</v>
      </c>
      <c r="C27" s="6">
        <v>0.0009525825571549535</v>
      </c>
    </row>
    <row r="28" spans="1:3" ht="12.75">
      <c r="A28" s="4">
        <v>27</v>
      </c>
      <c r="B28" s="15" t="s">
        <v>19</v>
      </c>
      <c r="C28" s="6">
        <v>0.0009525825571549535</v>
      </c>
    </row>
    <row r="29" spans="1:3" ht="12.75">
      <c r="A29" s="4">
        <v>28</v>
      </c>
      <c r="B29" s="15" t="s">
        <v>18</v>
      </c>
      <c r="C29" s="6">
        <v>0.0009525825571549535</v>
      </c>
    </row>
    <row r="30" spans="1:3" ht="12.75">
      <c r="A30" s="4">
        <v>29</v>
      </c>
      <c r="B30" s="15" t="s">
        <v>31</v>
      </c>
      <c r="C30" s="6">
        <v>0.0005821337849280271</v>
      </c>
    </row>
    <row r="31" spans="1:3" ht="12.75">
      <c r="A31" s="4">
        <v>30</v>
      </c>
      <c r="B31" s="15" t="s">
        <v>28</v>
      </c>
      <c r="C31" s="6">
        <v>0.00026460626587637595</v>
      </c>
    </row>
    <row r="32" spans="1:3" ht="12.75">
      <c r="A32" s="4">
        <v>31</v>
      </c>
      <c r="B32" s="15" t="s">
        <v>21</v>
      </c>
      <c r="C32" s="6">
        <v>0.00015876375952582556</v>
      </c>
    </row>
    <row r="33" spans="1:3" ht="12.75">
      <c r="A33" s="4">
        <v>32</v>
      </c>
      <c r="B33" s="15" t="s">
        <v>29</v>
      </c>
      <c r="C33" s="6">
        <v>0.00015876375952582556</v>
      </c>
    </row>
    <row r="34" spans="1:3" ht="12.75">
      <c r="A34" s="4">
        <v>33</v>
      </c>
      <c r="B34" s="15" t="s">
        <v>42</v>
      </c>
      <c r="C34" s="6">
        <v>0.00015876375952582556</v>
      </c>
    </row>
    <row r="35" spans="1:3" ht="12.75">
      <c r="A35" s="4">
        <v>34</v>
      </c>
      <c r="B35" s="15" t="s">
        <v>27</v>
      </c>
      <c r="C35" s="6">
        <v>0.00015876375952582556</v>
      </c>
    </row>
    <row r="36" spans="1:3" ht="12.75">
      <c r="A36" s="4">
        <v>35</v>
      </c>
      <c r="B36" s="15" t="s">
        <v>34</v>
      </c>
      <c r="C36" s="6">
        <v>0.00010584250635055038</v>
      </c>
    </row>
    <row r="37" spans="1:3" ht="12.75">
      <c r="A37" s="4">
        <v>36</v>
      </c>
      <c r="B37" s="15" t="s">
        <v>35</v>
      </c>
      <c r="C37" s="6">
        <v>0.00010584250635055038</v>
      </c>
    </row>
    <row r="38" spans="1:3" ht="12.75">
      <c r="A38" s="4">
        <v>37</v>
      </c>
      <c r="B38" s="15" t="s">
        <v>38</v>
      </c>
      <c r="C38" s="6">
        <v>5.292125317527519E-05</v>
      </c>
    </row>
    <row r="39" spans="1:3" ht="12.75">
      <c r="A39" s="4">
        <v>38</v>
      </c>
      <c r="B39" s="15" t="s">
        <v>41</v>
      </c>
      <c r="C39" s="6">
        <v>5.292125317527519E-05</v>
      </c>
    </row>
    <row r="40" spans="1:3" ht="12.75">
      <c r="A40" s="4">
        <v>39</v>
      </c>
      <c r="B40" s="15" t="s">
        <v>89</v>
      </c>
      <c r="C40" s="6">
        <v>5.292125317527519E-05</v>
      </c>
    </row>
    <row r="41" spans="1:3" ht="12.75">
      <c r="A41" s="4"/>
      <c r="B41" s="4"/>
      <c r="C41" s="6">
        <v>1</v>
      </c>
    </row>
    <row r="44" ht="12.75">
      <c r="B44" s="2" t="s">
        <v>53</v>
      </c>
    </row>
    <row r="45" ht="12.75">
      <c r="B45" s="3" t="s">
        <v>54</v>
      </c>
    </row>
    <row r="46" ht="12.75">
      <c r="B46" s="3" t="s">
        <v>55</v>
      </c>
    </row>
    <row r="47" ht="12.75">
      <c r="B47" t="s">
        <v>56</v>
      </c>
    </row>
    <row r="48" ht="12.75">
      <c r="B48" t="s">
        <v>57</v>
      </c>
    </row>
    <row r="49" ht="12.75">
      <c r="B49" t="s">
        <v>58</v>
      </c>
    </row>
    <row r="50" ht="12.75">
      <c r="B50" t="s">
        <v>60</v>
      </c>
    </row>
    <row r="51" ht="12.75">
      <c r="B51" t="s">
        <v>61</v>
      </c>
    </row>
  </sheetData>
  <mergeCells count="1">
    <mergeCell ref="D2:D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6" sqref="C6"/>
    </sheetView>
  </sheetViews>
  <sheetFormatPr defaultColWidth="9.140625" defaultRowHeight="12.75"/>
  <cols>
    <col min="1" max="1" width="20.7109375" style="0" bestFit="1" customWidth="1"/>
    <col min="2" max="2" width="9.140625" style="11" customWidth="1"/>
    <col min="4" max="4" width="12.57421875" style="0" bestFit="1" customWidth="1"/>
  </cols>
  <sheetData>
    <row r="1" spans="1:5" ht="12.75">
      <c r="A1" s="16" t="s">
        <v>90</v>
      </c>
      <c r="B1" s="17" t="s">
        <v>81</v>
      </c>
      <c r="D1" s="18" t="s">
        <v>65</v>
      </c>
      <c r="E1" s="18" t="s">
        <v>81</v>
      </c>
    </row>
    <row r="2" spans="1:7" ht="12.75">
      <c r="A2" s="1" t="s">
        <v>46</v>
      </c>
      <c r="B2" s="11">
        <v>0.25290669741520133</v>
      </c>
      <c r="D2" s="4" t="s">
        <v>69</v>
      </c>
      <c r="E2" s="6">
        <f>B2+B3+B8+B11+B12+B14+B29</f>
        <v>0.5319496492745267</v>
      </c>
      <c r="G2" s="2" t="s">
        <v>53</v>
      </c>
    </row>
    <row r="3" spans="1:7" ht="12.75">
      <c r="A3" s="1" t="s">
        <v>45</v>
      </c>
      <c r="B3" s="11">
        <v>0.1845872970116268</v>
      </c>
      <c r="D3" s="4" t="s">
        <v>70</v>
      </c>
      <c r="E3" s="6">
        <f>B5+B6+B17+B19+B21+B23+B24+B25</f>
        <v>0.17690016335159026</v>
      </c>
      <c r="G3" s="3" t="s">
        <v>54</v>
      </c>
    </row>
    <row r="4" spans="1:7" ht="12.75">
      <c r="A4" s="1" t="s">
        <v>2</v>
      </c>
      <c r="B4" s="11">
        <v>0.10199865475160949</v>
      </c>
      <c r="D4" s="4" t="s">
        <v>71</v>
      </c>
      <c r="E4" s="6">
        <f>B7+B10+B15+B26</f>
        <v>0.11107908138752763</v>
      </c>
      <c r="G4" s="3" t="s">
        <v>55</v>
      </c>
    </row>
    <row r="5" spans="1:7" ht="12.75">
      <c r="A5" s="1" t="s">
        <v>51</v>
      </c>
      <c r="B5" s="11">
        <v>0.08095512635725954</v>
      </c>
      <c r="D5" s="4" t="s">
        <v>72</v>
      </c>
      <c r="E5" s="6">
        <f>B4+B22+B30</f>
        <v>0.10464110694724704</v>
      </c>
      <c r="G5" t="s">
        <v>56</v>
      </c>
    </row>
    <row r="6" spans="1:7" ht="12.75">
      <c r="A6" s="1" t="s">
        <v>50</v>
      </c>
      <c r="B6" s="11">
        <v>0.07615066781973671</v>
      </c>
      <c r="D6" s="4" t="s">
        <v>73</v>
      </c>
      <c r="E6" s="6">
        <f>B9+B16+B20+B31</f>
        <v>0.0519361967906217</v>
      </c>
      <c r="G6" t="s">
        <v>58</v>
      </c>
    </row>
    <row r="7" spans="1:7" ht="12.75">
      <c r="A7" s="1" t="s">
        <v>4</v>
      </c>
      <c r="B7" s="11">
        <v>0.06260209474392237</v>
      </c>
      <c r="D7" s="4" t="s">
        <v>74</v>
      </c>
      <c r="E7" s="6">
        <f>B13+B27+B34</f>
        <v>0.017248006149706927</v>
      </c>
      <c r="G7" t="s">
        <v>60</v>
      </c>
    </row>
    <row r="8" spans="1:7" ht="12.75">
      <c r="A8" s="1" t="s">
        <v>48</v>
      </c>
      <c r="B8" s="11">
        <v>0.041750744691073316</v>
      </c>
      <c r="D8" s="4" t="s">
        <v>75</v>
      </c>
      <c r="E8" s="6">
        <f>B18+B35</f>
        <v>0.005861439415777841</v>
      </c>
      <c r="G8" t="s">
        <v>91</v>
      </c>
    </row>
    <row r="9" spans="1:5" ht="12.75">
      <c r="A9" s="1" t="s">
        <v>5</v>
      </c>
      <c r="B9" s="11">
        <v>0.03478427981166522</v>
      </c>
      <c r="D9" s="4" t="s">
        <v>78</v>
      </c>
      <c r="E9" s="6">
        <f>B28</f>
        <v>0.00024022292687614106</v>
      </c>
    </row>
    <row r="10" spans="1:5" ht="12.75">
      <c r="A10" s="1" t="s">
        <v>47</v>
      </c>
      <c r="B10" s="11">
        <v>0.033679254348034975</v>
      </c>
      <c r="D10" s="4" t="s">
        <v>76</v>
      </c>
      <c r="E10" s="6">
        <f>B32+B33</f>
        <v>0.00014413375612568464</v>
      </c>
    </row>
    <row r="11" spans="1:2" ht="12.75">
      <c r="A11" s="1" t="s">
        <v>7</v>
      </c>
      <c r="B11" s="11">
        <v>0.019169789564716058</v>
      </c>
    </row>
    <row r="12" spans="1:2" ht="12.75">
      <c r="A12" s="1" t="s">
        <v>8</v>
      </c>
      <c r="B12" s="11">
        <v>0.01820889785721149</v>
      </c>
    </row>
    <row r="13" spans="1:2" ht="12.75">
      <c r="A13" s="1" t="s">
        <v>3</v>
      </c>
      <c r="B13" s="11">
        <v>0.016815604881329875</v>
      </c>
    </row>
    <row r="14" spans="1:2" ht="12.75">
      <c r="A14" s="1" t="s">
        <v>9</v>
      </c>
      <c r="B14" s="11">
        <v>0.015085999807821658</v>
      </c>
    </row>
    <row r="15" spans="1:2" ht="12.75">
      <c r="A15" s="1" t="s">
        <v>13</v>
      </c>
      <c r="B15" s="11">
        <v>0.014173152685692322</v>
      </c>
    </row>
    <row r="16" spans="1:2" ht="12.75">
      <c r="A16" s="1" t="s">
        <v>14</v>
      </c>
      <c r="B16" s="11">
        <v>0.011434611319304315</v>
      </c>
    </row>
    <row r="17" spans="1:2" ht="12.75">
      <c r="A17" s="1" t="s">
        <v>6</v>
      </c>
      <c r="B17" s="11">
        <v>0.006149706928029211</v>
      </c>
    </row>
    <row r="18" spans="1:2" ht="12.75">
      <c r="A18" s="1" t="s">
        <v>11</v>
      </c>
      <c r="B18" s="11">
        <v>0.005813394830402613</v>
      </c>
    </row>
    <row r="19" spans="1:2" ht="12.75">
      <c r="A19" s="1" t="s">
        <v>17</v>
      </c>
      <c r="B19" s="11">
        <v>0.005813394830402613</v>
      </c>
    </row>
    <row r="20" spans="1:2" ht="12.75">
      <c r="A20" s="1" t="s">
        <v>12</v>
      </c>
      <c r="B20" s="11">
        <v>0.0056212164889017004</v>
      </c>
    </row>
    <row r="21" spans="1:2" ht="12.75">
      <c r="A21" s="1" t="s">
        <v>88</v>
      </c>
      <c r="B21" s="11">
        <v>0.004131834342269626</v>
      </c>
    </row>
    <row r="22" spans="1:2" ht="12.75">
      <c r="A22" s="1" t="s">
        <v>20</v>
      </c>
      <c r="B22" s="11">
        <v>0.0024022292687614108</v>
      </c>
    </row>
    <row r="23" spans="1:2" ht="12.75">
      <c r="A23" s="1" t="s">
        <v>23</v>
      </c>
      <c r="B23" s="11">
        <v>0.0014413375612568463</v>
      </c>
    </row>
    <row r="24" spans="1:2" ht="12.75">
      <c r="A24" s="1" t="s">
        <v>15</v>
      </c>
      <c r="B24" s="11">
        <v>0.0014413375612568463</v>
      </c>
    </row>
    <row r="25" spans="1:2" ht="12.75">
      <c r="A25" s="1" t="s">
        <v>18</v>
      </c>
      <c r="B25" s="11">
        <v>0.0008167579513788796</v>
      </c>
    </row>
    <row r="26" spans="1:2" ht="12.75">
      <c r="A26" s="1" t="s">
        <v>30</v>
      </c>
      <c r="B26" s="11">
        <v>0.0006245796098779667</v>
      </c>
    </row>
    <row r="27" spans="1:2" ht="12.75">
      <c r="A27" s="1" t="s">
        <v>27</v>
      </c>
      <c r="B27" s="11">
        <v>0.0003843566830018257</v>
      </c>
    </row>
    <row r="28" spans="1:2" ht="12.75">
      <c r="A28" s="1" t="s">
        <v>41</v>
      </c>
      <c r="B28" s="11">
        <v>0.00024022292687614106</v>
      </c>
    </row>
    <row r="29" spans="1:2" ht="12.75">
      <c r="A29" s="1" t="s">
        <v>28</v>
      </c>
      <c r="B29" s="11">
        <v>0.00024022292687614106</v>
      </c>
    </row>
    <row r="30" spans="1:2" ht="12.75">
      <c r="A30" s="1" t="s">
        <v>40</v>
      </c>
      <c r="B30" s="11">
        <v>0.00024022292687614106</v>
      </c>
    </row>
    <row r="31" spans="1:2" ht="12.75">
      <c r="A31" s="1" t="s">
        <v>29</v>
      </c>
      <c r="B31" s="11">
        <v>9.608917075045643E-05</v>
      </c>
    </row>
    <row r="32" spans="1:2" ht="12.75">
      <c r="A32" s="1" t="s">
        <v>31</v>
      </c>
      <c r="B32" s="11">
        <v>9.608917075045643E-05</v>
      </c>
    </row>
    <row r="33" spans="1:2" ht="12.75">
      <c r="A33" s="1" t="s">
        <v>24</v>
      </c>
      <c r="B33" s="11">
        <v>4.804458537522821E-05</v>
      </c>
    </row>
    <row r="34" spans="1:2" ht="12.75">
      <c r="A34" s="1" t="s">
        <v>92</v>
      </c>
      <c r="B34" s="11">
        <v>4.804458537522821E-05</v>
      </c>
    </row>
    <row r="35" spans="1:2" ht="12.75">
      <c r="A35" s="1" t="s">
        <v>93</v>
      </c>
      <c r="B35" s="11">
        <v>4.804458537522821E-05</v>
      </c>
    </row>
  </sheetData>
  <autoFilter ref="A1:B36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7">
      <selection activeCell="G37" sqref="G37"/>
    </sheetView>
  </sheetViews>
  <sheetFormatPr defaultColWidth="9.140625" defaultRowHeight="12.75"/>
  <cols>
    <col min="1" max="1" width="3.00390625" style="0" bestFit="1" customWidth="1"/>
    <col min="2" max="2" width="22.8515625" style="0" bestFit="1" customWidth="1"/>
    <col min="6" max="6" width="12.57421875" style="0" bestFit="1" customWidth="1"/>
  </cols>
  <sheetData>
    <row r="1" spans="2:7" ht="12.75">
      <c r="B1" s="20" t="s">
        <v>90</v>
      </c>
      <c r="C1" s="6"/>
      <c r="F1" s="4" t="s">
        <v>65</v>
      </c>
      <c r="G1" s="4" t="s">
        <v>81</v>
      </c>
    </row>
    <row r="2" spans="1:7" ht="12.75">
      <c r="A2" s="21">
        <v>1</v>
      </c>
      <c r="B2" s="22" t="s">
        <v>46</v>
      </c>
      <c r="C2" s="23">
        <v>0.2598021253206303</v>
      </c>
      <c r="D2" s="8">
        <f>SUM(C2:C4)</f>
        <v>0.545071454745328</v>
      </c>
      <c r="F2" s="4" t="s">
        <v>69</v>
      </c>
      <c r="G2" s="6">
        <f>C2+C3+C8+C12+C13+C14+C26</f>
        <v>0.5316049835104435</v>
      </c>
    </row>
    <row r="3" spans="1:7" ht="12.75">
      <c r="A3" s="21">
        <v>2</v>
      </c>
      <c r="B3" s="22" t="s">
        <v>45</v>
      </c>
      <c r="C3" s="23">
        <v>0.1794613411506046</v>
      </c>
      <c r="D3" s="9"/>
      <c r="F3" s="4" t="s">
        <v>70</v>
      </c>
      <c r="G3" s="6">
        <f>C5+C6+C17+C19+C21+C23+C24+C25</f>
        <v>0.16507878343715648</v>
      </c>
    </row>
    <row r="4" spans="1:7" ht="12.75">
      <c r="A4" s="21">
        <v>3</v>
      </c>
      <c r="B4" s="22" t="s">
        <v>86</v>
      </c>
      <c r="C4" s="23">
        <v>0.10580798827409307</v>
      </c>
      <c r="D4" s="9"/>
      <c r="F4" s="4" t="s">
        <v>71</v>
      </c>
      <c r="G4" s="6">
        <f>C7+C9+C11</f>
        <v>0.12806888970318797</v>
      </c>
    </row>
    <row r="5" spans="1:7" ht="12.75">
      <c r="A5" s="4">
        <v>4</v>
      </c>
      <c r="B5" s="15" t="s">
        <v>50</v>
      </c>
      <c r="C5" s="6">
        <v>0.07392817882008061</v>
      </c>
      <c r="F5" s="4" t="s">
        <v>72</v>
      </c>
      <c r="G5" s="6">
        <f>C4+C22</f>
        <v>0.10800659582264566</v>
      </c>
    </row>
    <row r="6" spans="1:7" ht="12.75">
      <c r="A6" s="4">
        <v>5</v>
      </c>
      <c r="B6" s="15" t="s">
        <v>1</v>
      </c>
      <c r="C6" s="6">
        <v>0.07383657017222425</v>
      </c>
      <c r="F6" s="4" t="s">
        <v>73</v>
      </c>
      <c r="G6" s="6">
        <f>C10+C16+C18</f>
        <v>0.0497434957860022</v>
      </c>
    </row>
    <row r="7" spans="1:7" ht="12.75">
      <c r="A7" s="4">
        <v>6</v>
      </c>
      <c r="B7" s="15" t="s">
        <v>4</v>
      </c>
      <c r="C7" s="6">
        <v>0.06953096372297544</v>
      </c>
      <c r="F7" s="4" t="s">
        <v>74</v>
      </c>
      <c r="G7" s="6">
        <f>C15</f>
        <v>0.014290949065591791</v>
      </c>
    </row>
    <row r="8" spans="1:7" ht="12.75">
      <c r="A8" s="4">
        <v>7</v>
      </c>
      <c r="B8" s="15" t="s">
        <v>48</v>
      </c>
      <c r="C8" s="6">
        <v>0.04268962990106266</v>
      </c>
      <c r="F8" s="4" t="s">
        <v>75</v>
      </c>
      <c r="G8" s="6">
        <f>C20</f>
        <v>0.0032063026749725174</v>
      </c>
    </row>
    <row r="9" spans="1:3" ht="12.75">
      <c r="A9" s="4">
        <v>8</v>
      </c>
      <c r="B9" s="15" t="s">
        <v>83</v>
      </c>
      <c r="C9" s="6">
        <v>0.04012458776108464</v>
      </c>
    </row>
    <row r="10" spans="1:3" ht="12.75">
      <c r="A10" s="4">
        <v>9</v>
      </c>
      <c r="B10" s="15" t="s">
        <v>5</v>
      </c>
      <c r="C10" s="6">
        <v>0.03499450348112862</v>
      </c>
    </row>
    <row r="11" spans="1:3" ht="12.75">
      <c r="A11" s="4">
        <v>10</v>
      </c>
      <c r="B11" s="15" t="s">
        <v>13</v>
      </c>
      <c r="C11" s="6">
        <v>0.018413338219127887</v>
      </c>
    </row>
    <row r="12" spans="1:3" ht="12.75">
      <c r="A12" s="4">
        <v>11</v>
      </c>
      <c r="B12" s="15" t="s">
        <v>7</v>
      </c>
      <c r="C12" s="6">
        <v>0.017955294979846097</v>
      </c>
    </row>
    <row r="13" spans="1:3" ht="12.75">
      <c r="A13" s="4">
        <v>12</v>
      </c>
      <c r="B13" s="15" t="s">
        <v>8</v>
      </c>
      <c r="C13" s="6">
        <v>0.016031513374862586</v>
      </c>
    </row>
    <row r="14" spans="1:3" ht="12.75">
      <c r="A14" s="4">
        <v>13</v>
      </c>
      <c r="B14" s="15" t="s">
        <v>9</v>
      </c>
      <c r="C14" s="6">
        <v>0.015390252839868083</v>
      </c>
    </row>
    <row r="15" spans="1:3" ht="12.75">
      <c r="A15" s="4">
        <v>14</v>
      </c>
      <c r="B15" s="15" t="s">
        <v>3</v>
      </c>
      <c r="C15" s="6">
        <v>0.014290949065591791</v>
      </c>
    </row>
    <row r="16" spans="1:3" ht="12.75">
      <c r="A16" s="4">
        <v>15</v>
      </c>
      <c r="B16" s="15" t="s">
        <v>14</v>
      </c>
      <c r="C16" s="6">
        <v>0.008886038842066691</v>
      </c>
    </row>
    <row r="17" spans="1:3" ht="12.75">
      <c r="A17" s="4">
        <v>16</v>
      </c>
      <c r="B17" s="15" t="s">
        <v>17</v>
      </c>
      <c r="C17" s="6">
        <v>0.006320996702088677</v>
      </c>
    </row>
    <row r="18" spans="1:3" ht="12.75">
      <c r="A18" s="4">
        <v>17</v>
      </c>
      <c r="B18" s="15" t="s">
        <v>12</v>
      </c>
      <c r="C18" s="6">
        <v>0.005862953462806889</v>
      </c>
    </row>
    <row r="19" spans="1:3" ht="12.75">
      <c r="A19" s="4">
        <v>18</v>
      </c>
      <c r="B19" s="15" t="s">
        <v>6</v>
      </c>
      <c r="C19" s="6">
        <v>0.004122389153536094</v>
      </c>
    </row>
    <row r="20" spans="1:3" ht="12.75">
      <c r="A20" s="4">
        <v>19</v>
      </c>
      <c r="B20" s="15" t="s">
        <v>11</v>
      </c>
      <c r="C20" s="6">
        <v>0.0032063026749725174</v>
      </c>
    </row>
    <row r="21" spans="1:3" ht="12.75">
      <c r="A21" s="4">
        <v>20</v>
      </c>
      <c r="B21" s="15" t="s">
        <v>10</v>
      </c>
      <c r="C21" s="6">
        <v>0.0029314767314034445</v>
      </c>
    </row>
    <row r="22" spans="1:3" ht="12.75">
      <c r="A22" s="4">
        <v>21</v>
      </c>
      <c r="B22" s="15" t="s">
        <v>20</v>
      </c>
      <c r="C22" s="6">
        <v>0.0021986075485525836</v>
      </c>
    </row>
    <row r="23" spans="1:3" ht="12.75">
      <c r="A23" s="4">
        <v>22</v>
      </c>
      <c r="B23" s="15" t="s">
        <v>26</v>
      </c>
      <c r="C23" s="6">
        <v>0.002015390252839868</v>
      </c>
    </row>
    <row r="24" spans="1:3" ht="12.75">
      <c r="A24" s="4">
        <v>23</v>
      </c>
      <c r="B24" s="15" t="s">
        <v>23</v>
      </c>
      <c r="C24" s="6">
        <v>0.0013741297178453645</v>
      </c>
    </row>
    <row r="25" spans="1:3" ht="12.75">
      <c r="A25" s="4">
        <v>24</v>
      </c>
      <c r="B25" s="15" t="s">
        <v>18</v>
      </c>
      <c r="C25" s="6">
        <v>0.0005496518871381459</v>
      </c>
    </row>
    <row r="26" spans="1:3" ht="12.75">
      <c r="A26" s="4">
        <v>25</v>
      </c>
      <c r="B26" s="15" t="s">
        <v>28</v>
      </c>
      <c r="C26" s="6">
        <v>0.00027482594356907294</v>
      </c>
    </row>
    <row r="27" spans="2:3" ht="12.75">
      <c r="B27" s="4"/>
      <c r="C27" s="6">
        <f>SUM(C2:C26)</f>
        <v>1.0000000000000002</v>
      </c>
    </row>
    <row r="30" ht="12.75">
      <c r="A30" s="2" t="s">
        <v>53</v>
      </c>
    </row>
    <row r="31" ht="12.75">
      <c r="A31" s="3" t="s">
        <v>54</v>
      </c>
    </row>
    <row r="32" ht="12.75">
      <c r="A32" s="3" t="s">
        <v>55</v>
      </c>
    </row>
    <row r="33" ht="12.75">
      <c r="A33" t="s">
        <v>56</v>
      </c>
    </row>
    <row r="34" ht="12.75">
      <c r="A34" t="s">
        <v>58</v>
      </c>
    </row>
    <row r="35" ht="12.75">
      <c r="A35" t="s">
        <v>60</v>
      </c>
    </row>
    <row r="36" ht="12.75">
      <c r="A36" t="s">
        <v>91</v>
      </c>
    </row>
  </sheetData>
  <mergeCells count="1">
    <mergeCell ref="D2:D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31" sqref="A31:B37"/>
    </sheetView>
  </sheetViews>
  <sheetFormatPr defaultColWidth="9.140625" defaultRowHeight="12.75"/>
  <cols>
    <col min="1" max="1" width="3.00390625" style="0" bestFit="1" customWidth="1"/>
    <col min="2" max="2" width="22.8515625" style="0" bestFit="1" customWidth="1"/>
    <col min="3" max="3" width="8.28125" style="0" bestFit="1" customWidth="1"/>
    <col min="4" max="4" width="7.00390625" style="0" bestFit="1" customWidth="1"/>
    <col min="6" max="6" width="12.57421875" style="0" bestFit="1" customWidth="1"/>
  </cols>
  <sheetData>
    <row r="1" spans="1:7" ht="12.75">
      <c r="A1" s="4"/>
      <c r="B1" s="18" t="s">
        <v>90</v>
      </c>
      <c r="C1" s="6" t="s">
        <v>94</v>
      </c>
      <c r="F1" s="4" t="s">
        <v>65</v>
      </c>
      <c r="G1" s="4" t="s">
        <v>81</v>
      </c>
    </row>
    <row r="2" spans="1:7" ht="12.75">
      <c r="A2" s="18">
        <v>1</v>
      </c>
      <c r="B2" s="18" t="s">
        <v>46</v>
      </c>
      <c r="C2" s="19">
        <v>0.2819349962207105</v>
      </c>
      <c r="D2" s="8">
        <f>SUM(C2:C4)</f>
        <v>0.5806362949220092</v>
      </c>
      <c r="F2" s="4" t="s">
        <v>69</v>
      </c>
      <c r="G2" s="6">
        <f>C2+C3+C8+C11+C12+C13+C23</f>
        <v>0.575345289631004</v>
      </c>
    </row>
    <row r="3" spans="1:7" ht="12.75">
      <c r="A3" s="18">
        <v>2</v>
      </c>
      <c r="B3" s="18" t="s">
        <v>45</v>
      </c>
      <c r="C3" s="19">
        <v>0.19446162303305162</v>
      </c>
      <c r="D3" s="9"/>
      <c r="F3" s="4" t="s">
        <v>70</v>
      </c>
      <c r="G3" s="6">
        <f>C5+C6+C18+C19+C20+C25+C27</f>
        <v>0.14656771799628943</v>
      </c>
    </row>
    <row r="4" spans="1:7" ht="12.75">
      <c r="A4" s="18">
        <v>3</v>
      </c>
      <c r="B4" s="18" t="s">
        <v>86</v>
      </c>
      <c r="C4" s="19">
        <v>0.1042396756682471</v>
      </c>
      <c r="D4" s="9"/>
      <c r="F4" s="4" t="s">
        <v>71</v>
      </c>
      <c r="G4" s="6">
        <f>C7+C9+C14</f>
        <v>0.11688311688311688</v>
      </c>
    </row>
    <row r="5" spans="1:7" ht="12.75">
      <c r="A5" s="4">
        <v>4</v>
      </c>
      <c r="B5" s="4" t="s">
        <v>1</v>
      </c>
      <c r="C5" s="6">
        <v>0.07056964199821343</v>
      </c>
      <c r="F5" s="4" t="s">
        <v>72</v>
      </c>
      <c r="G5" s="6">
        <f>C4+C21</f>
        <v>0.10520167663024806</v>
      </c>
    </row>
    <row r="6" spans="1:7" ht="12.75">
      <c r="A6" s="4">
        <v>5</v>
      </c>
      <c r="B6" s="4" t="s">
        <v>50</v>
      </c>
      <c r="C6" s="6">
        <v>0.0689892118463547</v>
      </c>
      <c r="F6" s="4" t="s">
        <v>73</v>
      </c>
      <c r="G6" s="6">
        <f>C10+C15+C16+C22</f>
        <v>0.05187933759362331</v>
      </c>
    </row>
    <row r="7" spans="1:7" ht="12.75">
      <c r="A7" s="4">
        <v>6</v>
      </c>
      <c r="B7" s="4" t="s">
        <v>4</v>
      </c>
      <c r="C7" s="6">
        <v>0.06459149316292173</v>
      </c>
      <c r="F7" s="4" t="s">
        <v>74</v>
      </c>
      <c r="G7" s="6">
        <f>C17</f>
        <v>0.003367003367003367</v>
      </c>
    </row>
    <row r="8" spans="1:7" ht="12.75">
      <c r="A8" s="4">
        <v>7</v>
      </c>
      <c r="B8" s="4" t="s">
        <v>48</v>
      </c>
      <c r="C8" s="6">
        <v>0.04837490551776266</v>
      </c>
      <c r="F8" s="4" t="s">
        <v>75</v>
      </c>
      <c r="G8" s="6">
        <f>C26</f>
        <v>0.0002748574177145606</v>
      </c>
    </row>
    <row r="9" spans="1:3" ht="12.75">
      <c r="A9" s="4">
        <v>8</v>
      </c>
      <c r="B9" s="4" t="s">
        <v>83</v>
      </c>
      <c r="C9" s="6">
        <v>0.04067889782175496</v>
      </c>
    </row>
    <row r="10" spans="1:3" ht="12.75">
      <c r="A10" s="4">
        <v>9</v>
      </c>
      <c r="B10" s="4" t="s">
        <v>5</v>
      </c>
      <c r="C10" s="6">
        <v>0.035456606885178314</v>
      </c>
    </row>
    <row r="11" spans="1:3" ht="12.75">
      <c r="A11" s="4">
        <v>10</v>
      </c>
      <c r="B11" s="4" t="s">
        <v>7</v>
      </c>
      <c r="C11" s="6">
        <v>0.01841544698687556</v>
      </c>
    </row>
    <row r="12" spans="1:3" ht="12.75">
      <c r="A12" s="4">
        <v>11</v>
      </c>
      <c r="B12" s="4" t="s">
        <v>9</v>
      </c>
      <c r="C12" s="6">
        <v>0.016285301999587713</v>
      </c>
    </row>
    <row r="13" spans="1:3" ht="12.75">
      <c r="A13" s="4">
        <v>12</v>
      </c>
      <c r="B13" s="4" t="s">
        <v>8</v>
      </c>
      <c r="C13" s="6">
        <v>0.015185872328729472</v>
      </c>
    </row>
    <row r="14" spans="1:3" ht="12.75">
      <c r="A14" s="4">
        <v>13</v>
      </c>
      <c r="B14" s="4" t="s">
        <v>13</v>
      </c>
      <c r="C14" s="6">
        <v>0.011612725898440184</v>
      </c>
    </row>
    <row r="15" spans="1:3" ht="12.75">
      <c r="A15" s="4">
        <v>14</v>
      </c>
      <c r="B15" s="4" t="s">
        <v>14</v>
      </c>
      <c r="C15" s="6">
        <v>0.010994296708582423</v>
      </c>
    </row>
    <row r="16" spans="1:3" ht="12.75">
      <c r="A16" s="4">
        <v>15</v>
      </c>
      <c r="B16" s="4" t="s">
        <v>12</v>
      </c>
      <c r="C16" s="6">
        <v>0.00460386174671889</v>
      </c>
    </row>
    <row r="17" spans="1:3" ht="12.75">
      <c r="A17" s="4">
        <v>16</v>
      </c>
      <c r="B17" s="4" t="s">
        <v>3</v>
      </c>
      <c r="C17" s="6">
        <v>0.003367003367003367</v>
      </c>
    </row>
    <row r="18" spans="1:3" ht="12.75">
      <c r="A18" s="4">
        <v>17</v>
      </c>
      <c r="B18" s="4" t="s">
        <v>17</v>
      </c>
      <c r="C18" s="6">
        <v>0.003229574658146087</v>
      </c>
    </row>
    <row r="19" spans="1:3" ht="12.75">
      <c r="A19" s="4">
        <v>18</v>
      </c>
      <c r="B19" s="4" t="s">
        <v>26</v>
      </c>
      <c r="C19" s="6">
        <v>0.0020614306328592042</v>
      </c>
    </row>
    <row r="20" spans="1:3" ht="12.75">
      <c r="A20" s="4">
        <v>19</v>
      </c>
      <c r="B20" s="4" t="s">
        <v>23</v>
      </c>
      <c r="C20" s="6">
        <v>0.0010994296708582423</v>
      </c>
    </row>
    <row r="21" spans="1:3" ht="12.75">
      <c r="A21" s="4">
        <v>20</v>
      </c>
      <c r="B21" s="4" t="s">
        <v>20</v>
      </c>
      <c r="C21" s="6">
        <v>0.000962000962000962</v>
      </c>
    </row>
    <row r="22" spans="1:3" ht="12.75">
      <c r="A22" s="4">
        <v>21</v>
      </c>
      <c r="B22" s="4" t="s">
        <v>29</v>
      </c>
      <c r="C22" s="6">
        <v>0.0008245722531436817</v>
      </c>
    </row>
    <row r="23" spans="1:3" ht="12.75">
      <c r="A23" s="4">
        <v>22</v>
      </c>
      <c r="B23" s="4" t="s">
        <v>28</v>
      </c>
      <c r="C23" s="6">
        <v>0.0006871435442864014</v>
      </c>
    </row>
    <row r="24" spans="1:3" ht="12.75">
      <c r="A24" s="4">
        <v>23</v>
      </c>
      <c r="B24" s="4" t="s">
        <v>15</v>
      </c>
      <c r="C24" s="6">
        <v>0.000481000481000481</v>
      </c>
    </row>
    <row r="25" spans="1:3" ht="12.75">
      <c r="A25" s="4">
        <v>24</v>
      </c>
      <c r="B25" s="4" t="s">
        <v>18</v>
      </c>
      <c r="C25" s="6">
        <v>0.00041228612657184083</v>
      </c>
    </row>
    <row r="26" spans="1:3" ht="12.75">
      <c r="A26" s="4">
        <v>25</v>
      </c>
      <c r="B26" s="4" t="s">
        <v>11</v>
      </c>
      <c r="C26" s="6">
        <v>0.0002748574177145606</v>
      </c>
    </row>
    <row r="27" spans="1:3" ht="12.75">
      <c r="A27" s="4">
        <v>26</v>
      </c>
      <c r="B27" s="4" t="s">
        <v>10</v>
      </c>
      <c r="C27" s="6">
        <v>0.00020614306328592042</v>
      </c>
    </row>
    <row r="28" ht="12.75">
      <c r="C28" s="6">
        <v>1</v>
      </c>
    </row>
    <row r="31" ht="12.75">
      <c r="A31" s="2" t="s">
        <v>53</v>
      </c>
    </row>
    <row r="32" ht="12.75">
      <c r="A32" s="3" t="s">
        <v>54</v>
      </c>
    </row>
    <row r="33" ht="12.75">
      <c r="A33" s="3" t="s">
        <v>55</v>
      </c>
    </row>
    <row r="34" ht="12.75">
      <c r="A34" t="s">
        <v>56</v>
      </c>
    </row>
    <row r="35" ht="12.75">
      <c r="A35" t="s">
        <v>58</v>
      </c>
    </row>
    <row r="36" ht="12.75">
      <c r="A36" t="s">
        <v>60</v>
      </c>
    </row>
    <row r="37" ht="12.75">
      <c r="A37" t="s">
        <v>91</v>
      </c>
    </row>
  </sheetData>
  <mergeCells count="1">
    <mergeCell ref="D2:D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 Entertainment Europe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Witt</dc:creator>
  <cp:keywords/>
  <dc:description/>
  <cp:lastModifiedBy>Tomasz Witt</cp:lastModifiedBy>
  <dcterms:created xsi:type="dcterms:W3CDTF">2005-01-03T08:58:29Z</dcterms:created>
  <dcterms:modified xsi:type="dcterms:W3CDTF">2005-01-03T11:55:28Z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